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pa" sheetId="1" state="visible" r:id="rId3"/>
    <sheet name="Resumo" sheetId="2" state="visible" r:id="rId4"/>
    <sheet name="Comparativo" sheetId="3" state="visible" r:id="rId5"/>
    <sheet name="Analítico Cx." sheetId="4" state="visible" r:id="rId6"/>
    <sheet name="Gasto das Atividades" sheetId="5" state="visible" r:id="rId7"/>
    <sheet name="Analítico Cp." sheetId="6" state="visible" r:id="rId8"/>
    <sheet name="Prov. Pessoal" sheetId="7" state="visible" r:id="rId9"/>
    <sheet name="Bens" sheetId="8" state="visible" r:id="rId10"/>
    <sheet name="Comp." sheetId="9" state="visible" r:id="rId11"/>
    <sheet name="Diário" sheetId="10" state="visible" r:id="rId12"/>
    <sheet name="Reserva" sheetId="11" state="visible" r:id="rId13"/>
    <sheet name="Dec Dir." sheetId="12" state="visible" r:id="rId14"/>
    <sheet name="Plano" sheetId="13" state="hidden" r:id="rId15"/>
  </sheets>
  <definedNames>
    <definedName function="false" hidden="true" localSheetId="8" name="_xlnm._FilterDatabase" vbProcedure="false">'Comp.'!$A$4:$J$464</definedName>
    <definedName function="false" hidden="true" localSheetId="9" name="_xlnm._FilterDatabase" vbProcedure="false">Diário!$A$3:$S$5011</definedName>
    <definedName function="false" hidden="true" localSheetId="10" name="_xlnm._FilterDatabase" vbProcedure="false">Reserva!$A$3:$L$1006</definedName>
    <definedName function="false" hidden="false" name="Aquisição_de_Bens_Permanentes" vbProcedure="false">Plano!$F$3:$F$16</definedName>
    <definedName function="false" hidden="false" name="Categorias" vbProcedure="false">Plano!$A$2:$G$2</definedName>
    <definedName function="false" hidden="false" name="Gastos_com_Pessoal" vbProcedure="false">Plano!$D$3:$D$32</definedName>
    <definedName function="false" hidden="false" name="Gastos_Gerais" vbProcedure="false">Plano!$E$3:$E$62</definedName>
    <definedName function="false" hidden="false" name="Ocorrência" vbProcedure="false">Plano!$K$3:$K$4</definedName>
    <definedName function="false" hidden="false" name="Receitas_Arrecadadas" vbProcedure="false">Plano!$C$3:$C$5</definedName>
    <definedName function="false" hidden="false" name="Rendimentos_Fin." vbProcedure="false">Plano!$B$2</definedName>
    <definedName function="false" hidden="false" name="Repasses" vbProcedure="false">Plano!$A$2</definedName>
    <definedName function="false" hidden="false" name="Reserva" vbProcedure="false">Plano!$I$2:$I$4</definedName>
    <definedName function="false" hidden="false" name="Transferência_para_Reserva_de_Recursos" vbProcedure="false">Plano!$G$2</definedName>
    <definedName function="false" hidden="false" name="VinculoPT" vbProcedure="false">OFFSET('Gasto das Atividades'!$B$4,1,0,COUNTA('Gasto das Atividades'!$B$5:$B$36),1)</definedName>
    <definedName function="false" hidden="false" name="área_destinada" vbProcedure="false">Plano!$L$3:$L$4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<sst xmlns="http://schemas.openxmlformats.org/spreadsheetml/2006/main" count="15247" uniqueCount="1294">
  <si>
    <t xml:space="preserve">Contrato de Gestão</t>
  </si>
  <si>
    <t xml:space="preserve">nº14.2025</t>
  </si>
  <si>
    <t xml:space="preserve">Secretaria de Estado de Justiça e Segurança Pública - SEJUSP e Instituto Jurídico para Efetivação da Cidadania e Saúde - Avante Social</t>
  </si>
  <si>
    <t xml:space="preserve">4º Relatório Gerencial Financeiro</t>
  </si>
  <si>
    <t xml:space="preserve">Período Avaliatório</t>
  </si>
  <si>
    <t xml:space="preserve">a</t>
  </si>
  <si>
    <t xml:space="preserve">Relatório Gerencial Financeiro | Belo Horizonte | Versão 4.1 | dezembro | 2024 |</t>
  </si>
  <si>
    <t xml:space="preserve">Termo de Parceria</t>
  </si>
  <si>
    <t xml:space="preserve">1º Relatório Gerencial Financeiro</t>
  </si>
  <si>
    <t xml:space="preserve">1º Relatório Financeiro</t>
  </si>
  <si>
    <t xml:space="preserve">2º Relatório Gerencial Financeiro</t>
  </si>
  <si>
    <t xml:space="preserve">2º Relatório Financeiro</t>
  </si>
  <si>
    <t xml:space="preserve">3º Relatório Gerencial Financeiro</t>
  </si>
  <si>
    <t xml:space="preserve">3º Relatório Financeiro</t>
  </si>
  <si>
    <t xml:space="preserve">4º Relatório Financeiro</t>
  </si>
  <si>
    <t xml:space="preserve">5º Relatório Gerencial Financeiro</t>
  </si>
  <si>
    <t xml:space="preserve">5º Relatório Financeiro</t>
  </si>
  <si>
    <t xml:space="preserve">6º Relatório Gerencial Financeiro</t>
  </si>
  <si>
    <t xml:space="preserve">6º Relatório Financeiro</t>
  </si>
  <si>
    <t xml:space="preserve">7º Relatório Gerencial Financeiro</t>
  </si>
  <si>
    <t xml:space="preserve">7º Relatório Financeiro</t>
  </si>
  <si>
    <t xml:space="preserve">8º Relatório Gerencial Financeiro</t>
  </si>
  <si>
    <t xml:space="preserve">8º Relatório Financeiro</t>
  </si>
  <si>
    <t xml:space="preserve">9º Relatório Gerencial Financeiro</t>
  </si>
  <si>
    <t xml:space="preserve">9º Relatório Financeiro</t>
  </si>
  <si>
    <t xml:space="preserve">10º Relatório Gerencial Financeiro</t>
  </si>
  <si>
    <t xml:space="preserve">10º Relatório Financeiro</t>
  </si>
  <si>
    <t xml:space="preserve">11º Relatório Gerencial Financeiro</t>
  </si>
  <si>
    <t xml:space="preserve">11º Relatório Financeiro</t>
  </si>
  <si>
    <t xml:space="preserve">12º Relatório Gerencial Financeiro</t>
  </si>
  <si>
    <t xml:space="preserve">12º Relatório Financeiro</t>
  </si>
  <si>
    <t xml:space="preserve">13º Relatório Gerencial Financeiro</t>
  </si>
  <si>
    <t xml:space="preserve">13º Relatório Financeiro</t>
  </si>
  <si>
    <t xml:space="preserve">14º Relatório Gerencial Financeiro</t>
  </si>
  <si>
    <t xml:space="preserve">14º Relatório Financeiro</t>
  </si>
  <si>
    <t xml:space="preserve">15º Relatório Gerencial Financeiro</t>
  </si>
  <si>
    <t xml:space="preserve">15º Relatório Financeiro</t>
  </si>
  <si>
    <t xml:space="preserve">16º Relatório Gerencial Financeiro</t>
  </si>
  <si>
    <t xml:space="preserve">16º Relatório Financeiro</t>
  </si>
  <si>
    <t xml:space="preserve">17º Relatório Gerencial Financeiro</t>
  </si>
  <si>
    <t xml:space="preserve">17º Relatório Financeiro</t>
  </si>
  <si>
    <t xml:space="preserve">18º Relatório Gerencial Financeiro</t>
  </si>
  <si>
    <t xml:space="preserve">18º Relatório Financeiro</t>
  </si>
  <si>
    <t xml:space="preserve">19º Relatório Gerencial Financeiro</t>
  </si>
  <si>
    <t xml:space="preserve">19º Relatório Financeiro</t>
  </si>
  <si>
    <t xml:space="preserve">20º Relatório Gerencial Financeiro</t>
  </si>
  <si>
    <t xml:space="preserve">20º Relatório Financeiro</t>
  </si>
  <si>
    <t xml:space="preserve">21º Relatório Gerencial Financeiro</t>
  </si>
  <si>
    <t xml:space="preserve">21º Relatório Financeiro</t>
  </si>
  <si>
    <t xml:space="preserve">22º Relatório Gerencial Financeiro</t>
  </si>
  <si>
    <t xml:space="preserve">22º Relatório Financeiro</t>
  </si>
  <si>
    <t xml:space="preserve">23º Relatório Gerencial Financeiro</t>
  </si>
  <si>
    <t xml:space="preserve">23º Relatório Financeiro</t>
  </si>
  <si>
    <t xml:space="preserve">24º Relatório Gerencial Financeiro</t>
  </si>
  <si>
    <t xml:space="preserve">24º Relatório Financeiro</t>
  </si>
  <si>
    <t xml:space="preserve">25º Relatório Gerencial Financeiro</t>
  </si>
  <si>
    <t xml:space="preserve">25º Relatório Financeiro</t>
  </si>
  <si>
    <t xml:space="preserve">26º Relatório Gerencial Financeiro</t>
  </si>
  <si>
    <t xml:space="preserve">26º Relatório Financeiro</t>
  </si>
  <si>
    <t xml:space="preserve">27º Relatório Gerencial Financeiro</t>
  </si>
  <si>
    <t xml:space="preserve">27º Relatório Financeiro</t>
  </si>
  <si>
    <t xml:space="preserve">28º Relatório Gerencial Financeiro</t>
  </si>
  <si>
    <t xml:space="preserve">28º Relatório Financeiro</t>
  </si>
  <si>
    <t xml:space="preserve">29º Relatório Gerencial Financeiro</t>
  </si>
  <si>
    <t xml:space="preserve">29º Relatório Financeiro</t>
  </si>
  <si>
    <t xml:space="preserve">30º Relatório Gerencial Financeiro</t>
  </si>
  <si>
    <t xml:space="preserve">30º Relatório Financeiro</t>
  </si>
  <si>
    <t xml:space="preserve">31º Relatório Gerencial Financeiro</t>
  </si>
  <si>
    <t xml:space="preserve">31º Relatório Financeiro</t>
  </si>
  <si>
    <t xml:space="preserve">32º Relatório Gerencial Financeiro</t>
  </si>
  <si>
    <t xml:space="preserve">32º Relatório Financeiro</t>
  </si>
  <si>
    <t xml:space="preserve">33º Relatório Gerencial Financeiro</t>
  </si>
  <si>
    <t xml:space="preserve">33º Relatório Financeiro</t>
  </si>
  <si>
    <t xml:space="preserve">34º Relatório Gerencial Financeiro</t>
  </si>
  <si>
    <t xml:space="preserve">34º Relatório Financeiro</t>
  </si>
  <si>
    <t xml:space="preserve">35º Relatório Gerencial Financeiro</t>
  </si>
  <si>
    <t xml:space="preserve">35º Relatório Financeiro</t>
  </si>
  <si>
    <t xml:space="preserve">36º Relatório Gerencial Financeiro</t>
  </si>
  <si>
    <t xml:space="preserve">36º Relatório Financeiro</t>
  </si>
  <si>
    <t xml:space="preserve">37º Relatório Gerencial Financeiro</t>
  </si>
  <si>
    <t xml:space="preserve">37º Relatório Financeiro</t>
  </si>
  <si>
    <t xml:space="preserve">38º Relatório Gerencial Financeiro</t>
  </si>
  <si>
    <t xml:space="preserve">38º Relatório Financeiro</t>
  </si>
  <si>
    <t xml:space="preserve">39º Relatório Gerencial Financeiro</t>
  </si>
  <si>
    <t xml:space="preserve">39º Relatório Financeiro</t>
  </si>
  <si>
    <t xml:space="preserve">40º Relatório Gerencial Financeiro</t>
  </si>
  <si>
    <t xml:space="preserve">40º Relatório Financeiro</t>
  </si>
  <si>
    <t xml:space="preserve">Relatório Financeiro 2018</t>
  </si>
  <si>
    <t xml:space="preserve">Relatório Financeiro 2019</t>
  </si>
  <si>
    <t xml:space="preserve">Relatório Financeiro 2020</t>
  </si>
  <si>
    <t xml:space="preserve">Relatório Financeiro 2021</t>
  </si>
  <si>
    <t xml:space="preserve">Relatório Financeiro 2022</t>
  </si>
  <si>
    <t xml:space="preserve">Relatório Financeiro 2023</t>
  </si>
  <si>
    <t xml:space="preserve">Relatório Financeiro 2024</t>
  </si>
  <si>
    <t xml:space="preserve">Tabela 1 - Resumo das Movimentações Financeiras no Período em Regime de Caixa</t>
  </si>
  <si>
    <t xml:space="preserve">(T)</t>
  </si>
  <si>
    <t xml:space="preserve">Transporte de Saldo Financeiro Anterior</t>
  </si>
  <si>
    <t xml:space="preserve">(E)</t>
  </si>
  <si>
    <t xml:space="preserve">Total de Entradas de Recursos</t>
  </si>
  <si>
    <t xml:space="preserve">(S)</t>
  </si>
  <si>
    <t xml:space="preserve">Total de Saídas de Recursos</t>
  </si>
  <si>
    <t xml:space="preserve">(SF)</t>
  </si>
  <si>
    <t xml:space="preserve">Saldo Financeiro Apurado (T+E-S)</t>
  </si>
  <si>
    <t xml:space="preserve">Distribuição Gerencial dos Recursos</t>
  </si>
  <si>
    <t xml:space="preserve">Composição do Saldo Financeiro (SF)</t>
  </si>
  <si>
    <t xml:space="preserve">Movimentação da Reserva de Recursos</t>
  </si>
  <si>
    <t xml:space="preserve">(PP)</t>
  </si>
  <si>
    <t xml:space="preserve">Provisonamentos de Pessoal</t>
  </si>
  <si>
    <t xml:space="preserve">Saldo Extrato C/C</t>
  </si>
  <si>
    <t xml:space="preserve">Transporte de Saldo</t>
  </si>
  <si>
    <t xml:space="preserve">(C)</t>
  </si>
  <si>
    <t xml:space="preserve">Recursos Comprometidos</t>
  </si>
  <si>
    <t xml:space="preserve">Saldo Extrato CI 1</t>
  </si>
  <si>
    <t xml:space="preserve">Transferência para Reserva</t>
  </si>
  <si>
    <t xml:space="preserve">(AR)</t>
  </si>
  <si>
    <t xml:space="preserve">Adiantamento de Recursos de Repasse Anterior:</t>
  </si>
  <si>
    <t xml:space="preserve">Saldo Extrato CI 2</t>
  </si>
  <si>
    <t xml:space="preserve">Rendimentos Fin da Reserva</t>
  </si>
  <si>
    <t xml:space="preserve">(SR)</t>
  </si>
  <si>
    <t xml:space="preserve">Saldo Remanescente (SF-PP-C-AR)</t>
  </si>
  <si>
    <t xml:space="preserve">Saldo Fundo Fixo</t>
  </si>
  <si>
    <t xml:space="preserve">Gastos da Reserva</t>
  </si>
  <si>
    <t xml:space="preserve">Saldo Financeiro  (Somatório)</t>
  </si>
  <si>
    <t xml:space="preserve">( = ) Saldo Financeiro</t>
  </si>
  <si>
    <t xml:space="preserve">Saldo</t>
  </si>
  <si>
    <t xml:space="preserve">(G)</t>
  </si>
  <si>
    <t xml:space="preserve">CONFERENCIA (Saldo Existente - Apurado)</t>
  </si>
  <si>
    <t xml:space="preserve">Tabela 2 - Comparativo entre Receitas e Gastos Previstos e Realizados no Período em Regime de Competência</t>
  </si>
  <si>
    <t xml:space="preserve">TOTAL</t>
  </si>
  <si>
    <t xml:space="preserve">Previsto</t>
  </si>
  <si>
    <t xml:space="preserve">Entrada de Recursos</t>
  </si>
  <si>
    <t xml:space="preserve">1.1</t>
  </si>
  <si>
    <t xml:space="preserve">Repasses</t>
  </si>
  <si>
    <t xml:space="preserve">1.2</t>
  </si>
  <si>
    <t xml:space="preserve">Rendimentos Fin.</t>
  </si>
  <si>
    <t xml:space="preserve">1.3</t>
  </si>
  <si>
    <t xml:space="preserve">Receitas Arrecadadas</t>
  </si>
  <si>
    <t xml:space="preserve">1.3.1</t>
  </si>
  <si>
    <t xml:space="preserve">Receitas Arrecadadas Previstas</t>
  </si>
  <si>
    <t xml:space="preserve">1.3.2</t>
  </si>
  <si>
    <t xml:space="preserve">Rendimentos Fin. c/ Destinação Específica</t>
  </si>
  <si>
    <t xml:space="preserve">1.3.3</t>
  </si>
  <si>
    <t xml:space="preserve">Outras Receitas</t>
  </si>
  <si>
    <t xml:space="preserve">Subtotal Receitas:</t>
  </si>
  <si>
    <t xml:space="preserve">(E) Total de Entradas:</t>
  </si>
  <si>
    <t xml:space="preserve">Saída de Recursos</t>
  </si>
  <si>
    <t xml:space="preserve">2.1</t>
  </si>
  <si>
    <t xml:space="preserve">Gastos com Pessoal</t>
  </si>
  <si>
    <t xml:space="preserve">2.1.1</t>
  </si>
  <si>
    <t xml:space="preserve">Salários</t>
  </si>
  <si>
    <t xml:space="preserve">2.1.2</t>
  </si>
  <si>
    <t xml:space="preserve">Estagiários</t>
  </si>
  <si>
    <t xml:space="preserve">2.1.3</t>
  </si>
  <si>
    <t xml:space="preserve">Encargos</t>
  </si>
  <si>
    <t xml:space="preserve">2.1.4</t>
  </si>
  <si>
    <t xml:space="preserve">Benefícios</t>
  </si>
  <si>
    <t xml:space="preserve">Subtotal (Pessoal):</t>
  </si>
  <si>
    <t xml:space="preserve">2.2</t>
  </si>
  <si>
    <t xml:space="preserve">Gastos Gerais</t>
  </si>
  <si>
    <t xml:space="preserve">2.3</t>
  </si>
  <si>
    <t xml:space="preserve">Aquisição de Bens Permanentes</t>
  </si>
  <si>
    <t xml:space="preserve">2.4</t>
  </si>
  <si>
    <t xml:space="preserve">(S) Total de Saídas:</t>
  </si>
  <si>
    <t xml:space="preserve">Realizado</t>
  </si>
  <si>
    <t xml:space="preserve">Realizado
(/) Previsto</t>
  </si>
  <si>
    <t xml:space="preserve">Previsto
(-) Realizado</t>
  </si>
  <si>
    <t xml:space="preserve">Tabela 4 - Demonstrativo Analítico das Receitas e Gastos Mensais em Regime de Caixa</t>
  </si>
  <si>
    <t xml:space="preserve">Total</t>
  </si>
  <si>
    <t xml:space="preserve">% do Total</t>
  </si>
  <si>
    <t xml:space="preserve">T</t>
  </si>
  <si>
    <t xml:space="preserve">Transporte de Saldo Acumulado (SA)</t>
  </si>
  <si>
    <t xml:space="preserve">(E) Total de Entradas</t>
  </si>
  <si>
    <t xml:space="preserve">Salários e Remunerações</t>
  </si>
  <si>
    <t xml:space="preserve">2.1.1.1</t>
  </si>
  <si>
    <t xml:space="preserve">2.1.1.2</t>
  </si>
  <si>
    <t xml:space="preserve">Adicional Noturno</t>
  </si>
  <si>
    <t xml:space="preserve">2.1.1.3</t>
  </si>
  <si>
    <t xml:space="preserve">DSR Adicional Noturno</t>
  </si>
  <si>
    <t xml:space="preserve">2.1.1.4</t>
  </si>
  <si>
    <t xml:space="preserve">Horas Extras</t>
  </si>
  <si>
    <t xml:space="preserve">2.1.1.5</t>
  </si>
  <si>
    <t xml:space="preserve">DSR Horas Extras</t>
  </si>
  <si>
    <t xml:space="preserve">2.1.1.6</t>
  </si>
  <si>
    <t xml:space="preserve">Adicional Periculosidade</t>
  </si>
  <si>
    <t xml:space="preserve">2.1.1.7</t>
  </si>
  <si>
    <t xml:space="preserve">Gratificação de função</t>
  </si>
  <si>
    <t xml:space="preserve">2.1.1.8</t>
  </si>
  <si>
    <t xml:space="preserve">Outros Gastos com Pessoal</t>
  </si>
  <si>
    <t xml:space="preserve">Subtotal Salários :</t>
  </si>
  <si>
    <t xml:space="preserve">2.1.2.1</t>
  </si>
  <si>
    <t xml:space="preserve">Bolsa Estágio</t>
  </si>
  <si>
    <t xml:space="preserve">2.1.2.2</t>
  </si>
  <si>
    <t xml:space="preserve">Auxílio Transporte</t>
  </si>
  <si>
    <t xml:space="preserve">Subtotal Estagiários:</t>
  </si>
  <si>
    <t xml:space="preserve">2.1.3.1</t>
  </si>
  <si>
    <t xml:space="preserve">INSS Patronal</t>
  </si>
  <si>
    <t xml:space="preserve">2.1.3.2</t>
  </si>
  <si>
    <t xml:space="preserve">PIS</t>
  </si>
  <si>
    <t xml:space="preserve">2.1.3.3</t>
  </si>
  <si>
    <t xml:space="preserve">FGTS</t>
  </si>
  <si>
    <t xml:space="preserve">2.1.3.4</t>
  </si>
  <si>
    <t xml:space="preserve">FGTS Multa Rescisória</t>
  </si>
  <si>
    <t xml:space="preserve">2.1.3.5</t>
  </si>
  <si>
    <t xml:space="preserve">13º Salário</t>
  </si>
  <si>
    <t xml:space="preserve">2.1.3.6</t>
  </si>
  <si>
    <t xml:space="preserve">Férias</t>
  </si>
  <si>
    <t xml:space="preserve">2.1.3.7</t>
  </si>
  <si>
    <t xml:space="preserve">1/3 de Férias</t>
  </si>
  <si>
    <t xml:space="preserve">2.1.3.8</t>
  </si>
  <si>
    <t xml:space="preserve">Rescisão de Trabalho</t>
  </si>
  <si>
    <t xml:space="preserve">2.1.3.9</t>
  </si>
  <si>
    <t xml:space="preserve">Medicina e Segurança do Trabalho</t>
  </si>
  <si>
    <t xml:space="preserve">2.1.3.10</t>
  </si>
  <si>
    <t xml:space="preserve">Despesas Sindicais</t>
  </si>
  <si>
    <t xml:space="preserve">2.1.3.11</t>
  </si>
  <si>
    <t xml:space="preserve">Outros Encargos Trabalhistas</t>
  </si>
  <si>
    <t xml:space="preserve">Subtotal Encargos Trabalhistas:</t>
  </si>
  <si>
    <t xml:space="preserve">2.1.4.1</t>
  </si>
  <si>
    <t xml:space="preserve">Vale Transporte</t>
  </si>
  <si>
    <t xml:space="preserve">2.1.4.2</t>
  </si>
  <si>
    <t xml:space="preserve">Vale Alimentação</t>
  </si>
  <si>
    <t xml:space="preserve">2.1.4.3</t>
  </si>
  <si>
    <t xml:space="preserve">Plano de Saúde</t>
  </si>
  <si>
    <t xml:space="preserve">2.1.4.4</t>
  </si>
  <si>
    <t xml:space="preserve">Seguro de Vida</t>
  </si>
  <si>
    <t xml:space="preserve">2.1.4.5</t>
  </si>
  <si>
    <t xml:space="preserve">Plano Odontológico</t>
  </si>
  <si>
    <t xml:space="preserve">2.1.4.6</t>
  </si>
  <si>
    <t xml:space="preserve">Cesta Básica</t>
  </si>
  <si>
    <t xml:space="preserve">2.1.4.7</t>
  </si>
  <si>
    <t xml:space="preserve">Bem Estar Social</t>
  </si>
  <si>
    <t xml:space="preserve">2.1.4.8</t>
  </si>
  <si>
    <t xml:space="preserve">Cessão de Imagem</t>
  </si>
  <si>
    <t xml:space="preserve">2.1.4.9</t>
  </si>
  <si>
    <t xml:space="preserve">Outros Benefícios</t>
  </si>
  <si>
    <t xml:space="preserve">Subtotal Benefícios:</t>
  </si>
  <si>
    <t xml:space="preserve">Subtotal Pessoal:</t>
  </si>
  <si>
    <t xml:space="preserve">2.2.1</t>
  </si>
  <si>
    <t xml:space="preserve">Aluguel</t>
  </si>
  <si>
    <t xml:space="preserve">2.2.2</t>
  </si>
  <si>
    <t xml:space="preserve">Condomínio</t>
  </si>
  <si>
    <t xml:space="preserve">2.2.3</t>
  </si>
  <si>
    <t xml:space="preserve">IPTU</t>
  </si>
  <si>
    <t xml:space="preserve">2.2.4</t>
  </si>
  <si>
    <t xml:space="preserve">Seguros de Imóveis</t>
  </si>
  <si>
    <t xml:space="preserve">2.2.5</t>
  </si>
  <si>
    <t xml:space="preserve">Energia Elétrica</t>
  </si>
  <si>
    <t xml:space="preserve">2.2.6</t>
  </si>
  <si>
    <t xml:space="preserve">Água e Esgoto</t>
  </si>
  <si>
    <t xml:space="preserve">2.2.7</t>
  </si>
  <si>
    <t xml:space="preserve">Telefone Fixo</t>
  </si>
  <si>
    <t xml:space="preserve">2.2.8</t>
  </si>
  <si>
    <t xml:space="preserve">Telefone Móvel</t>
  </si>
  <si>
    <t xml:space="preserve">2.2.9</t>
  </si>
  <si>
    <t xml:space="preserve">Internet</t>
  </si>
  <si>
    <t xml:space="preserve">2.2.10</t>
  </si>
  <si>
    <t xml:space="preserve">Serviços de Internet (Web Design, Hospedagem de Site, outros)</t>
  </si>
  <si>
    <t xml:space="preserve">2.2.11</t>
  </si>
  <si>
    <t xml:space="preserve">Assessoria Contábil</t>
  </si>
  <si>
    <t xml:space="preserve">2.2.12</t>
  </si>
  <si>
    <t xml:space="preserve">Assessoria Jurídica</t>
  </si>
  <si>
    <t xml:space="preserve">2.2.13</t>
  </si>
  <si>
    <t xml:space="preserve">Auditoria Externa</t>
  </si>
  <si>
    <t xml:space="preserve">2.2.14</t>
  </si>
  <si>
    <t xml:space="preserve">Consultoria</t>
  </si>
  <si>
    <t xml:space="preserve">2.2.15</t>
  </si>
  <si>
    <t xml:space="preserve">Publicidade, Comunicação e Marketing</t>
  </si>
  <si>
    <t xml:space="preserve">2.2.16</t>
  </si>
  <si>
    <t xml:space="preserve">Serviços de Registro/Produção Audiovisual</t>
  </si>
  <si>
    <t xml:space="preserve">2.2.17</t>
  </si>
  <si>
    <t xml:space="preserve">Assinatura de Certificado Digital</t>
  </si>
  <si>
    <t xml:space="preserve">2.2.18</t>
  </si>
  <si>
    <t xml:space="preserve">Assinatura de Periódicos e Aquisição de Livros</t>
  </si>
  <si>
    <t xml:space="preserve">2.2.19</t>
  </si>
  <si>
    <t xml:space="preserve">Aquisição e Suporte em Softwares</t>
  </si>
  <si>
    <t xml:space="preserve">2.2.20</t>
  </si>
  <si>
    <t xml:space="preserve">Manutenção e Reparos em Redes e Computadores</t>
  </si>
  <si>
    <t xml:space="preserve">2.2.21</t>
  </si>
  <si>
    <t xml:space="preserve">Serviços de Instalação e Manutenção Elétrica e Hidráulica</t>
  </si>
  <si>
    <t xml:space="preserve">2.2.22</t>
  </si>
  <si>
    <t xml:space="preserve">Manutenção e Reparos em Ar Condicionado</t>
  </si>
  <si>
    <t xml:space="preserve">2.2.23</t>
  </si>
  <si>
    <t xml:space="preserve">Serviços de Montagem e Desmontagem de Mobiliário</t>
  </si>
  <si>
    <t xml:space="preserve">2.2.24</t>
  </si>
  <si>
    <t xml:space="preserve">Locação de Equipamentos e Máquinas</t>
  </si>
  <si>
    <t xml:space="preserve">2.2.25</t>
  </si>
  <si>
    <t xml:space="preserve">Serviços de Manutenção em Equipamentos e Máquinas</t>
  </si>
  <si>
    <t xml:space="preserve">2.2.26</t>
  </si>
  <si>
    <t xml:space="preserve">Uniformes</t>
  </si>
  <si>
    <t xml:space="preserve">2.2.27</t>
  </si>
  <si>
    <t xml:space="preserve">Serviços de Entrega/Recarga de Vale Transportes</t>
  </si>
  <si>
    <t xml:space="preserve">2.2.28</t>
  </si>
  <si>
    <t xml:space="preserve">Serviços de Mão-de-obra Terceirizada</t>
  </si>
  <si>
    <t xml:space="preserve">2.2.29</t>
  </si>
  <si>
    <t xml:space="preserve">Serviços de Motoboy</t>
  </si>
  <si>
    <t xml:space="preserve">2.2.30</t>
  </si>
  <si>
    <t xml:space="preserve">Serviços de Segurança</t>
  </si>
  <si>
    <t xml:space="preserve">2.2.31</t>
  </si>
  <si>
    <t xml:space="preserve">Correios e Telégrafos</t>
  </si>
  <si>
    <t xml:space="preserve">2.2.32</t>
  </si>
  <si>
    <t xml:space="preserve">Cartório</t>
  </si>
  <si>
    <t xml:space="preserve">2.2.33</t>
  </si>
  <si>
    <t xml:space="preserve">Despesas Bancárias</t>
  </si>
  <si>
    <t xml:space="preserve">2.2.34</t>
  </si>
  <si>
    <t xml:space="preserve">Taxa de Expediente</t>
  </si>
  <si>
    <t xml:space="preserve">2.2.35</t>
  </si>
  <si>
    <t xml:space="preserve">Taxas Municipais, Estaduais e Federais</t>
  </si>
  <si>
    <t xml:space="preserve">2.2.36</t>
  </si>
  <si>
    <t xml:space="preserve">Juros e Multas</t>
  </si>
  <si>
    <t xml:space="preserve">2.2.37</t>
  </si>
  <si>
    <t xml:space="preserve">Material de Limpeza</t>
  </si>
  <si>
    <t xml:space="preserve">2.2.38</t>
  </si>
  <si>
    <t xml:space="preserve">Material de Copa e Cozinha</t>
  </si>
  <si>
    <t xml:space="preserve">2.2.39</t>
  </si>
  <si>
    <t xml:space="preserve">Lanches e Refeiçoes</t>
  </si>
  <si>
    <t xml:space="preserve">2.2.40</t>
  </si>
  <si>
    <t xml:space="preserve">Serviços Gráficos</t>
  </si>
  <si>
    <t xml:space="preserve">2.2.41</t>
  </si>
  <si>
    <t xml:space="preserve">Material de Informática</t>
  </si>
  <si>
    <t xml:space="preserve">2.2.42</t>
  </si>
  <si>
    <t xml:space="preserve">Material de Escritorio</t>
  </si>
  <si>
    <t xml:space="preserve">2.2.43</t>
  </si>
  <si>
    <t xml:space="preserve">Material Pedagógico/Didático</t>
  </si>
  <si>
    <t xml:space="preserve">2.2.44</t>
  </si>
  <si>
    <t xml:space="preserve">Locação de Espaço</t>
  </si>
  <si>
    <t xml:space="preserve">2.2.45</t>
  </si>
  <si>
    <t xml:space="preserve">Buffet</t>
  </si>
  <si>
    <t xml:space="preserve">2.2.46</t>
  </si>
  <si>
    <t xml:space="preserve">Eventos</t>
  </si>
  <si>
    <t xml:space="preserve">2.2.47</t>
  </si>
  <si>
    <t xml:space="preserve">Cursos</t>
  </si>
  <si>
    <t xml:space="preserve">2.2.48</t>
  </si>
  <si>
    <t xml:space="preserve">Taxi</t>
  </si>
  <si>
    <t xml:space="preserve">2.2.49</t>
  </si>
  <si>
    <t xml:space="preserve">Locação de Veículos</t>
  </si>
  <si>
    <t xml:space="preserve">2.2.50</t>
  </si>
  <si>
    <t xml:space="preserve">Locação de Veículos com Motorista</t>
  </si>
  <si>
    <t xml:space="preserve">2.2.51</t>
  </si>
  <si>
    <t xml:space="preserve">Fretes e Carretos</t>
  </si>
  <si>
    <t xml:space="preserve">2.2.52</t>
  </si>
  <si>
    <t xml:space="preserve">Combustível</t>
  </si>
  <si>
    <t xml:space="preserve">2.2.53</t>
  </si>
  <si>
    <t xml:space="preserve">Estacionamento</t>
  </si>
  <si>
    <t xml:space="preserve">2.2.54</t>
  </si>
  <si>
    <t xml:space="preserve">IPVA/Seguro Obrigatório/Licenciamento</t>
  </si>
  <si>
    <t xml:space="preserve">2.2.55</t>
  </si>
  <si>
    <t xml:space="preserve">Seguro de Veículos</t>
  </si>
  <si>
    <t xml:space="preserve">2.2.56</t>
  </si>
  <si>
    <t xml:space="preserve">Manutenção em Veículos</t>
  </si>
  <si>
    <t xml:space="preserve">2.2.57</t>
  </si>
  <si>
    <t xml:space="preserve">Despesas de Viagem - Passagem Aérea</t>
  </si>
  <si>
    <t xml:space="preserve">2.2.58</t>
  </si>
  <si>
    <t xml:space="preserve">Despesas de Viagem - Passagem Terrestre</t>
  </si>
  <si>
    <t xml:space="preserve">2.2.59</t>
  </si>
  <si>
    <t xml:space="preserve">Despesas de Viagem</t>
  </si>
  <si>
    <t xml:space="preserve">2.2.60</t>
  </si>
  <si>
    <t xml:space="preserve">Outros Gastos Gerais</t>
  </si>
  <si>
    <t xml:space="preserve">Subtotal: Gastos Gerais</t>
  </si>
  <si>
    <t xml:space="preserve">2.3.1</t>
  </si>
  <si>
    <t xml:space="preserve">Máquinas, Aparelhos, Utensílios e Equipamentos de Uso Industrial</t>
  </si>
  <si>
    <t xml:space="preserve">2.3.2</t>
  </si>
  <si>
    <t xml:space="preserve">Equipamentos de Comunicação e Telefonia</t>
  </si>
  <si>
    <t xml:space="preserve">2.3.3</t>
  </si>
  <si>
    <t xml:space="preserve">Equipamentos de Informática</t>
  </si>
  <si>
    <t xml:space="preserve">2.3.4</t>
  </si>
  <si>
    <t xml:space="preserve">Equipamentos de Som, Vídeo, Fotográfico e Cinematográfico</t>
  </si>
  <si>
    <t xml:space="preserve">2.3.5</t>
  </si>
  <si>
    <t xml:space="preserve">Máquinas, Aparelhos, Utensílios e Equip. de Uso Administrativo</t>
  </si>
  <si>
    <t xml:space="preserve">2.3.6</t>
  </si>
  <si>
    <t xml:space="preserve">Material Esportivo e Recreativo</t>
  </si>
  <si>
    <t xml:space="preserve">2.3.7</t>
  </si>
  <si>
    <t xml:space="preserve">Mobiliário</t>
  </si>
  <si>
    <t xml:space="preserve">2.3.8</t>
  </si>
  <si>
    <t xml:space="preserve">Veículos</t>
  </si>
  <si>
    <t xml:space="preserve">2.3.9</t>
  </si>
  <si>
    <t xml:space="preserve">Coleção e Materiais Bibliográficos</t>
  </si>
  <si>
    <t xml:space="preserve">2.3.10</t>
  </si>
  <si>
    <t xml:space="preserve">Instrumentos Musicais e Artísticos</t>
  </si>
  <si>
    <t xml:space="preserve">2.3.11</t>
  </si>
  <si>
    <t xml:space="preserve">Equipamentos de Segurança Eletrônica</t>
  </si>
  <si>
    <t xml:space="preserve">2.3.12</t>
  </si>
  <si>
    <t xml:space="preserve">Material Didático</t>
  </si>
  <si>
    <t xml:space="preserve">2.3.13</t>
  </si>
  <si>
    <t xml:space="preserve">Partituras</t>
  </si>
  <si>
    <t xml:space="preserve">2.3.14</t>
  </si>
  <si>
    <t xml:space="preserve">Outros Materiais Permanentes</t>
  </si>
  <si>
    <t xml:space="preserve">Subtotal Aquisição de Bens:</t>
  </si>
  <si>
    <t xml:space="preserve">(S) Total de Saídas</t>
  </si>
  <si>
    <t xml:space="preserve">Tabela 3 - Demonstrativo dos Gastos das Atividades</t>
  </si>
  <si>
    <t xml:space="preserve">Nº</t>
  </si>
  <si>
    <t xml:space="preserve">Atividades</t>
  </si>
  <si>
    <t xml:space="preserve">Realizado (/) Previsto</t>
  </si>
  <si>
    <t xml:space="preserve">N/A</t>
  </si>
  <si>
    <t xml:space="preserve">Área Meio</t>
  </si>
  <si>
    <t xml:space="preserve">Núcleo Belo Horizonte</t>
  </si>
  <si>
    <t xml:space="preserve">Núcleo Juiz de Fora</t>
  </si>
  <si>
    <t xml:space="preserve">Núcleo Uberlândia</t>
  </si>
  <si>
    <t xml:space="preserve">Núcleo Montes Claros</t>
  </si>
  <si>
    <t xml:space="preserve">Núcleo Governador Valadares</t>
  </si>
  <si>
    <t xml:space="preserve">Área Fim</t>
  </si>
  <si>
    <t xml:space="preserve">Destinação dos Gastos de Pessoal</t>
  </si>
  <si>
    <t xml:space="preserve">Destinação</t>
  </si>
  <si>
    <t xml:space="preserve">%</t>
  </si>
  <si>
    <t xml:space="preserve">Valor</t>
  </si>
  <si>
    <t xml:space="preserve">Destinação dos Gastos Gerais e de Pessoal</t>
  </si>
  <si>
    <t xml:space="preserve">Tabela 5 - Demonstrativo Analítico das Receitas e Gastos Mensais em Regime de Competência</t>
  </si>
  <si>
    <t xml:space="preserve">Subtotal Gastos Gerais:</t>
  </si>
  <si>
    <t xml:space="preserve">Tabela 6 - Demonstrativo Mensal dos Recursos Provisionados com Pessoal</t>
  </si>
  <si>
    <t xml:space="preserve">Transporte de Provisionamentos Anteriores</t>
  </si>
  <si>
    <t xml:space="preserve">Entrada de Provisionamentos com Pessoal</t>
  </si>
  <si>
    <t xml:space="preserve">Rescisão de Trabalho (Saldo Salário, Aviso Prévio, outros)</t>
  </si>
  <si>
    <t xml:space="preserve">Total de Entradas</t>
  </si>
  <si>
    <t xml:space="preserve">Cancelamento de Provisionamentos com Pessoal</t>
  </si>
  <si>
    <t xml:space="preserve">Total de Cancelamentos</t>
  </si>
  <si>
    <t xml:space="preserve">Gastos do Provisionamentos com Pessoal</t>
  </si>
  <si>
    <t xml:space="preserve">Total de Gastos</t>
  </si>
  <si>
    <t xml:space="preserve">Provisionamento do Período</t>
  </si>
  <si>
    <t xml:space="preserve">Tabela 7 - Lista de Bens Permanentes Adquiridos no Ano</t>
  </si>
  <si>
    <t xml:space="preserve">Número do Patrimônio</t>
  </si>
  <si>
    <t xml:space="preserve">Descrição Completa</t>
  </si>
  <si>
    <t xml:space="preserve">Subcategoria</t>
  </si>
  <si>
    <t xml:space="preserve">Valor de Aquisição</t>
  </si>
  <si>
    <t xml:space="preserve">Data de Aquisição</t>
  </si>
  <si>
    <t xml:space="preserve">Fornecedor</t>
  </si>
  <si>
    <t xml:space="preserve">Nota Fiscal</t>
  </si>
  <si>
    <t xml:space="preserve">Localização do Bem</t>
  </si>
  <si>
    <t xml:space="preserve">Justificativa para a aquisição</t>
  </si>
  <si>
    <t xml:space="preserve">VETILADOR</t>
  </si>
  <si>
    <t xml:space="preserve">BENDICASA        </t>
  </si>
  <si>
    <t xml:space="preserve">MONTES CLAROS</t>
  </si>
  <si>
    <t xml:space="preserve">AQUISIÇÃO DE VENTILADOR PARA MELHOR COINDIÇÕES DE TRABALHO E ATIVIDADES</t>
  </si>
  <si>
    <t xml:space="preserve">Tabela 8 - Demonstrativo dos Recursos Comprometidos ao Final do Período</t>
  </si>
  <si>
    <r>
      <rPr>
        <sz val="9"/>
        <color theme="1"/>
        <rFont val="Arial"/>
        <family val="0"/>
        <charset val="1"/>
      </rPr>
      <t xml:space="preserve">N</t>
    </r>
    <r>
      <rPr>
        <b val="true"/>
        <sz val="9"/>
        <color theme="1"/>
        <rFont val="Arial"/>
        <family val="0"/>
        <charset val="1"/>
      </rPr>
      <t xml:space="preserve">º</t>
    </r>
  </si>
  <si>
    <t xml:space="preserve">Mês de
Comp.</t>
  </si>
  <si>
    <t xml:space="preserve">Categoria</t>
  </si>
  <si>
    <t xml:space="preserve">Vinculação ao Objeto / Justificativa</t>
  </si>
  <si>
    <t xml:space="preserve">Apropriação às Atividades</t>
  </si>
  <si>
    <t xml:space="preserve">Nome do Favorecido</t>
  </si>
  <si>
    <t xml:space="preserve">CNPJ - CPF (Favorecido)</t>
  </si>
  <si>
    <t xml:space="preserve">SALÁRIO LIQUIDO COMP. 12/2025 SE LIGA ÁREA MEIO</t>
  </si>
  <si>
    <t xml:space="preserve">FGTS COMP. 12/2025 SE LIGA ÁREA MEIO</t>
  </si>
  <si>
    <t xml:space="preserve">INSS COMP. 12/2025 SE LIGA ÁREA MEIO</t>
  </si>
  <si>
    <t xml:space="preserve">IRRF COMP. 12/2025 SE LIGA ÁREA MEIO</t>
  </si>
  <si>
    <t xml:space="preserve">SALÁRIO LIQUIDO COMP. 12/2025 SE LIGA BELO HOTIZONTE</t>
  </si>
  <si>
    <t xml:space="preserve">FGTS COMP. 12/2025 SE LIGA BELO HORIZONTE</t>
  </si>
  <si>
    <t xml:space="preserve">INSS COMP. 12/2025 SE LIGA BELO HORIZONTE</t>
  </si>
  <si>
    <t xml:space="preserve">SALÁRIO LIQUIDO COMP. 12/2025 SE LIGA JUIZ DE FORA</t>
  </si>
  <si>
    <t xml:space="preserve">FGTS COMP. 12/2025 SE LIGA JUIZ DE FORA</t>
  </si>
  <si>
    <t xml:space="preserve">INSS COMP. 12/2025 SE LIGA JUIZ DE FORA</t>
  </si>
  <si>
    <t xml:space="preserve">SALÁRIO LIQUIDO COMP. 12/2025 SE LIGA MONTES CLAROS</t>
  </si>
  <si>
    <t xml:space="preserve">INSS COMP. 12/2025 SE LIGA MONTES CLAROS</t>
  </si>
  <si>
    <t xml:space="preserve">IRRF COMP. 12/2025 SE LIGA MONTES CLAROS</t>
  </si>
  <si>
    <t xml:space="preserve">FGTS COMP. 12/2025 SE LIGA MONTES CLAROS</t>
  </si>
  <si>
    <t xml:space="preserve">SALÁRIO LIQUIDO COMP. 12/2025 SE LIGA GOVERNADOR VAALDARES</t>
  </si>
  <si>
    <t xml:space="preserve">FGTS COMP. 12/2025 SE LIGA GOVERNADOR VAALDARES</t>
  </si>
  <si>
    <t xml:space="preserve">INSS COMP. 12/2025 SE LIGA GOVERNADOR VAALDARES</t>
  </si>
  <si>
    <t xml:space="preserve">Tabela 9 - Diário de Entradas e Saídas</t>
  </si>
  <si>
    <t xml:space="preserve">Nº Lançto</t>
  </si>
  <si>
    <t xml:space="preserve">Data
Pgto</t>
  </si>
  <si>
    <t xml:space="preserve">Mês
Comp.</t>
  </si>
  <si>
    <t xml:space="preserve">Valor (R$)</t>
  </si>
  <si>
    <t xml:space="preserve">Forma de Pagamento</t>
  </si>
  <si>
    <t xml:space="preserve">Tipo do Documento</t>
  </si>
  <si>
    <t xml:space="preserve">Nº do Documento</t>
  </si>
  <si>
    <t xml:space="preserve">Data do Documento</t>
  </si>
  <si>
    <t xml:space="preserve">1ª Parcela de repasse</t>
  </si>
  <si>
    <t xml:space="preserve">Contrato De Gestão 14/2025 Avante Social</t>
  </si>
  <si>
    <t xml:space="preserve">03.893.350/0001-12</t>
  </si>
  <si>
    <t xml:space="preserve">Transferência eletrônica</t>
  </si>
  <si>
    <t xml:space="preserve">TED</t>
  </si>
  <si>
    <t xml:space="preserve">Transferencia indevida para a conta do Intituto </t>
  </si>
  <si>
    <t xml:space="preserve">AVANTE SOCIAL</t>
  </si>
  <si>
    <t xml:space="preserve">Caução referente a locação da sala do núcleo de Uberlândia</t>
  </si>
  <si>
    <t xml:space="preserve">L</t>
  </si>
  <si>
    <t xml:space="preserve"> </t>
  </si>
  <si>
    <t xml:space="preserve">27.385.041/0001-08 </t>
  </si>
  <si>
    <t xml:space="preserve">PIX</t>
  </si>
  <si>
    <t xml:space="preserve">TARIFAS BANCARIASTARIFAS BANCARIAS                            </t>
  </si>
  <si>
    <t xml:space="preserve">Banco Do Brasil </t>
  </si>
  <si>
    <t xml:space="preserve">00.000.000/4002-97</t>
  </si>
  <si>
    <t xml:space="preserve">Débito automático</t>
  </si>
  <si>
    <t xml:space="preserve">Valor de vale transporte referente os dias trabalhados em Março/25</t>
  </si>
  <si>
    <t xml:space="preserve">RH</t>
  </si>
  <si>
    <t xml:space="preserve">Analista administrativo</t>
  </si>
  <si>
    <t xml:space="preserve">XXX.163.626-XX</t>
  </si>
  <si>
    <t xml:space="preserve">Assistente administrativo</t>
  </si>
  <si>
    <t xml:space="preserve">XXX.330.536-XX</t>
  </si>
  <si>
    <t xml:space="preserve">Analista social</t>
  </si>
  <si>
    <t xml:space="preserve">XXX.655.526-XX</t>
  </si>
  <si>
    <t xml:space="preserve">XXX.240.526-XX</t>
  </si>
  <si>
    <t xml:space="preserve">XXX.571.906-XX</t>
  </si>
  <si>
    <t xml:space="preserve">Coordenador do programa</t>
  </si>
  <si>
    <t xml:space="preserve">XXX.062.646-XX</t>
  </si>
  <si>
    <t xml:space="preserve">XXX.845.996-XX</t>
  </si>
  <si>
    <t xml:space="preserve">Rendimento de aplicação financeira</t>
  </si>
  <si>
    <t xml:space="preserve">IOF e IR sobre resgates no mês 03/2025</t>
  </si>
  <si>
    <t xml:space="preserve">Agrupamento dos salários pagos referente a mar/25</t>
  </si>
  <si>
    <t xml:space="preserve">Pagamentos Diversos</t>
  </si>
  <si>
    <t xml:space="preserve">BANCO DO BRASIL           </t>
  </si>
  <si>
    <t xml:space="preserve">Compra de equipamentos de informática para atender a equipe do núcleo de Uberlândia sendo: 1 caixa de som amplificadora, 1 projetor, 1 telefone com fio e 5 fones de ouvido/headset, </t>
  </si>
  <si>
    <t xml:space="preserve">A</t>
  </si>
  <si>
    <t xml:space="preserve">Acomoveis Distribuidora Ltda</t>
  </si>
  <si>
    <t xml:space="preserve">35.427.540/0001-30</t>
  </si>
  <si>
    <t xml:space="preserve">Boleto</t>
  </si>
  <si>
    <t xml:space="preserve">Pessoa do setor de esportes (Avante) que ficou responsável por pegar a chave do escritório de Uberlândia, pois ainda não tinha ninguém para pegar a chave, ela mora próximo da cidade de Uberlândia</t>
  </si>
  <si>
    <t xml:space="preserve">D</t>
  </si>
  <si>
    <t xml:space="preserve">Supervisor mercadológico</t>
  </si>
  <si>
    <t xml:space="preserve">XXX.243.306-XX</t>
  </si>
  <si>
    <t xml:space="preserve">Valor gasto com vale transporte em Abril/25</t>
  </si>
  <si>
    <t xml:space="preserve">XXX.232.776-XX</t>
  </si>
  <si>
    <t xml:space="preserve">XXX.269.326-XX</t>
  </si>
  <si>
    <t xml:space="preserve">Compra de equipamentos de informática para atender a equipe do núcleo de Uberlândiasendo: 2 Smartphones, 5 notebooks e 1 nobreak, </t>
  </si>
  <si>
    <t xml:space="preserve">Offcomp</t>
  </si>
  <si>
    <t xml:space="preserve">10.388.905/0002-15</t>
  </si>
  <si>
    <t xml:space="preserve">XXX.992.166-XX</t>
  </si>
  <si>
    <t xml:space="preserve">Aluguel da sala do núcleo de Uberlândia, período 07/04/2025 a 10/04/2025 - Pró-rata (4 dias),Seguro incêndio, Taxas boleto</t>
  </si>
  <si>
    <t xml:space="preserve">Rotina Administracao De Recebi</t>
  </si>
  <si>
    <t xml:space="preserve">VT complementar 04/2025</t>
  </si>
  <si>
    <t xml:space="preserve">Compra de equipamentos de escritório e cozinha Para atender o Núcleo de BH, sendo: Arquivo Curto LX 04 GAV. – CH,Armário Alto 15mm - Cinza
Armário Ventilado 1,90 x 0,90 x 0,40 - CHESP CRIST LI
Longarina Comp CL, Cadeira Digitador c/ braço em tecido
Cadeira comp. clássica preta, Mesa Reta 15mm - Cinza
Mesa Plástica Quad. 70cm branca empilhável, Microondas 20L Midea 127V, Estante 1,98 x 0,92 x 0,40 C6 - LR CRIST LI, Filtro Água Acrílico 8,0L 2V São João Cristal
Ventilador Teto 50cm Preto 360G Bivolt,Mesa 0,80
Geladeira 300L Consul </t>
  </si>
  <si>
    <t xml:space="preserve">Acomoveis Distribuidora Ei</t>
  </si>
  <si>
    <t xml:space="preserve">XXX.858.236-XX</t>
  </si>
  <si>
    <t xml:space="preserve">XXX.748.946-XX</t>
  </si>
  <si>
    <t xml:space="preserve">PAF – Plano de Assistência familiar – Para os funcionários do Se Liga área Meio</t>
  </si>
  <si>
    <t xml:space="preserve">SOCIALL NEGÓCIOS DIGITAIS LTDA – CS SAÚDE      </t>
  </si>
  <si>
    <t xml:space="preserve">30.987.115/0001-82</t>
  </si>
  <si>
    <t xml:space="preserve">PAF - Medicamentos -  Para os funcionários do Se Liga área Meio</t>
  </si>
  <si>
    <t xml:space="preserve">TRANSPORTE DE EMPREGADOS _FUNCIONÁRIOS DO NÚCLEO  DE JUIZ DE FORA</t>
  </si>
  <si>
    <t xml:space="preserve">Vb Serv Com E Adm Ltda</t>
  </si>
  <si>
    <t xml:space="preserve">00.288.916/0010-80</t>
  </si>
  <si>
    <t xml:space="preserve">TRANSPORTE DE EMPREGADOS _ FUNCIONÁRIOS DO NÚCLEO  DE BELO HORIZONTE</t>
  </si>
  <si>
    <t xml:space="preserve">TRANSPORTE DE EMPREGADOS _ FUNCIONÁRIOS DO NÚCLEO  DE UBERLÂNDIA</t>
  </si>
  <si>
    <t xml:space="preserve">PAF – Plano de Assistência familiar</t>
  </si>
  <si>
    <t xml:space="preserve">GFD - GUIA DO FGTS DIGITAL REF. 04/2025</t>
  </si>
  <si>
    <t xml:space="preserve">Caixa Economica Federal</t>
  </si>
  <si>
    <t xml:space="preserve">00.360.305/0086-01</t>
  </si>
  <si>
    <t xml:space="preserve">INSS referente a retenção sobre folha comp. 03/2025</t>
  </si>
  <si>
    <t xml:space="preserve">Receita Federal     </t>
  </si>
  <si>
    <t xml:space="preserve">00.394.460/0058-87</t>
  </si>
  <si>
    <t xml:space="preserve">DARF</t>
  </si>
  <si>
    <t xml:space="preserve">Receita Federal            </t>
  </si>
  <si>
    <r>
      <rPr>
        <sz val="10"/>
        <color theme="1"/>
        <rFont val="Times New Roman"/>
        <family val="0"/>
        <charset val="1"/>
      </rPr>
      <t xml:space="preserve">Compra de equipamentos de escritório e cozinha para o escritório do núcleo Juiz de Fora. -</t>
    </r>
    <r>
      <rPr>
        <sz val="10"/>
        <color theme="1"/>
        <rFont val="Arial"/>
        <family val="0"/>
        <charset val="1"/>
      </rPr>
      <t xml:space="preserve">ARQUIVO LONGO LX 04 GAV. TELESC. – CH,1-ARMARIO ALTO 15MM – CINZA -1 -ARMARIO VENTILADO 1,90 X 0,90 X 0,40 – CH-1 -LONGARINA COMP CL1
A/E CADEIRA DIGITADOR C/L EM TECIDO-6
CAD COMP CLAS PRETO-4
MESA PLAST. QUAD. 70CM BC EMPILH. ANT-2
MESA 1.20 – CINZA -6, MESA 0,80-1
MICROONDAS 20L MIDEA 127V-1
BAND ESTANTE LX 0,40 X 0,92 COMPACTA-1
FILTRO AGUA BARRO 6,0L SJOAO-1
VENTILADOR TETO 50 CM PT 360G BIV-2
GELADEIRA 300L CONSUL -1
</t>
    </r>
  </si>
  <si>
    <t xml:space="preserve">Acomoveis Distribuidora </t>
  </si>
  <si>
    <t xml:space="preserve">12 DIAS VALE TRANSPORTE ADMISSAO1</t>
  </si>
  <si>
    <t xml:space="preserve"> DIARIA / PASSAGEM</t>
  </si>
  <si>
    <t xml:space="preserve">XXX.252.366-XX</t>
  </si>
  <si>
    <r>
      <rPr>
        <sz val="10"/>
        <color theme="1"/>
        <rFont val="Times New Roman"/>
        <family val="0"/>
        <charset val="1"/>
      </rPr>
      <t xml:space="preserve">Compra de equipamentos de escritório e cozinha para o  núcleo de Uberlândia. </t>
    </r>
    <r>
      <rPr>
        <sz val="9"/>
        <color theme="1"/>
        <rFont val="Arial"/>
        <family val="0"/>
        <charset val="1"/>
      </rPr>
      <t xml:space="preserve">ARMARIO ARQUIVO - COM 4 GAVETAS: 1,0
ARMARIO BAIXO - 2 PORTAS: 1,0
ARMÁRIO DE AÇO COM 02 PORTAS DE ABRIR COM CHAVE: 1,0- CADEIRA LONGARINA COM 3 LUGARES DE ESPERA: 1,0 -CADEIRA DE ESCRITÓRIO GIRATÓRIA - COM SUPORTE PARA BRAÇO: 6,0 -CADEIRA PLÁSTICA: 4,0 - CONJUNTO DE MESA - COM 4 CADEIRAS: 2,0
GELADEIRA - CAPACIDADE PARA 334 LITROS: 1,0
MESA PARA ESCRITÓRIO - 2 GAVETAS - 75 X 1,21 CM: 6,0-MESA PARA IMPRESSORA: 1,0
MICROONDAS - CAPACIDADE DE 30 LITROS: 1,0
PRATELEIRA DE AÇO - 3 ANDARES: 1,0
PURIFICADOR DE ÁGUA: 1,0
VENTILADOR DE COLUNA PEDESTAL REGULÁVEL: 2,0</t>
    </r>
  </si>
  <si>
    <r>
      <rPr>
        <sz val="10"/>
        <color theme="1"/>
        <rFont val="Times New Roman"/>
        <family val="0"/>
        <charset val="1"/>
      </rPr>
      <t xml:space="preserve">Compra de equipamentos de informática para o  núcleo de Juiz de Fora. </t>
    </r>
    <r>
      <rPr>
        <sz val="9"/>
        <color theme="1"/>
        <rFont val="Arial"/>
        <family val="0"/>
        <charset val="1"/>
      </rPr>
      <t xml:space="preserve">SMARTPHONE SAMSUNG GALAXY A06 SM-A065M/DS 128GB (AZUL ESCURO): 2,00
NOBREAK 700VA APC BACK-UPS BVX700BI-BR BIVOLT: 1,00
NOTEBOOK HP 250R G9 CORE i5 1335U (15.6 HD) (8GB) (SSD 512GB): 5,00</t>
    </r>
  </si>
  <si>
    <t xml:space="preserve">Offcomp Comercio E Servicos De</t>
  </si>
  <si>
    <t xml:space="preserve">1 CAAIXA AMPLIFICADA
6 FONE DE OUVIDO
1 PROJETOR 5000 LUMENS
1 TELEFONE DE MESA</t>
  </si>
  <si>
    <r>
      <rPr>
        <sz val="10"/>
        <color theme="1"/>
        <rFont val="Times New Roman"/>
        <family val="0"/>
        <charset val="1"/>
      </rPr>
      <t xml:space="preserve">Compra de equipamentos de informática para o  núcleo de Belo Horizonte sendo: </t>
    </r>
    <r>
      <rPr>
        <sz val="9"/>
        <color theme="1"/>
        <rFont val="Arial"/>
        <family val="0"/>
        <charset val="1"/>
      </rPr>
      <t xml:space="preserve">Caixa amplificada USB/BT 600W Lenoxx: 1
Fone de ouvido com headset Office Bright: 6
Fone de ouvido com headset Office Bright: 3
Projetor 5000 lumens Full HD Braz.BI: 1
Telefone de mesa/parede preto Intelbras: 1</t>
    </r>
  </si>
  <si>
    <t xml:space="preserve">Compra de itens de gênero alimentício para o núcleo de Belo Horizonte. Açúcar - pacote com 5kg: 1
Café - pacote com 500 gramas: 2</t>
  </si>
  <si>
    <t xml:space="preserve">Gildete Gil De</t>
  </si>
  <si>
    <t xml:space="preserve">57.106.966/0001-25</t>
  </si>
  <si>
    <r>
      <rPr>
        <sz val="10"/>
        <color theme="1"/>
        <rFont val="Times New Roman"/>
        <family val="0"/>
        <charset val="1"/>
      </rPr>
      <t xml:space="preserve">Compra de equipamentos de informática para o  Se Liga Área Meio. </t>
    </r>
    <r>
      <rPr>
        <sz val="9"/>
        <color theme="1"/>
        <rFont val="Arial"/>
        <family val="0"/>
        <charset val="1"/>
      </rPr>
      <t xml:space="preserve">Aparelho celular: 4
Headset com microfone: 5
Notebook: 4</t>
    </r>
  </si>
  <si>
    <r>
      <rPr>
        <sz val="10"/>
        <color theme="1"/>
        <rFont val="Times New Roman"/>
        <family val="0"/>
        <charset val="1"/>
      </rPr>
      <t xml:space="preserve">Compra de equipamentos de informática para o  núcleo de Belo Horizonte. </t>
    </r>
    <r>
      <rPr>
        <sz val="9"/>
        <color theme="1"/>
        <rFont val="Arial"/>
        <family val="0"/>
        <charset val="1"/>
      </rPr>
      <t xml:space="preserve">Smartphone Samsung Galaxy A06 SM-A065M/DS 128GB (Azul Escuro): 2
Notebook HP 250R G9 Core i5 1335U (15.6", 8GB, SSD 512GB): 8
Nobreak 600VA SMS Tech 600BI Bivolt: 1</t>
    </r>
  </si>
  <si>
    <t xml:space="preserve">Compra de itens de higiene e limpeza para o núcleo de Belo Horizonte. Água sanitária - galão de 5 litros: 1
Álcool líquido 46° - garrafa plástica de 1 litro: 2
Aromatizador: 1
Balde - capacidade de 20 litros: 2
Desinfetante - galão de 5 litros: 1
Detergente 5 litros: 1
Esponja dupla face: 1
Fardo de papel higiênico tipo rolão c/ 8 unidades: 2
Filme plástico de PVC esticável transparente 30m x 280mm - rolo com 30 metros: 1
Flanela amarela: 4
Pá de lixo com cabo - 60cm: 2
Pano de chão - 22 batidas - 40 x 68cm: 4
Pano multiuso Perfex - 28 x 50cm - rolo de 300 metros: 2
Papel toalha interfolha 2 dobras - fardo com 5 maços: 2
Rodo de alumínio - 40cm - cabo de 1,50 metros: 2
Vassoura: 2</t>
  </si>
  <si>
    <t xml:space="preserve"> Gildete Gil De</t>
  </si>
  <si>
    <t xml:space="preserve">Compra de itens de cozinha para o núcleo de Belo Horizonte. Caneco de alumínio - pequeno: 2  
Chaleira de água médio - elétrico: 1  
Coador: 2  
Copo descartável café PS branco 50ml - pacote com 100 unidades: 2  
Copo descartável Copoplast 200ml com 100 unidades: 2  
Garrafa de café - capacidade de 1,5 litros: 3  </t>
  </si>
  <si>
    <t xml:space="preserve">Compra de itens de material de escritório para o núcleo de Belo Horizonte. Apontador para lápis com depósito retangular: 2  
Borracha branca escolar: 8  
Caixa de arquivo morto de papelão (39x17,5x29,5 cm): 1  
Caneta Bic Cristal azul (caixa): 1  
Caneta esferográfica preta (caixa): 1  
Caneta esferográfica vermelha (caixa): 1  
Clips 10/0 galvanizado - caixa com 120 unidades: 2  
Clips 8/0 galvanizado - caixa com 170 unidades: 1  
Colchetes latonado nº 15 com 72 unidades: 1  
Corretivo à base de água 18ml: 3  
Envelope pardo 26x36 cm: 10  
Extrator de grampo: 3  
Fita adesiva larga transparente 45x45: 4  
Fita adesiva transparente 45x40: 2  
Fita crepe 25mm x 50m: 4  
Grampeador 26/6: 3  
Grampo 23/24 galvanizado - caixa com 1000 unidades: 3  
Lápis de cor (caixa): 2  
Marca texto amarelo: 8  
Marca texto azul: 8  
Marca texto rosa: 8  
Mouse óptico USB preto MO222 Multilaser BT: 8  
Papel A4 210x297mm 75g - pacote com 500 folhas: 4  
Pasta suspensa: 50  
Perfurador 40 folhas 2 furos MP802 Masterprint: 2  
Porta-caneta e objetos: 8  
Post-it 76mm x 76mm amarelo: 8  
Régua acrílica 30 cm: 3  
Tesoura 21 cm: 3 </t>
  </si>
  <si>
    <t xml:space="preserve">Compra de itens de material de escritório para o núcleo de Juiz de Fora. Apontador para lápis com depósito retangular: 2
Borracha branca escolar: 5
Caixa de arquivo morto de papelão (39x17,5x29,5 cm): 1
Caneta BIC Cristal azul (caixa): 1
Caneta esferográfica preta (caixa): 1
Caneta esferográfica vermelha (caixa): 1
Clips 10/0 galvanizado - caixa com 120 unidades: 6
Clips 8/0 galvanizado - caixa com 170 unidades: 3
Colchetes latonado nº 15 com 72 unidades: 1
Corretivo à base de água 18 ml: 5
Envelope pardo 26 x 36 cm: 10
Extrator de grampo: 5
Fita adesiva larga transparente 45x45: 4
Fita adesiva transparente 45x40: 2
Fita crepe 25 mm x 50 metros: 4
Grampeador 26/6: 3
Grampo 23/24 galvanizado - caixa com 1000 unidades: 5
Lápis de cor (caixa): 2
Marca texto amarelo: 5
Marca texto azul: 5
Marca texto rosa: 5
Mouse óptico USB preto MO222 Multilaser BT: 5
Papel A4 210x297mm 75g - pacote com 500 folhas: 4
Pasta suspensa: 50
Perfurador 40 folhas 2 furos MP802 Masterprint: 2
Porta-caneta e objetos: 5
Post-it 76mm x 76mm amarelo: 4
Régua acrílica 30 cm: 2
Tesoura 21 cm: 3
</t>
  </si>
  <si>
    <t xml:space="preserve">Compra de itens de material de limpeza para o núcleo de Uberlândia – Água sanitária – galão de 5 litros: 1
Álcool líquido 46° – garrafa plástica de 1 litro: 2
Aromatizador: 1
Balde – capacidade de 20 litros: 2
Desinfetante – galão de 5 litros: 1
Detergente 5 litros: 1
Esponja dupla face: 1
Fardo de papel higiênico tipo rolão com 8 unidades: 2
Filme plástico de PVC esticável transparente 30m x 280mm – rolo com 30 metros: 4
Flanela amarela: 4
Pá de lixo com cabo – 60 cm: 2
Pano de chão – 22 batidas – 40 x 68 cm: 4
Pano multiuso Perfex – 28 x 50 cm – rolo de 300 metros: 2
Papel toalha interfolha 2 dobras – 23 x 21 cm – maço com 200 folhas – fardo com 5 maços: 2
Rodo de alumínio – 40 cm – cabo de 1,50 m: 2
Vassoura: 2
</t>
  </si>
  <si>
    <t xml:space="preserve">Compra de itens gênero alimentício para o núcleo de Uberlândia – Açúcar – pacote com 5kg: 1
Café – pacote com 500 gramas: 4
</t>
  </si>
  <si>
    <t xml:space="preserve">Compra de material de escritório para o núcleo de Uberlândia. APONTADOR PARA LÁPIS - COM DEPOSITO RETANGULAR - UN: 2,0,-BORRACHA BRANCA ESCOLAR - UN: 5,0,-CAIXA DE ARQUIVO MORTO DE PAPELÃO - UN: 1,0,-CANETA BIC CRISTAL AZUL - CX: 1,0,-CANETA ESFEROFRÁGICA NA COR PRETA - CX: 1,0,-CANETA ESFEROGRÁFICA NA COR VERMELHA - CX: 1,0, -CLIPS 10/0 GALVANIZADO - CX: 6,0    CLIPS 8/0 GALVANIZADO - CX: 3,0,- COLCHETES LATONADO NR 15 C/ 72 UN - UN: 1,0,- CORRETIVO A BASE DE ÁGUA 18 ML - UN: 5,0, -ENVELOPE PARDO - 26 X 36 - UN: 10,0, -ESTRATOR DE GRAMPO - UN: 5,0, -FITA ADESIVA LARGA TRANSPARENTE 45X45 - UN: 4,0,- FITA ADESIVA TRANSP. 45X40 - UN: 2,0,-FITA CREPE - 25MM X 50 METROS - UN: 4,0, -GRAMPEADOR 26/6 - UN: 3,0,- GRAMPO 23/24 GALVANIZADO - CAIXA COM 1000 UNIDADES - CX: 5,0, -LAPIS DE COR - CX: 2,0 -,MARCA TEXTO AMARELO - UN: 5,0, -MARCATEXTO AZUL - UN: 5,0, - MARCA TEXTO ROSA - UN: 5,0, -MOUSE ÓPTICO USB PRETO MO222 MULTILASER BT - UN: 5,0, -PAPEL A4 210X297 75GR - PACOTE COM 500 FOLHAS - UN: 4,0,-PASTA SUSPENSA - UN: 50,0, -PERFURADOR 40 FLS 2 FUROS MP802 MASTERPRINT - UN: 2,0,PORTA CANETA E OBJETOS - UN: 5,0 POST IT 76MMX76MM AMARELO - UN: 4,0, -REGUA ACRILICA - 30 CM - UN: 2,0, -TESOURA - 21 CM - UN: 3,0</t>
  </si>
  <si>
    <t xml:space="preserve">Compra de material de copa e cozinha para o núcleo de Uberlândia.CANECO DE ALUMÍNIO - PEQUENO - UN: 2,0
CHALEIRA DE ÁGUA MÉDIO - ELÉTRICO - UN: 1,0
COADOR - UN: 2,0
COPO DESC CAFE PS BR 50ML S/TP PCT 100UN TOPFORM - PC: 2,0
Compra de material de cozinha para o núcleo de Uberlândia. COPO DESC COPOPLAST 200ML C/100 UN - PC: 2,0, -GARRAFA DE CAFÉ - CAPACIDADE DE 1,5 LITROS - UN: 3,0,</t>
  </si>
  <si>
    <t xml:space="preserve">Distribuidora</t>
  </si>
  <si>
    <t xml:space="preserve">Compra de itens de gênero alimentício para o núcleo de Juiz de Fora. AÇÚCAR - PACOTE COM 5KG – UN: 1,0
CAFÉ - PACOTE COM 500 GRAMAS – PC: 4,0
</t>
  </si>
  <si>
    <t xml:space="preserve">Compra de material de limpeza para o núcleo de Juiz de Fora. ÁGUA SANITÁRIA - GALÃO DE 5 LITROS – UN: 1,0, - ÁLCOOL LÍQUIDO 46° - GARRAFA DE 1 LITRO – UN: 2,0, -AROMATIZADOR – UN: 1,0, -BALDE - 20 LITROS – UN: 2,0, -DESINFETANTE - GALÃO DE 5 LITROS – UN: 1,0, -DETERGENTE 5 LITROS – UN: 1,0, -ESPONJA DUPLA FACE – P1: 1,0,-FARDO DE PAPEL HIGIÊNICO TIPO ROLÃO C/8 UNIDADES – FD: 2,0, -FILME PLÁSTICO DE PVC ESTICÁVEL 30M X 280MM (ROLO COM 30M) – UN: 4,0, -FLANELA AMARELA – UN: 4,0, -PÁ DE LIXO COM CABO - 60 CM – UN: 2,0, -PANO DE CHÃO - 22 BATIDAS - 40 X 68 CM – UN: 4,0, -PANO MULTIUSO PERFEX - ROLO DE 300 METROS – RL: 2,0, -PAPEL TOALHA INTERFOLHA 2 DOBRAS - FD COM 5 MAÇOS – FD: 2,0, -RODO DE ALUMÍNIO - 40CM COM CABO DE 1,50M – UN: 2,0, -VASSOURA – UN: 2,0
</t>
  </si>
  <si>
    <t xml:space="preserve">Tar Doc/Ted Eletrônico</t>
  </si>
  <si>
    <t xml:space="preserve">MEDICINA E SEGURANCA DO TRABALHO        </t>
  </si>
  <si>
    <t xml:space="preserve">CESMOR- CENTRO DE SEGURANÇA E MEDICINA OCUPACIONAL </t>
  </si>
  <si>
    <t xml:space="preserve">02.480.196/0001-94</t>
  </si>
  <si>
    <t xml:space="preserve">Compra de material de copa e cozinha para o núcleo de Juiz de Fora - CANECO DE ALUMÍNIO - PEQUENO – UN: 2,0, -CHALEIRA DE ÁGUA MÉDIO - ELÉTRICO – UN: 1,0, -COADOR – UN: 2,0, -COPO DESCARTÁVEL CAFÉ PS BR 50ML (PACOTE C/100UN - TOPFORM) – PC: 2,0, -COPO DESCARTÁVEL COPOPLAST 200ML (C/100UN) – PC: 2,0, -GARRAFA DE CAFÉ - 1,5 LITROS – UN: 3,0
</t>
  </si>
  <si>
    <t xml:space="preserve">RESCISAO CONTRATUAL - GRRF - LUCAS TADEU DOS SANTOS FERREIRA</t>
  </si>
  <si>
    <t xml:space="preserve">Agrupamento dos salários pagos referente a Abr/25</t>
  </si>
  <si>
    <t xml:space="preserve">02/05/2025</t>
  </si>
  <si>
    <t xml:space="preserve">Rescisão de trabalho por encerramento de contrato</t>
  </si>
  <si>
    <t xml:space="preserve">05/05/2025</t>
  </si>
  <si>
    <t xml:space="preserve">ADMISSÃO12 DIAS DE VALE TRANSPORTE</t>
  </si>
  <si>
    <t xml:space="preserve">Estagiário de Psicologia</t>
  </si>
  <si>
    <t xml:space="preserve">XXX.511.366-XX</t>
  </si>
  <si>
    <t xml:space="preserve">SALARIO COMP 04/2025</t>
  </si>
  <si>
    <t xml:space="preserve">XXX.446.786-XX</t>
  </si>
  <si>
    <t xml:space="preserve">Conta poupança</t>
  </si>
  <si>
    <t xml:space="preserve">06/05/2025</t>
  </si>
  <si>
    <t xml:space="preserve">5 DIAS DE VALE TRANSPORTE COMP 05/2025       </t>
  </si>
  <si>
    <t xml:space="preserve">Aluguel da sala do núcleo de Uberlândia, Seguro incêndio, Taxas boleto</t>
  </si>
  <si>
    <t xml:space="preserve">09/05/2025</t>
  </si>
  <si>
    <t xml:space="preserve">COMBO TELEFONIA, INTERNET E TV A CABO, para atender o núcleo do Se Liga de BH</t>
  </si>
  <si>
    <t xml:space="preserve">S</t>
  </si>
  <si>
    <t xml:space="preserve">Claro S.A.</t>
  </si>
  <si>
    <t xml:space="preserve">40.432.544/0112-62</t>
  </si>
  <si>
    <t xml:space="preserve">DEVOLUÇÃO DE APORTE REALIZADO DIA 21/03</t>
  </si>
  <si>
    <t xml:space="preserve">VALE TRANSPORTE COMP 05/25</t>
  </si>
  <si>
    <t xml:space="preserve">12/05/2025</t>
  </si>
  <si>
    <t xml:space="preserve">VALE TRANSPORTE ESTAGIÁRIOS COMP 05/2025     </t>
  </si>
  <si>
    <t xml:space="preserve">XXX.502.806-XX</t>
  </si>
  <si>
    <t xml:space="preserve">SERVIÇO DE LIMPEZA - DEVOLUÇÃO DE PAGAMENTO REALIZADO EM OUTRO PROJETO</t>
  </si>
  <si>
    <t xml:space="preserve">Instituto E C Saude</t>
  </si>
  <si>
    <t xml:space="preserve">PAF - MEDICAMENTOS – BENEFÍCIOS DOS FUNCIONÁRIOS DO NUCLEO DE BH</t>
  </si>
  <si>
    <t xml:space="preserve">PROGRAMA BEM ESTAR (SINDICATO) – FUNCIONÁRIOS DO NUCLEO DE BH</t>
  </si>
  <si>
    <t xml:space="preserve">PROGRAMA BEM ESTAR (SINDICATO) - FUNCIONÁRIOS DO NUCLEO DE JUIZ DE FORA</t>
  </si>
  <si>
    <t xml:space="preserve">PAF - PLANO DE ASSISTENCIA FAMILIAR – FUNCIONÁRIOS DO NUCLEO DE JUIZ DE FORA          </t>
  </si>
  <si>
    <t xml:space="preserve">PAF - MEDICAMENTOS – BENEFÍCIOS DOS FUNCIONÁRIOS DO NUCLEO DE JUIZ DE FORA</t>
  </si>
  <si>
    <t xml:space="preserve">PAF - PLANO DE ASSISTÊNCIA FAMILIAR – FUNCIONÁRIOS DO NUCLEO DE UBERLÂNDIA        </t>
  </si>
  <si>
    <t xml:space="preserve">PAF - MEDICAMENTOS – BENEFÍCIOS DOS FUNCIONÁRIOS DO NUCLEO DE UBERLANDIA</t>
  </si>
  <si>
    <t xml:space="preserve">PROGRAMA BEM ESTAR (SINDICATO) - FUNCIONÁRIOS DO NÚCLEO DE UBERLÂNDIA</t>
  </si>
  <si>
    <t xml:space="preserve">TAXA DE CONDOMÍNIO DAS SALAS 307 E 311 DO NÚCLEO DE BH</t>
  </si>
  <si>
    <t xml:space="preserve">Condominio Do Conjunto Arcange</t>
  </si>
  <si>
    <t xml:space="preserve">19.794.726/0001-71</t>
  </si>
  <si>
    <t xml:space="preserve">PAF - PLANO DE ASSISTÊNCIA FAMILIAR – BENEFICIO PARA OS FUNCIONÁRIOS DO NÚCLEO DE BH         </t>
  </si>
  <si>
    <t xml:space="preserve">VALE TRANSPORTE   </t>
  </si>
  <si>
    <t xml:space="preserve">12 DIAS DE VALE TRANSPORTE ADMISSÃO</t>
  </si>
  <si>
    <t xml:space="preserve">XXX.583.266-XX</t>
  </si>
  <si>
    <t xml:space="preserve">TRANSPORTE DE EMPREGADOS          </t>
  </si>
  <si>
    <t xml:space="preserve">LOCACAO DE EQUIPAMENTOS DE INFORMATICA   </t>
  </si>
  <si>
    <t xml:space="preserve">Filibras Comercial Importacao</t>
  </si>
  <si>
    <t xml:space="preserve">05.781.815/0001-79</t>
  </si>
  <si>
    <t xml:space="preserve">HONORARIOS ADVOCATICIOS       </t>
  </si>
  <si>
    <t xml:space="preserve">AGUIAR BERTOLINI &amp; CHIMICATTI SOCIEDADE DE ADVOGADOS                                                </t>
  </si>
  <si>
    <t xml:space="preserve">22.789.004/0001-33</t>
  </si>
  <si>
    <t xml:space="preserve">REEMBOLSO PEDAGIOS - VISITA UNIDADE SOCIOEDUCATIVA SETE LAGOAS</t>
  </si>
  <si>
    <t xml:space="preserve">Gestor núcleo</t>
  </si>
  <si>
    <t xml:space="preserve">XXX.757.156-XX</t>
  </si>
  <si>
    <t xml:space="preserve">DESPESAS COM LANCHES E ALIMENTAÇÃO</t>
  </si>
  <si>
    <t xml:space="preserve">Mais Pratico Supermercados</t>
  </si>
  <si>
    <t xml:space="preserve">10.555.442/0001-58</t>
  </si>
  <si>
    <t xml:space="preserve">TRANSPORTE PARA ADOLESCENTES E FAMILIARES - Compra de vales sociais para utilização nas unidades em atividades externas</t>
  </si>
  <si>
    <t xml:space="preserve">Cinturb</t>
  </si>
  <si>
    <t xml:space="preserve">19.002.476/0001-90</t>
  </si>
  <si>
    <t xml:space="preserve">DEVULÇAO DE DESPESAS DE VIAGEM</t>
  </si>
  <si>
    <t xml:space="preserve">CONSUMO DE ENERGIA ELETRICA       </t>
  </si>
  <si>
    <t xml:space="preserve">Cemig Distribuicao</t>
  </si>
  <si>
    <t xml:space="preserve">06.981.180/0001-16</t>
  </si>
  <si>
    <t xml:space="preserve">FGTS sobre folha de pagamento comp. 04/2025</t>
  </si>
  <si>
    <t xml:space="preserve">CONSUMO DE ENERGIA ELETRICA   </t>
  </si>
  <si>
    <t xml:space="preserve">12 DIAS DE VALE TRANSPORTE - ADMISSÃO   </t>
  </si>
  <si>
    <t xml:space="preserve">XXX.223.766-XX</t>
  </si>
  <si>
    <t xml:space="preserve">CONSERVACAO E LIMPEZA DO NÚCLEO DE UBERLÂNDIA</t>
  </si>
  <si>
    <t xml:space="preserve">Eder Dos Santos Silva Maria B</t>
  </si>
  <si>
    <t xml:space="preserve">35.772.432/0001-03</t>
  </si>
  <si>
    <t xml:space="preserve">Placa do Projeto SE LIGA para facilitar a identificação do local</t>
  </si>
  <si>
    <t xml:space="preserve">Jcc Comunicacao Visual Ltd</t>
  </si>
  <si>
    <t xml:space="preserve">04.010.668/0001-70</t>
  </si>
  <si>
    <t xml:space="preserve">VALE TRANSPORTE COMP 06/2025     </t>
  </si>
  <si>
    <t xml:space="preserve">MEDICINA E SEGURANCA DO TRABALHO         </t>
  </si>
  <si>
    <t xml:space="preserve">XXX.057.216-XX</t>
  </si>
  <si>
    <t xml:space="preserve">XXX.659.046-XX</t>
  </si>
  <si>
    <t xml:space="preserve">Transfacil</t>
  </si>
  <si>
    <t xml:space="preserve">04.398.505/0001-07</t>
  </si>
  <si>
    <t xml:space="preserve">Edvilson Goncalves Da Silv</t>
  </si>
  <si>
    <t xml:space="preserve">36.219.561/0001-23</t>
  </si>
  <si>
    <t xml:space="preserve">INSS / IRRF FOLHA REF. COMP. 04/2025    </t>
  </si>
  <si>
    <t xml:space="preserve">DEVOLUÇÃO DE PAGAMENTO REALIZADO EM OUTRO PROJETO - DIARIAS/PASSAGEM-DESLOCAMENTO E LOCOMOÇÃO</t>
  </si>
  <si>
    <t xml:space="preserve"> Instituto J P E C Saude</t>
  </si>
  <si>
    <t xml:space="preserve">6 LIXEIRAS 20L
1 DISPENSER SABONETE
1 SABONETE LIQUIDO 20L
2 SACO DE LIXO
2 DISPENSER PAPEL HIGIENICO
2 DISPENSER PAPEL TOALHA</t>
  </si>
  <si>
    <t xml:space="preserve">Exata Higiene E Limpeza</t>
  </si>
  <si>
    <t xml:space="preserve">20.674.369/0001-97</t>
  </si>
  <si>
    <t xml:space="preserve">Confecção de banner para o escritório do SE LIGA</t>
  </si>
  <si>
    <t xml:space="preserve">Grafica Rapida Uberlandia</t>
  </si>
  <si>
    <t xml:space="preserve">47.002.888/0001-65</t>
  </si>
  <si>
    <t xml:space="preserve">COMBUSTIVEIS E LUBRIFICANTES    </t>
  </si>
  <si>
    <t xml:space="preserve">Prime Adm Cartoes C A C Emp Lt</t>
  </si>
  <si>
    <t xml:space="preserve">05.340.639/0001-30</t>
  </si>
  <si>
    <t xml:space="preserve">VALE TRANSPORTE REF COMP 06/2025 </t>
  </si>
  <si>
    <t xml:space="preserve">SERVIÇOS MANUT PREDIAL, REFORMA E CONSTRUÇÃO</t>
  </si>
  <si>
    <t xml:space="preserve">Jf Marido De Aluguel</t>
  </si>
  <si>
    <t xml:space="preserve">13.119.985/0001-10</t>
  </si>
  <si>
    <t xml:space="preserve">Pagamento de salário comp. 05/2025</t>
  </si>
  <si>
    <t xml:space="preserve">Sofia Guedes T Barceline</t>
  </si>
  <si>
    <t xml:space="preserve">03/06/2025</t>
  </si>
  <si>
    <t xml:space="preserve">Agrupamento dos salários pagos comp. 05/2025</t>
  </si>
  <si>
    <t xml:space="preserve">3 LIXEIRAS 20L
1 LIXEIRA 100L
1 DISPENSER DE SABONETE LIQUIDO
2 SACO DE LIXO 20L
1 SACO DE LIXO 100L
2 DISPENSER PAPEL HIGIENICO
2 DISPENSER PAPEL TOALHA
1 SABONETE ERVA DOCE 5L</t>
  </si>
  <si>
    <t xml:space="preserve"> Embala &amp; Limp Ltda</t>
  </si>
  <si>
    <t xml:space="preserve">44.036.497/0001-73</t>
  </si>
  <si>
    <t xml:space="preserve">1 BANNER DE IDENTIFICAÇÃO DO PROJETO SE LIGA</t>
  </si>
  <si>
    <t xml:space="preserve">Rodrigo Denner Me</t>
  </si>
  <si>
    <t xml:space="preserve">34.890.724/0001-70</t>
  </si>
  <si>
    <t xml:space="preserve">William Gonclaves</t>
  </si>
  <si>
    <t xml:space="preserve">54.545.914/0001-67</t>
  </si>
  <si>
    <t xml:space="preserve">pag. diversos</t>
  </si>
  <si>
    <t xml:space="preserve">VALE TRANSPORTE ESTAGIARIOS COMP 06/2025</t>
  </si>
  <si>
    <t xml:space="preserve">04/06/2025</t>
  </si>
  <si>
    <t xml:space="preserve">VALE TRANSPORTE ESTAGIÁRIOS COMP 06/2025     </t>
  </si>
  <si>
    <t xml:space="preserve">AQUISIÇÃO DE GENEROS ALIMENTICIOS - LANCHES E REFEIÇÕES</t>
  </si>
  <si>
    <t xml:space="preserve">Distribuidora Olimpo Ml</t>
  </si>
  <si>
    <t xml:space="preserve">MATERIAIS DE OFICINAS E JOGOS PARA AÇÕES DO PROGRAMA</t>
  </si>
  <si>
    <t xml:space="preserve">BUFFET INAUGURAÇÃO PROJETO SE LIGA</t>
  </si>
  <si>
    <t xml:space="preserve">Julio Cesar S Pimentel</t>
  </si>
  <si>
    <t xml:space="preserve">19.329727/0001-45</t>
  </si>
  <si>
    <t xml:space="preserve">05/06/2025</t>
  </si>
  <si>
    <t xml:space="preserve">MATERIAIS DE ESCRITORIO</t>
  </si>
  <si>
    <t xml:space="preserve"> Distribuidora Olimpo Ml</t>
  </si>
  <si>
    <t xml:space="preserve">XXX.157.316-XX</t>
  </si>
  <si>
    <t xml:space="preserve">XXX.280.986-XX</t>
  </si>
  <si>
    <t xml:space="preserve">XXX.521.226-XX</t>
  </si>
  <si>
    <t xml:space="preserve">XXX.335.517-XX</t>
  </si>
  <si>
    <t xml:space="preserve">Aluguel da sala do núcleo de Uberlândia, Seguro incêndio, Taxas boleto e condomínio</t>
  </si>
  <si>
    <t xml:space="preserve">CONSERVACAO E LIMPEZA DO NÚCLEO DE BELO HORIZONTE</t>
  </si>
  <si>
    <t xml:space="preserve">Vania Lucia Da Silva Costa</t>
  </si>
  <si>
    <t xml:space="preserve">60.882.284/0001-19</t>
  </si>
  <si>
    <t xml:space="preserve">06/06/2025</t>
  </si>
  <si>
    <t xml:space="preserve">Eder Dos Santos Silva</t>
  </si>
  <si>
    <t xml:space="preserve">IMPOSTO ISSQN DA PRESTAÇÃO DE SAÚDE OCUPACIONAL</t>
  </si>
  <si>
    <t xml:space="preserve">Pref. Mun. Belo Horizonte</t>
  </si>
  <si>
    <t xml:space="preserve">18.729.046/0003-73</t>
  </si>
  <si>
    <t xml:space="preserve">DRAM</t>
  </si>
  <si>
    <t xml:space="preserve">09/06/2025</t>
  </si>
  <si>
    <t xml:space="preserve">CONSERVACAO E LIMPEZA  DO NUCLEO DE JUIZ DE FORA</t>
  </si>
  <si>
    <t xml:space="preserve">S </t>
  </si>
  <si>
    <t xml:space="preserve">Raissa Monteiro De Menezes</t>
  </si>
  <si>
    <t xml:space="preserve">43.441.532/0001-77</t>
  </si>
  <si>
    <t xml:space="preserve">VALE TRANSPORTE ESTAGIARIOS COMP 06/2025 </t>
  </si>
  <si>
    <t xml:space="preserve">Estagiária de Psicologia</t>
  </si>
  <si>
    <t xml:space="preserve">XXX.996.148-XX</t>
  </si>
  <si>
    <t xml:space="preserve">10/06/2025</t>
  </si>
  <si>
    <t xml:space="preserve">CAMPAINHA SEM FIO</t>
  </si>
  <si>
    <t xml:space="preserve">1 PURIFICADOR DE AGUA
1 SUPORTE PARA BEBEDOURO</t>
  </si>
  <si>
    <t xml:space="preserve">MATERIAL DE ESCRITORIO PARA NUCLEO JUIZ DE FORA</t>
  </si>
  <si>
    <t xml:space="preserve"> Mecpel Papelaria E Livrari</t>
  </si>
  <si>
    <t xml:space="preserve">05.110.163/0001-40</t>
  </si>
  <si>
    <t xml:space="preserve">Adesivo/placa para a porta de vidro do núcleo de Uberlândia</t>
  </si>
  <si>
    <t xml:space="preserve">Ana Cristina De</t>
  </si>
  <si>
    <t xml:space="preserve">54.318.915/0001-79</t>
  </si>
  <si>
    <t xml:space="preserve">PAGAMENTO INDEVIDO - REEMBOLSOS REALIZADOS DIAS: 11/06 R$ 3.000,00 / 12/06 R$ 1.000, 00 / 16/06 R$ 2.000,00 </t>
  </si>
  <si>
    <t xml:space="preserve">Kamila Valenca De Souza</t>
  </si>
  <si>
    <t xml:space="preserve">VERIFICAR – RESCISÃO/ITAPEVI – SP</t>
  </si>
  <si>
    <t xml:space="preserve">Marilene Fogaca</t>
  </si>
  <si>
    <t xml:space="preserve">PAGAMENTO INDEVIDO - REEMBOLSO REALIZADO DIA 12/06</t>
  </si>
  <si>
    <t xml:space="preserve">Cintia Cardoso De Souza</t>
  </si>
  <si>
    <t xml:space="preserve">Ketlin Do Rocio Furlan</t>
  </si>
  <si>
    <t xml:space="preserve">Wagner De Oliveira Costa L</t>
  </si>
  <si>
    <t xml:space="preserve">SEGURO DE VIDA(SINDICATO)          </t>
  </si>
  <si>
    <t xml:space="preserve">Central Clube De Seguros</t>
  </si>
  <si>
    <t xml:space="preserve">34.002.229/0001-87</t>
  </si>
  <si>
    <t xml:space="preserve">Suporte de micro-ondas para o núcleo de BH</t>
  </si>
  <si>
    <t xml:space="preserve">11/06/2025</t>
  </si>
  <si>
    <t xml:space="preserve">MATERIAL DE LIMPEZA PARA O NUCLEO DE BH</t>
  </si>
  <si>
    <t xml:space="preserve"> Lidis Comercio De Materiai</t>
  </si>
  <si>
    <t xml:space="preserve">25.682.162/0001-88</t>
  </si>
  <si>
    <t xml:space="preserve">RESCISAO CONTRATUAL    </t>
  </si>
  <si>
    <t xml:space="preserve">PAGAMENTO INDEVIDO - REEMBOLSO REALIZADO DIA 12/06 ( R$ 57,00 + R$ 57,00 + R$ 227,12)</t>
  </si>
  <si>
    <t xml:space="preserve">Fabiana Martins De Souza</t>
  </si>
  <si>
    <t xml:space="preserve"> Patricia Ferreira Falcao B</t>
  </si>
  <si>
    <t xml:space="preserve"> Ivania Cabral Da Silva</t>
  </si>
  <si>
    <t xml:space="preserve">REEMBOLSO PARCIAL DE PAGAMENTO INDEVIDO REALIZADO DIA 10/06</t>
  </si>
  <si>
    <t xml:space="preserve">12/06/2025</t>
  </si>
  <si>
    <t xml:space="preserve">PAF - PLANO DE ASSISTÊNCIA FAMILIAR – BENEFICIO PARA OS FUNCIONÁRIOS DO NÚCLEO DE BH    </t>
  </si>
  <si>
    <t xml:space="preserve">PAF - MEDICAMENTOS – BENEFÍCIOS DOS FUNCIONÁRIOS DO NUCLEO DE MONTES CLAROS</t>
  </si>
  <si>
    <t xml:space="preserve">PROGRAMA BEM ESTAR (SINDICATO) - FUNCIONÁRIOS DO NÚCLEO DE MONTES CLAROS</t>
  </si>
  <si>
    <t xml:space="preserve">PAF - PLANO DE ASSISTÊNCIA FAMILIAR – BENEFICIO PARA OS FUNCIONÁRIOS DO NÚCLEO DE UBERLÂNDIA</t>
  </si>
  <si>
    <t xml:space="preserve">ARMARIO ARQUIVO - COM 4 GAVETAS - UN 1
ARMARIO BAIXO - 2 PORTAS - UN 1
ARMÁRIO DE AÇO COM 02 PORTAS DE ABRIR COM CHAVE - UN 1
CADEIRA LONGARINA COM 3 LUGARES DE ESPERA - UN 1
CADEIRA DE ESCRITÓRIO GIRATÓRIA - COM SUPORTE PARA BRAÇO - UN 5
CADEIRA PLÁSTICA - UN 4
CONJUNTO DE MESA - COM 4 CADEIRAS - UN 1
GELADEIRA - CAPACIDADE PARA 334 LITROS - UN 1
MESA PARA ESCRITÓRIO - 2 GAVETAS - 75 X 1,21 CM - UN 5
MESA PARA IMPRESSORA - UN 1
MICROONDAS - CAPACIDADE DE 30 LITROS - UN 1
PRATELEIRA DE AÇO - 3 ANDARES - UN 1
PURIFICADOR DE ÁGUA - UN 1
SUPORTE PARA MICROONDAS - UN 1
VENTILADOR DE COLUNA PEDESTAL REGULÁVEL - UN 1</t>
  </si>
  <si>
    <t xml:space="preserve">KAMILA VALENCA DE SOUZA                                                                             </t>
  </si>
  <si>
    <t xml:space="preserve">REEMBOLSO DE PAGAMENTO INDEVIDO REALIZADO DIA 10/06</t>
  </si>
  <si>
    <t xml:space="preserve">KETLIN DO ROCIO FURLAN                                                                              </t>
  </si>
  <si>
    <t xml:space="preserve">CINTIA CARDOSO DE SOUZA                                                                             </t>
  </si>
  <si>
    <t xml:space="preserve">WAGNER OLIVEIRA                                                                                     </t>
  </si>
  <si>
    <t xml:space="preserve">REEMBOLSO DE PAGAMENTO INDEVIDO  REALIZADO DIA 12/06 ( R$ 57,00 + R$ 57,00 + R$ 227,12)</t>
  </si>
  <si>
    <t xml:space="preserve">FABIANA / PATRICIA / IVANIA</t>
  </si>
  <si>
    <t xml:space="preserve">APLICAÇÃO RENDIMENTO</t>
  </si>
  <si>
    <t xml:space="preserve">LOCACAO DE VEICULOS        </t>
  </si>
  <si>
    <t xml:space="preserve">Localiza Rent A Car</t>
  </si>
  <si>
    <t xml:space="preserve">16.670.085/0001-55</t>
  </si>
  <si>
    <t xml:space="preserve">13/06/2025</t>
  </si>
  <si>
    <t xml:space="preserve">PAF - PLANO DE ASSISTÊNCIA FAMILIAR – BENEFICIO PARA OS FUNCIONÁRIOS DO NÚCLEO DE MONTES CLAROS</t>
  </si>
  <si>
    <t xml:space="preserve">SERVIÇO DE MANUTENÇÃO ELETRICA NO NUCLEO DE BH</t>
  </si>
  <si>
    <t xml:space="preserve">Celso Lucio Da Si</t>
  </si>
  <si>
    <t xml:space="preserve">49.018.084/0001-80</t>
  </si>
  <si>
    <t xml:space="preserve">Locação de impressora para o núcleo de BH</t>
  </si>
  <si>
    <t xml:space="preserve">W &amp; R COPIADORAS E DUPLICADORAS DIGITAIS LTDA</t>
  </si>
  <si>
    <t xml:space="preserve">04.063.979/0001-06</t>
  </si>
  <si>
    <t xml:space="preserve">16/06/2025</t>
  </si>
  <si>
    <t xml:space="preserve">Locação de impressora para o núcleo de JF</t>
  </si>
  <si>
    <t xml:space="preserve">Locação de impressora para o núcleo de Uberlândia</t>
  </si>
  <si>
    <t xml:space="preserve">CANECO DE ALUMÍNIO - PEQUENO - UN 2
CHALEIRA DE ÁGUA MÉDIO - ELÉTRICO - UN 1
COADOR - UN 2
COPO DESC CAFE PS BR 50ML S/TP PCT 100UN TOPFORM PAC - PC 2
COPO DESC COPOPLAST 200ML C/100 UN - UN 2
GARRAFA DE CAFÉ - CAPACIDADE DE 1,5 LITROS - UN 2</t>
  </si>
  <si>
    <t xml:space="preserve">Material de limpeza para o núcleo de Montes Claros</t>
  </si>
  <si>
    <t xml:space="preserve">Camparnorte Comercio De Pr</t>
  </si>
  <si>
    <t xml:space="preserve">35.631.435/0001-19</t>
  </si>
  <si>
    <t xml:space="preserve">Contratação de profissional de manutenção para verificar problemas no ralo do banheiro do núcleo de JF</t>
  </si>
  <si>
    <t xml:space="preserve">Elefante Tratamento De Efl</t>
  </si>
  <si>
    <t xml:space="preserve">19.292.078/0001-55</t>
  </si>
  <si>
    <t xml:space="preserve">PURIFICADOR DE ÁGUA 
SUPORTE DE DE BEBEDOURO</t>
  </si>
  <si>
    <t xml:space="preserve">17/06/2025</t>
  </si>
  <si>
    <t xml:space="preserve">ASSISTÊNCIA ODONTOLOGICO   SE LIGA BH</t>
  </si>
  <si>
    <t xml:space="preserve">Win Administradora De Benefici</t>
  </si>
  <si>
    <t xml:space="preserve">19.112.659/0001-68</t>
  </si>
  <si>
    <t xml:space="preserve">ASSISTÊNCIA ODONTOLOGICO   SE LIGA UBERLANDIA</t>
  </si>
  <si>
    <t xml:space="preserve">ASSISTÊNCIA ODONTOLOGICO   SE LIGA JUIZ DE FORA</t>
  </si>
  <si>
    <t xml:space="preserve">18/06/2025</t>
  </si>
  <si>
    <t xml:space="preserve">Distribuidora Olimpo Ml Lt</t>
  </si>
  <si>
    <t xml:space="preserve">DIARIAS/PASSAGEM</t>
  </si>
  <si>
    <t xml:space="preserve">XXX.851.806-XX</t>
  </si>
  <si>
    <t xml:space="preserve">PAGAMENTO INDEVIDO - REEMBOLSO REALIZADO DIA 21/07</t>
  </si>
  <si>
    <t xml:space="preserve">Webert Marlon Da Silva</t>
  </si>
  <si>
    <t xml:space="preserve">Cs Saude</t>
  </si>
  <si>
    <t xml:space="preserve"> Distribuidora Olimpo Ml Lt</t>
  </si>
  <si>
    <t xml:space="preserve"> Inova Contabilidade</t>
  </si>
  <si>
    <t xml:space="preserve">Aguiar Bertolini &amp; Chimica</t>
  </si>
  <si>
    <t xml:space="preserve">20/06/2025</t>
  </si>
  <si>
    <t xml:space="preserve">CAUÇÃO DE ALUGUEL DE IMOVEIS – SE LIGA MONTES CLAROS</t>
  </si>
  <si>
    <t xml:space="preserve">Credaluga Fundo De Investi</t>
  </si>
  <si>
    <t xml:space="preserve">54.747.911/0001-06</t>
  </si>
  <si>
    <t xml:space="preserve">INSS / IRRF FOLHA REF. COMP. 05/2025    </t>
  </si>
  <si>
    <t xml:space="preserve">FGTS sobre folha de pagamento comp. 05/2025</t>
  </si>
  <si>
    <t xml:space="preserve">23/06/2025</t>
  </si>
  <si>
    <t xml:space="preserve">Lanches e Refeições</t>
  </si>
  <si>
    <t xml:space="preserve">Angelica Luiza Ferreira</t>
  </si>
  <si>
    <t xml:space="preserve">46.844.548/0001-19</t>
  </si>
  <si>
    <t xml:space="preserve">DIARIAS/PASSAGEM-DESLOCAMENTO E LOCOMOÇÃO</t>
  </si>
  <si>
    <t xml:space="preserve"> DIARIAS/PASSAGEM-DESLOCAMENTO E LOCOMOÇÃO</t>
  </si>
  <si>
    <t xml:space="preserve">24/06/2025</t>
  </si>
  <si>
    <t xml:space="preserve">VALE TRANSPORTE COMP. 07/2025</t>
  </si>
  <si>
    <t xml:space="preserve">27/06/2025</t>
  </si>
  <si>
    <t xml:space="preserve">REF COMBUSTIVEIS E LUBRIFICANTES.REF COMBUSTIVEIS E LUBRIFICANTES.            </t>
  </si>
  <si>
    <t xml:space="preserve">S 307-2024</t>
  </si>
  <si>
    <t xml:space="preserve">PRIME CONSULTORIA E ASSESSORIA EMPRESARIAL LTDA                                                     </t>
  </si>
  <si>
    <t xml:space="preserve">BOLETO</t>
  </si>
  <si>
    <t xml:space="preserve">01/06/2025</t>
  </si>
  <si>
    <t xml:space="preserve">GRRF FABIANA DIAS DE OLIVEIRA FREITASGRRF FABIANA DIAS DE OLIVEIRA FREITAS        </t>
  </si>
  <si>
    <t xml:space="preserve">CAIXA ECONOMICA FEDERAL                                                                             </t>
  </si>
  <si>
    <t xml:space="preserve">RESCISAO CONTRATUALRESCISAO CONTRATUAL                          </t>
  </si>
  <si>
    <t xml:space="preserve">SEGURO INCENDIO</t>
  </si>
  <si>
    <t xml:space="preserve">L 11-84716346</t>
  </si>
  <si>
    <t xml:space="preserve">PORTO SEGURO COMPANHIA DE SEGUROS GERAIS                                                            </t>
  </si>
  <si>
    <t xml:space="preserve">61.198.164/0001-60</t>
  </si>
  <si>
    <t xml:space="preserve">DEVOLUCAO SALDO DIARIA / PASSAGEM NAO UTILIZADO ( 05/06/2025)</t>
  </si>
  <si>
    <t xml:space="preserve">REF SERVIÇOS MANUT PREDIAL, REFORMA E CONSTRREF SERVIÇOS MANUT PREDIAL, REFORMA E CONSTR </t>
  </si>
  <si>
    <t xml:space="preserve">CELSO LUCIO DA SILVA                                                                                </t>
  </si>
  <si>
    <t xml:space="preserve">SALARIOS, ORDENADOS, GRATIFICACOES E OUT - SESALARIOS, ORDENADOS, GRATIFICACOES E OUT - SE</t>
  </si>
  <si>
    <t xml:space="preserve">XXX.123.016-XX</t>
  </si>
  <si>
    <t xml:space="preserve">SALARIOS, ORDENADOS, GRATIFICACOES E OUT -SESALARIOS, ORDENADOS, GRATIFICACOES E OUT -SE </t>
  </si>
  <si>
    <t xml:space="preserve">XXX.957.206-XX</t>
  </si>
  <si>
    <t xml:space="preserve">XXX.061.464-XX</t>
  </si>
  <si>
    <t xml:space="preserve">REF SERVICOS DE GRAFICASREF SERVICOS DE GRAFICAS                     </t>
  </si>
  <si>
    <t xml:space="preserve">A 226353</t>
  </si>
  <si>
    <t xml:space="preserve">MEGA GRAFICA                                                                                        </t>
  </si>
  <si>
    <t xml:space="preserve">28.828.723/0001-00</t>
  </si>
  <si>
    <t xml:space="preserve">SUPORTE PARA MICROONDAS                                </t>
  </si>
  <si>
    <t xml:space="preserve">A 225251</t>
  </si>
  <si>
    <t xml:space="preserve">ACOMOVEIS DISTRIBUIDORA                                                                             </t>
  </si>
  <si>
    <t xml:space="preserve">BANCO DO BRASIL                                                                                     </t>
  </si>
  <si>
    <t xml:space="preserve">REEMBOLSO - DIARIAS/PASSAGEM</t>
  </si>
  <si>
    <t xml:space="preserve">AQUISIÇÃO DE MATEIRAL DE LIMPEZA                                </t>
  </si>
  <si>
    <t xml:space="preserve">A 228607</t>
  </si>
  <si>
    <t xml:space="preserve">EMBALA &amp; LIMP LTDA</t>
  </si>
  <si>
    <t xml:space="preserve">03/07/2025</t>
  </si>
  <si>
    <t xml:space="preserve">TRANSFERENCIA DE RENDIMENTOS COMP 03-04-05-06/2025 PARA A CONTA INVESTIMENTO</t>
  </si>
  <si>
    <t xml:space="preserve">APLICAÇÃO</t>
  </si>
  <si>
    <t xml:space="preserve">SMARTPHONE SAMSUNG 2
NOBREAK 1
CAIXA DE SOM 1
HEADSET 4
NOTEBOOK 4
PROJETOR 1
TELEFONE 1</t>
  </si>
  <si>
    <t xml:space="preserve">A 228055</t>
  </si>
  <si>
    <t xml:space="preserve">FABIANO AZEVEDO DE CARVALHO                                                                         </t>
  </si>
  <si>
    <t xml:space="preserve">19.499.067/0001-40</t>
  </si>
  <si>
    <t xml:space="preserve">AQUISIÇÃO DE GENEROS ALIMENTICIOS                                   </t>
  </si>
  <si>
    <t xml:space="preserve">A 228018</t>
  </si>
  <si>
    <t xml:space="preserve">57.106.966 GILDETE GIL DE SOUZA                                                                     </t>
  </si>
  <si>
    <t xml:space="preserve">AQUISIÇÃO DE MATERIAL DE ESCRITORIO                                </t>
  </si>
  <si>
    <t xml:space="preserve">A 227273</t>
  </si>
  <si>
    <t xml:space="preserve">AQUISIÇÃO DE MATERIAIS DE LIMPEZA                                 </t>
  </si>
  <si>
    <t xml:space="preserve">A 228903</t>
  </si>
  <si>
    <t xml:space="preserve">LIDIS COMERCIO DE MATERIAIS DE LIMPEZA LTDA                                                         </t>
  </si>
  <si>
    <t xml:space="preserve">ISSQN - MEDICINA E SEGURANCA DO TRABALHO(IMPOSTO)</t>
  </si>
  <si>
    <t xml:space="preserve">PREFEITURA MUNICIPAL DE BELO HORIZONTE</t>
  </si>
  <si>
    <t xml:space="preserve">05.487.631/0001-09</t>
  </si>
  <si>
    <t xml:space="preserve">ALUGUEL IMOVEL UBERLANDIA</t>
  </si>
  <si>
    <t xml:space="preserve">L89886</t>
  </si>
  <si>
    <t xml:space="preserve">ROTINA ADMINISTRACAO DE RECEBIVEIS LTDA - M4 </t>
  </si>
  <si>
    <t xml:space="preserve">27.385.041/0001-08</t>
  </si>
  <si>
    <t xml:space="preserve">GRRF ROXANNE MUSSOLINI PIMENTELGRRF ROXANNE MUSSOLINI PIMENTEL              </t>
  </si>
  <si>
    <t xml:space="preserve">DIARIAS/PASSAGEM            </t>
  </si>
  <si>
    <t xml:space="preserve">SERVIÇOS DE CONSERVACAO E LIMPEZA</t>
  </si>
  <si>
    <t xml:space="preserve">S- 015.2025</t>
  </si>
  <si>
    <t xml:space="preserve">RAISSA MONTEIRO DE MENEZES 00333854241                                                              </t>
  </si>
  <si>
    <t xml:space="preserve">PROAGIR BENEFICIOS                                                                                  </t>
  </si>
  <si>
    <t xml:space="preserve">L 018/2025</t>
  </si>
  <si>
    <t xml:space="preserve">CONDOMINIO DO CONJUNTO ARCANGELO MALETTA</t>
  </si>
  <si>
    <t xml:space="preserve">ALUGUEL DE GARAGEM</t>
  </si>
  <si>
    <t xml:space="preserve">EEDIFICIO DONA GENOVEVA                                                                             </t>
  </si>
  <si>
    <t xml:space="preserve">24.026.809/0001-50</t>
  </si>
  <si>
    <t xml:space="preserve">HONORARIOS ADVOCATICIOS</t>
  </si>
  <si>
    <t xml:space="preserve">AGUIAR BERTOLINI &amp; CHIMICATTI SOCIEDADE DE ADVOGADOS</t>
  </si>
  <si>
    <t xml:space="preserve">01/07/2025</t>
  </si>
  <si>
    <t xml:space="preserve">PAF - MEDICAMENTOS</t>
  </si>
  <si>
    <t xml:space="preserve">SOCIALL NEGÓCIOS DIGITAIS LTDA – CS SAÚDE                                                           </t>
  </si>
  <si>
    <t xml:space="preserve">SOCIALL NEGÓCIOS DIGITAIS LTDA – CS SAÚDE</t>
  </si>
  <si>
    <t xml:space="preserve">PROGRAMA BEM ESTAR (SINDICATO)</t>
  </si>
  <si>
    <t xml:space="preserve">PAF - PLANO DE ASSISTENCIA FAMILIAR</t>
  </si>
  <si>
    <t xml:space="preserve">LOCACAO DE VEICULOS</t>
  </si>
  <si>
    <t xml:space="preserve">L UDIF210330001</t>
  </si>
  <si>
    <t xml:space="preserve">LOCALIZA RENT A CAR S/A                                                                             </t>
  </si>
  <si>
    <t xml:space="preserve">RASTREAMENTO DE VEICULOS</t>
  </si>
  <si>
    <t xml:space="preserve">L SAVF 208734001</t>
  </si>
  <si>
    <t xml:space="preserve">L PAMF316195</t>
  </si>
  <si>
    <t xml:space="preserve">L JFOF131313</t>
  </si>
  <si>
    <t xml:space="preserve">L 041/2019</t>
  </si>
  <si>
    <t xml:space="preserve">L </t>
  </si>
  <si>
    <t xml:space="preserve">ADIANTAMENTO DE VIAGEM 22/07/25ADIANTAMENTO DE VIAGEM 22/07/25              </t>
  </si>
  <si>
    <t xml:space="preserve">TARIFAS BANCÁRIASTARIFAS BANCÁRIAS                            </t>
  </si>
  <si>
    <t xml:space="preserve">RASTREAMENTO DE VEICULOS         </t>
  </si>
  <si>
    <t xml:space="preserve">UDFI210330001</t>
  </si>
  <si>
    <t xml:space="preserve">LOCALIZA RENT A CAR S/A</t>
  </si>
  <si>
    <t xml:space="preserve">ADIANTAMENTO VIAGEM - 22/07/25ADIANTAMENTO VIAGEM - 22/07/25               </t>
  </si>
  <si>
    <t xml:space="preserve">Aquisição de placa de indentificação</t>
  </si>
  <si>
    <t xml:space="preserve">A 229925</t>
  </si>
  <si>
    <t xml:space="preserve">PLAMOC INDÚSTRIA, COMÉRCIO E SERVIÇOS    </t>
  </si>
  <si>
    <t xml:space="preserve">41.364.132/0001-80</t>
  </si>
  <si>
    <t xml:space="preserve">Aquisiçao de materiais para oficinas</t>
  </si>
  <si>
    <t xml:space="preserve">A 229153</t>
  </si>
  <si>
    <t xml:space="preserve">TOK FINAL TINTAS</t>
  </si>
  <si>
    <t xml:space="preserve">02.203.356/0001-58</t>
  </si>
  <si>
    <t xml:space="preserve">08/07/2025</t>
  </si>
  <si>
    <t xml:space="preserve">AQUISIÇÃO DE GENEROS ALIMENTICIOS</t>
  </si>
  <si>
    <t xml:space="preserve">A 228821</t>
  </si>
  <si>
    <t xml:space="preserve">SUPERMERCADO SUPER NORTE </t>
  </si>
  <si>
    <t xml:space="preserve">Serviço de montagem e instação de moveis</t>
  </si>
  <si>
    <t xml:space="preserve">ALEX ALAN SOARES DE SOUZA FILHO</t>
  </si>
  <si>
    <t xml:space="preserve">41.378.906/0001-21</t>
  </si>
  <si>
    <t xml:space="preserve">14/07/2025</t>
  </si>
  <si>
    <t xml:space="preserve">REPASSE FINANCEIRO PROJETO SE LIGAREPASSE FINANCEIRO PROJETO SE LIGA           </t>
  </si>
  <si>
    <t xml:space="preserve">REPASSE</t>
  </si>
  <si>
    <t xml:space="preserve">SEJUSP </t>
  </si>
  <si>
    <t xml:space="preserve">LOCAÇÃO DE IMPRESSORAS</t>
  </si>
  <si>
    <t xml:space="preserve">L 0524-2025</t>
  </si>
  <si>
    <t xml:space="preserve">BANCO DO BRASIL</t>
  </si>
  <si>
    <t xml:space="preserve">MONTAGEM E INSTALAÇÃO DE VENTILARES </t>
  </si>
  <si>
    <t xml:space="preserve">59.744.828 ANDERSON COSTA DE MELO</t>
  </si>
  <si>
    <t xml:space="preserve">59.744.828/0001-05</t>
  </si>
  <si>
    <t xml:space="preserve">10/07/2025</t>
  </si>
  <si>
    <t xml:space="preserve">INSS / IRRF FOLHA REF. COMP. 06/2025                </t>
  </si>
  <si>
    <t xml:space="preserve">Devolução de pagamento indevido - débito realizado dia 10/06/2024</t>
  </si>
  <si>
    <t xml:space="preserve">PAGAMENTO INDEVIDO</t>
  </si>
  <si>
    <t xml:space="preserve">Devolução de pagamento indevido- Débito reazliado dia 10/06/2025                                   </t>
  </si>
  <si>
    <t xml:space="preserve">Devolução de pagamento indevido - Débito realizado dia 18/06/2025                                     </t>
  </si>
  <si>
    <t xml:space="preserve">Devolução de pagamento indevido - Débito realizado dia 18/06/2025                                    </t>
  </si>
  <si>
    <t xml:space="preserve">Devolução de pagamento indevido - Débito realizado dia 21/07/2025           </t>
  </si>
  <si>
    <t xml:space="preserve">Devolução de pagamento indevido - Debito realizdo dia 18/06/2025</t>
  </si>
  <si>
    <t xml:space="preserve">AQUISIÇÃO DE MATERIAL DE LIMPEZA                           </t>
  </si>
  <si>
    <t xml:space="preserve">A 230299</t>
  </si>
  <si>
    <t xml:space="preserve">57.106.966 GILDETE GIL DE SOUZA</t>
  </si>
  <si>
    <t xml:space="preserve">ASSESSORIAS CONTABEIS</t>
  </si>
  <si>
    <t xml:space="preserve">INOVA CONTABILIDADE</t>
  </si>
  <si>
    <t xml:space="preserve">10.246.190/0001-85</t>
  </si>
  <si>
    <t xml:space="preserve">AQUISIÇÃO DE MATERIAIS DE OFICINAS                                </t>
  </si>
  <si>
    <t xml:space="preserve">A 230346</t>
  </si>
  <si>
    <t xml:space="preserve">A 230340</t>
  </si>
  <si>
    <t xml:space="preserve">AQUISIÇÃO LAMPADAS                         </t>
  </si>
  <si>
    <t xml:space="preserve">A 230275</t>
  </si>
  <si>
    <t xml:space="preserve">07/07/2025</t>
  </si>
  <si>
    <t xml:space="preserve">JF MARIDO DE ALUGUEL                                                                                </t>
  </si>
  <si>
    <t xml:space="preserve">11/07/2025</t>
  </si>
  <si>
    <t xml:space="preserve">FATURA DE AGUA E ESGOTO  </t>
  </si>
  <si>
    <t xml:space="preserve">COMPANHIA DE SANEAMENTO MUNICIPAL - CESAMA                                                          </t>
  </si>
  <si>
    <t xml:space="preserve">21.572.243/0001-74</t>
  </si>
  <si>
    <t xml:space="preserve">FATURA DE INTERNET</t>
  </si>
  <si>
    <t xml:space="preserve">NIO                                                                                                 </t>
  </si>
  <si>
    <t xml:space="preserve">53.420.564/0001-40</t>
  </si>
  <si>
    <t xml:space="preserve">FGTS COMP. 06/2025FGTS COMP. 06/2025                           </t>
  </si>
  <si>
    <t xml:space="preserve">REF PAGTO - TRANSPORTE DE EMPREGADOS - 7/25REF PAGTO - TRANSPORTE DE EMPREGADOS - 7/25  </t>
  </si>
  <si>
    <t xml:space="preserve">XXX.818.816-XX</t>
  </si>
  <si>
    <t xml:space="preserve">SUPERMERCADO SUPER NORTE                                                                            </t>
  </si>
  <si>
    <t xml:space="preserve">VALE TRANSPORTE REF COMP 08/2025</t>
  </si>
  <si>
    <t xml:space="preserve">04/07/2025</t>
  </si>
  <si>
    <t xml:space="preserve">ALUGUEL</t>
  </si>
  <si>
    <t xml:space="preserve">L 6056</t>
  </si>
  <si>
    <t xml:space="preserve">JAIR AMINTAS NEGÓCIOS IMOBILIÁRIOS LTDA                                                             </t>
  </si>
  <si>
    <t xml:space="preserve">30.619.009/0001-46</t>
  </si>
  <si>
    <t xml:space="preserve"> DIARIAS/PASSAGEM</t>
  </si>
  <si>
    <t xml:space="preserve">DIARIA ALIMENTAÇÃO       </t>
  </si>
  <si>
    <t xml:space="preserve">FORNECIMENTO DE COMBUSTIVEL</t>
  </si>
  <si>
    <t xml:space="preserve">S 307/2024</t>
  </si>
  <si>
    <t xml:space="preserve">PRIME CONSULTORIA E ASSESSORIA EMPRESARIAL LTDA                   </t>
  </si>
  <si>
    <t xml:space="preserve">PRIME CONSULTORIA E ASSESSORIA EMPRESARIAL LTDA</t>
  </si>
  <si>
    <t xml:space="preserve">VALE TRANSPORTE</t>
  </si>
  <si>
    <t xml:space="preserve">XXX.496.016-XX</t>
  </si>
  <si>
    <t xml:space="preserve">DIARIA DE VIAGEM</t>
  </si>
  <si>
    <t xml:space="preserve">AQUISIÇÃO DE GENEROS ALIMENTICIOS - SORVETE</t>
  </si>
  <si>
    <t xml:space="preserve">A 230772</t>
  </si>
  <si>
    <t xml:space="preserve">SORVETAO                                                                                            </t>
  </si>
  <si>
    <t xml:space="preserve">66.375.171/0001-03</t>
  </si>
  <si>
    <t xml:space="preserve">XXX.623.606-XX</t>
  </si>
  <si>
    <t xml:space="preserve">GRRF DARILUCI DE OLIVEIRA FRANCA</t>
  </si>
  <si>
    <t xml:space="preserve">AQUISIÇÃO DE SUPORTE DE MICROONDAS</t>
  </si>
  <si>
    <t xml:space="preserve">A 225243</t>
  </si>
  <si>
    <t xml:space="preserve">SALARIOS, ORDENADOS, GRATIFICACOESSALARIOS, ORDENADOS, GRATIFICACOES           </t>
  </si>
  <si>
    <t xml:space="preserve">XXX.860.166-XX</t>
  </si>
  <si>
    <t xml:space="preserve">AQUISIÇÃO DE MATERIAIS PARA OFICINAS</t>
  </si>
  <si>
    <t xml:space="preserve">A 231104</t>
  </si>
  <si>
    <t xml:space="preserve">A 231010</t>
  </si>
  <si>
    <t xml:space="preserve">MECPEL PAPELARIA E LIVRARIA LTDA                                                                    </t>
  </si>
  <si>
    <t xml:space="preserve">A 230990</t>
  </si>
  <si>
    <t xml:space="preserve">ARTEFATOS DE PAPEL LUCRI LTDA                                                                       </t>
  </si>
  <si>
    <t xml:space="preserve">17.183.484/0001-54</t>
  </si>
  <si>
    <t xml:space="preserve">MANUTENÇÃO DE SISTEMA ELETRICO</t>
  </si>
  <si>
    <t xml:space="preserve">S 231312</t>
  </si>
  <si>
    <t xml:space="preserve">AQUISIÇÃO DE MOVEIS - 03 UNIDADES DE PUFF
01 PUFF PERA ROXO
01 PUFF PERA AMARELO
01 PUFF PERA LARANJA</t>
  </si>
  <si>
    <t xml:space="preserve">A 231355</t>
  </si>
  <si>
    <t xml:space="preserve">A 231275</t>
  </si>
  <si>
    <t xml:space="preserve">FATURA DE AGUA E ESGOTO                      </t>
  </si>
  <si>
    <t xml:space="preserve">COPASA MG                                                                                           </t>
  </si>
  <si>
    <t xml:space="preserve">17.281.106/0001-03</t>
  </si>
  <si>
    <t xml:space="preserve">L UDIF210330002</t>
  </si>
  <si>
    <t xml:space="preserve">L SAVF208734</t>
  </si>
  <si>
    <t xml:space="preserve">MULTA DE TRANSITO</t>
  </si>
  <si>
    <t xml:space="preserve">PAGAMENTO DE ESTACIONAMENTO</t>
  </si>
  <si>
    <t xml:space="preserve">XXX.000.986-XX</t>
  </si>
  <si>
    <t xml:space="preserve">RENDIMENTO DE APLICACAO</t>
  </si>
  <si>
    <t xml:space="preserve">S 015-2025</t>
  </si>
  <si>
    <t xml:space="preserve">PAGAMENTO INDEVIDO - DEVOLUÇÃO REALIZADA DIA 12/08/2025</t>
  </si>
  <si>
    <t xml:space="preserve">L 89886</t>
  </si>
  <si>
    <t xml:space="preserve">A 231820</t>
  </si>
  <si>
    <t xml:space="preserve">A 231747</t>
  </si>
  <si>
    <t xml:space="preserve">AQUISIÇÃO MATEIRIAS DE COZINHA - DESCARTÁVEIS</t>
  </si>
  <si>
    <t xml:space="preserve">A 231105</t>
  </si>
  <si>
    <t xml:space="preserve">REF CONSERVACAO E LIMPEZA.REF CONSERVACAO E LIMPEZA.                   </t>
  </si>
  <si>
    <t xml:space="preserve">60.882.284 VANIA LUCIA DA SILVA COSTA                                                               </t>
  </si>
  <si>
    <t xml:space="preserve">REEMBOLSO DE PAGAMENTO INDEVIDO - 11/08/2025</t>
  </si>
  <si>
    <t xml:space="preserve">TAXA DE CONDOMÍNIO DAS SALAS 307 E 311 DO NÚCLEO DE BH
 </t>
  </si>
  <si>
    <t xml:space="preserve">CONDOMINIO DO CONJUNTO ARCANGELO MALETTA                                                            </t>
  </si>
  <si>
    <t xml:space="preserve">ALUGUEL DE GARAGEM </t>
  </si>
  <si>
    <t xml:space="preserve">L UDIF210330</t>
  </si>
  <si>
    <t xml:space="preserve">L SAVF208734002</t>
  </si>
  <si>
    <t xml:space="preserve">DEVOLUÇÃO DE DIARIA</t>
  </si>
  <si>
    <t xml:space="preserve">PRESTAÇÃO DE SERVIÇOS DE LIMPEZA</t>
  </si>
  <si>
    <t xml:space="preserve">S 017/2025</t>
  </si>
  <si>
    <t xml:space="preserve">MARIA BRASILEIRA                                                                                    </t>
  </si>
  <si>
    <t xml:space="preserve">REEMBOLSO UBERREEMBOLSO UBER                               </t>
  </si>
  <si>
    <t xml:space="preserve">TAXA DE LIXO</t>
  </si>
  <si>
    <t xml:space="preserve">PREFEITURA MUNICIPAL DE MONTES CLAROS                                                               </t>
  </si>
  <si>
    <t xml:space="preserve">22.678.874/0001-35</t>
  </si>
  <si>
    <t xml:space="preserve">LOCAÇÃO DE NOTEBOOKS</t>
  </si>
  <si>
    <t xml:space="preserve">L 184-2024</t>
  </si>
  <si>
    <t xml:space="preserve">W &amp; R COPIADORAS E DUPLICADORAS DIGITAIS LTDA                                                       </t>
  </si>
  <si>
    <t xml:space="preserve">INOVA CONTABILIDADE                                                                                 </t>
  </si>
  <si>
    <t xml:space="preserve">s</t>
  </si>
  <si>
    <t xml:space="preserve">INSS / IRRF FOLHA REF. COMP. 07/2025                </t>
  </si>
  <si>
    <t xml:space="preserve">FGTS COMP. 07/2025FGTS COMP. 07/2025                           </t>
  </si>
  <si>
    <t xml:space="preserve">s </t>
  </si>
  <si>
    <t xml:space="preserve">AQUISIÇÃO DE VALE SOCIAIS</t>
  </si>
  <si>
    <t xml:space="preserve">CINTURB                                                                                             </t>
  </si>
  <si>
    <t xml:space="preserve">Aquisição de materiais de escritorio</t>
  </si>
  <si>
    <t xml:space="preserve">A 232419</t>
  </si>
  <si>
    <t xml:space="preserve">VALE TRANSPORTE REF COMP 09/2025VALE TRANSPORTE REF COMP 09/2025             </t>
  </si>
  <si>
    <t xml:space="preserve">VALE TRANSPORTE COMP 09/2025VALE TRANSPORTE COMP 09/2025                 </t>
  </si>
  <si>
    <t xml:space="preserve">ALUGUEL DE IMOVEL</t>
  </si>
  <si>
    <t xml:space="preserve">SERVIÇOS DE COMBUSTIVEIS E LUBRIFICANTES</t>
  </si>
  <si>
    <t xml:space="preserve">S 232555</t>
  </si>
  <si>
    <t xml:space="preserve">VALE ALIMENTACAO COMP 09/2025VALE ALIMENTACAO COMP 09/2025                </t>
  </si>
  <si>
    <t xml:space="preserve">18.715.383/0001-40</t>
  </si>
  <si>
    <t xml:space="preserve">AQUISIÇÃO DE MATERIAL DE HIGIENE E LIMPEZA</t>
  </si>
  <si>
    <t xml:space="preserve">A 233067</t>
  </si>
  <si>
    <t xml:space="preserve">EXATA CLEAN                                                                                         </t>
  </si>
  <si>
    <t xml:space="preserve">SEGURO DE VIDA</t>
  </si>
  <si>
    <t xml:space="preserve">BRADESCO VIDA E PREVIDENCIA S.A.                                                                    </t>
  </si>
  <si>
    <t xml:space="preserve">51.990.695/0001-37</t>
  </si>
  <si>
    <t xml:space="preserve">REEMBOLSO ESTACIONAMENTOREEMBOLSO ESTACIONAMENTO                     </t>
  </si>
  <si>
    <t xml:space="preserve">RENDIMENTO CONTA CORRENTE PARA CONTA INVESTIMENTO</t>
  </si>
  <si>
    <t xml:space="preserve">AQUISIÇÃO DE MATERIAIS DE COPA E COZINHA - DESCARTAVEIS</t>
  </si>
  <si>
    <t xml:space="preserve">A 233288</t>
  </si>
  <si>
    <t xml:space="preserve">A 233243</t>
  </si>
  <si>
    <t xml:space="preserve">REF PAGTO - TRANSPORTE DE EMPREGADOS</t>
  </si>
  <si>
    <t xml:space="preserve">XXX.551.746-XX</t>
  </si>
  <si>
    <t xml:space="preserve">SERVIÇO DE CONSERVACAO E LIMPEZA</t>
  </si>
  <si>
    <t xml:space="preserve">PAF - MEDICAMENTOS - DEVOLUÇÃO REALIZADA DIA 17/10/2025</t>
  </si>
  <si>
    <t xml:space="preserve">PROGRAMA BEM ESTAR (SINDICATO)- DEVOLUÇÃO REALIZADA DIA 17/10/2025</t>
  </si>
  <si>
    <t xml:space="preserve">PAF - PLANO DE ASSISTENCIA FAMILIAR- DEVOLUÇÃO REALIZADA DIA 17/10/2025</t>
  </si>
  <si>
    <t xml:space="preserve">PRESTAÇÃO DE SERVIÇOS DE OFICINEIRO - PROJETO GRAFFITE EM LETRAS</t>
  </si>
  <si>
    <t xml:space="preserve">S 233401</t>
  </si>
  <si>
    <t xml:space="preserve">PAISAGISMO E ARTE CULTURA                                                                           </t>
  </si>
  <si>
    <t xml:space="preserve">25.083.299/0001-16</t>
  </si>
  <si>
    <t xml:space="preserve">VALE SOCIAL</t>
  </si>
  <si>
    <t xml:space="preserve">TRANSFACIL                                                                                          </t>
  </si>
  <si>
    <t xml:space="preserve">04.398.505/0001-12</t>
  </si>
  <si>
    <t xml:space="preserve">GRRF SOFIA GUEDES THOMAZELLI BARCELINI</t>
  </si>
  <si>
    <t xml:space="preserve">RESCISAO CONTRATUAL</t>
  </si>
  <si>
    <t xml:space="preserve">PAGAMENTO INDEVIDO  - DEVOLUÇÃO REALIZADA DIA 17/10/2025</t>
  </si>
  <si>
    <t xml:space="preserve">Educadora</t>
  </si>
  <si>
    <t xml:space="preserve">XXX.363.706-XX</t>
  </si>
  <si>
    <t xml:space="preserve">ADIANTAMENTO PARA AQUISIÇÃO DE INGRESSOS DE CINEMA                   </t>
  </si>
  <si>
    <t xml:space="preserve">A </t>
  </si>
  <si>
    <t xml:space="preserve">VIVO                                                                                                </t>
  </si>
  <si>
    <t xml:space="preserve">02.558.157/0001-62</t>
  </si>
  <si>
    <t xml:space="preserve">FATURA DE AGUA E ESGOTO</t>
  </si>
  <si>
    <t xml:space="preserve">REF PAGTO - SALARIOS, ORDENADOS, GRATIFICACOEREF PAGTO - SALARIOS, ORDENADOS, GRATIFICACOE</t>
  </si>
  <si>
    <t xml:space="preserve">L UMCF006565001</t>
  </si>
  <si>
    <t xml:space="preserve">L UDIF210330003</t>
  </si>
  <si>
    <t xml:space="preserve">LOCACAO DE VEICULOS - AVARIAS </t>
  </si>
  <si>
    <t xml:space="preserve">L SAVF208734003</t>
  </si>
  <si>
    <t xml:space="preserve">LOCACAO DE VEICULOS - MULTAS TRANSITO              </t>
  </si>
  <si>
    <t xml:space="preserve">L JFOF135110001</t>
  </si>
  <si>
    <t xml:space="preserve">L BHOF105625001</t>
  </si>
  <si>
    <t xml:space="preserve">PAGAMENTO DE CONDOMÍNIO DAS REFERÊNCIAS 06, 07, 08 E 09</t>
  </si>
  <si>
    <t xml:space="preserve">CONDOMINIO DO EDIFICIO EXECUTIVO                                                                    </t>
  </si>
  <si>
    <t xml:space="preserve">21.246.814/0001-80</t>
  </si>
  <si>
    <t xml:space="preserve">A 234403</t>
  </si>
  <si>
    <t xml:space="preserve">BONÍSSIMA RAJA                                                                                      </t>
  </si>
  <si>
    <t xml:space="preserve">55.815.253/0001-05</t>
  </si>
  <si>
    <t xml:space="preserve">MATERIAIS DE COPA E COZINHA - DESCARTEVAIES</t>
  </si>
  <si>
    <t xml:space="preserve">A 234283</t>
  </si>
  <si>
    <t xml:space="preserve">A 234210</t>
  </si>
  <si>
    <t xml:space="preserve">AQUISIÇÃO DE MATERIAS DE ESCRITORIO</t>
  </si>
  <si>
    <t xml:space="preserve">A 234207</t>
  </si>
  <si>
    <t xml:space="preserve">SOMA BH                                                                                             </t>
  </si>
  <si>
    <t xml:space="preserve">27.066.616/0001-11</t>
  </si>
  <si>
    <t xml:space="preserve">INTERNET </t>
  </si>
  <si>
    <t xml:space="preserve">66.970.229/0021-00</t>
  </si>
  <si>
    <t xml:space="preserve">A 234195</t>
  </si>
  <si>
    <t xml:space="preserve">LIMP CENTER                                                                                         </t>
  </si>
  <si>
    <t xml:space="preserve">05.406.670/0001-26</t>
  </si>
  <si>
    <t xml:space="preserve">S 017-2025</t>
  </si>
  <si>
    <t xml:space="preserve">ALGAR TELECOM                                                                                       </t>
  </si>
  <si>
    <t xml:space="preserve">22.166.193/0001-98</t>
  </si>
  <si>
    <t xml:space="preserve">61.940.083 CARLINA RODRIGUES ROCHA                                                                  </t>
  </si>
  <si>
    <t xml:space="preserve">61.940.083/0001-93</t>
  </si>
  <si>
    <t xml:space="preserve">GRRF FABIANA DOURADO FULGENCIO</t>
  </si>
  <si>
    <t xml:space="preserve">AQUISIÇÃO DE TAMPA DE VASO SANITARIO</t>
  </si>
  <si>
    <t xml:space="preserve">A 234522</t>
  </si>
  <si>
    <t xml:space="preserve">LANCHE PARA O PROJETO GRAFITAÊ</t>
  </si>
  <si>
    <t xml:space="preserve">A 234258</t>
  </si>
  <si>
    <t xml:space="preserve">SALGADERIA LE BARUC                                                                                 </t>
  </si>
  <si>
    <t xml:space="preserve">23.885.580/0002-28</t>
  </si>
  <si>
    <t xml:space="preserve">IRRF PJ</t>
  </si>
  <si>
    <t xml:space="preserve">INSS / IRRF FOLHA REF. COMP. 08/2025                </t>
  </si>
  <si>
    <t xml:space="preserve">FGTS COMP. 08/2025</t>
  </si>
  <si>
    <t xml:space="preserve">DESPESAS DE VIAGEMDESPESAS DE VIAGEM                           </t>
  </si>
  <si>
    <t xml:space="preserve">A 234104</t>
  </si>
  <si>
    <t xml:space="preserve">LOJAS TEM ATACADO                                                                                   </t>
  </si>
  <si>
    <t xml:space="preserve">32.658.495/0002-18</t>
  </si>
  <si>
    <t xml:space="preserve">SERVIÇO DE CONTROLE DE PRAGAS E HIGIENIZAÇÃO DE RESERVATORIO DE AGUA </t>
  </si>
  <si>
    <t xml:space="preserve">A 234702</t>
  </si>
  <si>
    <t xml:space="preserve">CONFIANCA PRESTACOES DE SERVICOS LTDA                                                               </t>
  </si>
  <si>
    <t xml:space="preserve">65.223.976/0001-79</t>
  </si>
  <si>
    <t xml:space="preserve">A 234288</t>
  </si>
  <si>
    <t xml:space="preserve">NOSSA LOJA                                                                                          </t>
  </si>
  <si>
    <t xml:space="preserve">14.072.798/0007-87</t>
  </si>
  <si>
    <t xml:space="preserve">AQUISIÇÃO DE MATERIAIS DE HIGINENE, LIMPEZA E DESCARTAVEIS</t>
  </si>
  <si>
    <t xml:space="preserve">A 234255</t>
  </si>
  <si>
    <t xml:space="preserve">LTA HIGIENE E LIMPEZA PROFISSIONAL LTDA                                                             </t>
  </si>
  <si>
    <t xml:space="preserve">50.067.113/0001-82</t>
  </si>
  <si>
    <t xml:space="preserve">VALE ALIMENTAÇÃO</t>
  </si>
  <si>
    <t xml:space="preserve">GASTOS GERAIS</t>
  </si>
  <si>
    <t xml:space="preserve">CONSORCIO OTIMO                                                                                     </t>
  </si>
  <si>
    <t xml:space="preserve">10.426.715/0001-64</t>
  </si>
  <si>
    <t xml:space="preserve">A 234554</t>
  </si>
  <si>
    <t xml:space="preserve">SMA IDEIA DISTRIBUIDORA DE SUPRIMENTOS D                                                            </t>
  </si>
  <si>
    <t xml:space="preserve">07.708.872/0001-58</t>
  </si>
  <si>
    <t xml:space="preserve">REF COMBUSTIVEIS E LUBRIFICANTESREF COMBUSTIVEIS E LUBRIFICANTES             </t>
  </si>
  <si>
    <t xml:space="preserve">FRANCIELLE MOURA AMARANTEFRANCIELLE MOURA AMARANTE                    </t>
  </si>
  <si>
    <t xml:space="preserve">DEVOLUCAO VALOR NAO UTILIZADO DIARIA / PASSAGEM </t>
  </si>
  <si>
    <t xml:space="preserve">MONICA CORDEIRO ALMEIDAMONICA CORDEIRO ALMEIDA                      </t>
  </si>
  <si>
    <t xml:space="preserve">CRÉDITO INDEVIDO</t>
  </si>
  <si>
    <t xml:space="preserve">Agente de ação social</t>
  </si>
  <si>
    <t xml:space="preserve">XXX.000.734-XX</t>
  </si>
  <si>
    <t xml:space="preserve">TRANSFERENCIA CONTA RESERVA</t>
  </si>
  <si>
    <t xml:space="preserve">DESLOCAMENTO E LOCOMOCAO                </t>
  </si>
  <si>
    <t xml:space="preserve">MATERIAL DE HIGIENE E LIMPEZA           </t>
  </si>
  <si>
    <t xml:space="preserve">A 235320</t>
  </si>
  <si>
    <t xml:space="preserve">AQUISIÇÃO DE TORNEIRA PARA BEBEDOURO</t>
  </si>
  <si>
    <t xml:space="preserve">09/102025</t>
  </si>
  <si>
    <t xml:space="preserve">ASTRANSP                                                                                            </t>
  </si>
  <si>
    <t xml:space="preserve">TARIFAS BANCÁRIAS                       </t>
  </si>
  <si>
    <t xml:space="preserve">SALARIOS, ORDENADOS, GRATIFICACOES E OUT</t>
  </si>
  <si>
    <t xml:space="preserve">HOLERITE</t>
  </si>
  <si>
    <t xml:space="preserve">PAGAMENTO DE CONDOMÍNIO</t>
  </si>
  <si>
    <t xml:space="preserve">GENEROS ALIMENTICIOS E MANTIMENTOS      </t>
  </si>
  <si>
    <t xml:space="preserve">DISTRIBUIDORA GARCIA                                                                                </t>
  </si>
  <si>
    <t xml:space="preserve">05.975.290/0001-02</t>
  </si>
  <si>
    <t xml:space="preserve">XXX.329.947-XX</t>
  </si>
  <si>
    <t xml:space="preserve">CONSERVACAO E LIMPEZA                   </t>
  </si>
  <si>
    <t xml:space="preserve">ASSESSORIAS CONTABEIS                   </t>
  </si>
  <si>
    <t xml:space="preserve">PAF - MEDICAMENTOS                      </t>
  </si>
  <si>
    <t xml:space="preserve">PROGRAMA BEM ESTAR (SINDICATO)          </t>
  </si>
  <si>
    <t xml:space="preserve">PAF - PLANO DE ASSISTENCIA FAMILIAR     </t>
  </si>
  <si>
    <t xml:space="preserve">AQUISIÇÃO DE CADEADOS</t>
  </si>
  <si>
    <t xml:space="preserve">AQUISIÇÃO DE MICROFONE</t>
  </si>
  <si>
    <t xml:space="preserve">AQUISIÇÃO DE BOMBONS E CAFÉ</t>
  </si>
  <si>
    <t xml:space="preserve">ASSISTÊNCIA ODONTOLOGICO                </t>
  </si>
  <si>
    <t xml:space="preserve">ODONTOPREV S.A.                                                                                     </t>
  </si>
  <si>
    <t xml:space="preserve">58.119.199/0001-51</t>
  </si>
  <si>
    <t xml:space="preserve">COMBO TELEFONIA, INTERNET E TV A CABO   </t>
  </si>
  <si>
    <t xml:space="preserve">IPTU                                    </t>
  </si>
  <si>
    <t xml:space="preserve">DIÁRIAS</t>
  </si>
  <si>
    <t xml:space="preserve">RASTREAMENTO DE VEICULOS                </t>
  </si>
  <si>
    <t xml:space="preserve">MULTAS TRANSITO                         </t>
  </si>
  <si>
    <t xml:space="preserve">LOCACAO DE VEICULOS                     </t>
  </si>
  <si>
    <t xml:space="preserve">01/102025</t>
  </si>
  <si>
    <t xml:space="preserve">HONORARIOS ADVOCATICIOS                 </t>
  </si>
  <si>
    <t xml:space="preserve">TRCT ANA CLARA RODRIGUES RIBEIRO</t>
  </si>
  <si>
    <t xml:space="preserve">TRCT</t>
  </si>
  <si>
    <t xml:space="preserve">REEMBOLSO DE PAGAMENTO INDEVIDO REALIZADO DIA 10/09/2025</t>
  </si>
  <si>
    <t xml:space="preserve">REEMBOLSO DE PAGAMENTO INDEVIDO REALIZADO DIA 08/09/2025</t>
  </si>
  <si>
    <t xml:space="preserve">CONSUMO DE ENERGIA ELETRICA             </t>
  </si>
  <si>
    <t xml:space="preserve">XXX.899.384-XX</t>
  </si>
  <si>
    <t xml:space="preserve">INSS + IRRF 10/2025</t>
  </si>
  <si>
    <t xml:space="preserve">FGTS 09/2025</t>
  </si>
  <si>
    <t xml:space="preserve">MATERIAL DE ESCRITORIO                  </t>
  </si>
  <si>
    <t xml:space="preserve">RH PAPELARIA LTDA                                                                                   </t>
  </si>
  <si>
    <t xml:space="preserve">30.709.782/0001-01</t>
  </si>
  <si>
    <t xml:space="preserve">SERVIÇO DE BUFFET</t>
  </si>
  <si>
    <t xml:space="preserve">BRUNA NOGUEIRA PIMENTEL</t>
  </si>
  <si>
    <t xml:space="preserve">57.787.8810/001-50</t>
  </si>
  <si>
    <t xml:space="preserve">PADARIA GRÃO DE TRIGO                                                                               </t>
  </si>
  <si>
    <t xml:space="preserve">05.613.947/0001-91</t>
  </si>
  <si>
    <t xml:space="preserve">DEVOLUÇÃO DE JUROS E MULTAS</t>
  </si>
  <si>
    <t xml:space="preserve">TRANSPORTE DE EMPREGADOS                </t>
  </si>
  <si>
    <t xml:space="preserve">ALUGUEL DE IMOVEL                </t>
  </si>
  <si>
    <t xml:space="preserve">REPASSES FINANCEIROS                    </t>
  </si>
  <si>
    <t xml:space="preserve">SEJUSP                                                                                              </t>
  </si>
  <si>
    <t xml:space="preserve">ADIANTAMENTO P/ VIAGENS CREDITO         </t>
  </si>
  <si>
    <t xml:space="preserve">AQUISIÇÃO DE PNEU, MACACO E CHAVE DE RODA</t>
  </si>
  <si>
    <t xml:space="preserve">PAGAMENTO DE CONDOMÍNIO   </t>
  </si>
  <si>
    <t xml:space="preserve">RESCISAO CONTRATUAL ANA LAURA</t>
  </si>
  <si>
    <t xml:space="preserve">UTENSILIOS DE COPA E COZINHA            </t>
  </si>
  <si>
    <t xml:space="preserve">22/102025</t>
  </si>
  <si>
    <t xml:space="preserve">TRANSFERENCIA PARA CONTA INVESTIMENTO      </t>
  </si>
  <si>
    <t xml:space="preserve">EVENTOS, RECREACAO, CULTURA, LAZER      </t>
  </si>
  <si>
    <t xml:space="preserve">AVARIAS VEICULO</t>
  </si>
  <si>
    <t xml:space="preserve">IMPOSTOS IR / PCC 10/2025</t>
  </si>
  <si>
    <t xml:space="preserve">INSS - IR 10/2025           </t>
  </si>
  <si>
    <t xml:space="preserve">FGTS 10/2025</t>
  </si>
  <si>
    <t xml:space="preserve">ADIANTAMENTOS DE 13 SALARIO             </t>
  </si>
  <si>
    <t xml:space="preserve">XXX.338.896-XX</t>
  </si>
  <si>
    <t xml:space="preserve">XXX.125.076-XX</t>
  </si>
  <si>
    <t xml:space="preserve">ADIANTAMENTOS A FORNECEDORES DEBITO     </t>
  </si>
  <si>
    <t xml:space="preserve">ZENILDA DE OLIVEIRA AGUIAR CUNHA                                                                    </t>
  </si>
  <si>
    <t xml:space="preserve">71.393.649/0001-68</t>
  </si>
  <si>
    <t xml:space="preserve">RATEIO UBER 10.2025         </t>
  </si>
  <si>
    <t xml:space="preserve">Motorista</t>
  </si>
  <si>
    <t xml:space="preserve">XXX.671.074-XX</t>
  </si>
  <si>
    <t xml:space="preserve">VESTUARIO/UNIFORMES DIVERSOS - SOCIO    </t>
  </si>
  <si>
    <t xml:space="preserve">GRUPO CALIFORNIA                                                                                    </t>
  </si>
  <si>
    <t xml:space="preserve">62.290.240/0001-25</t>
  </si>
  <si>
    <t xml:space="preserve">XXX.158.246-XX</t>
  </si>
  <si>
    <t xml:space="preserve">DEVOLUÇÃO DE PAGAMENTO INDEVIDO DIA 23/07/2025</t>
  </si>
  <si>
    <t xml:space="preserve">MUNDIPAES                                                                                           </t>
  </si>
  <si>
    <t xml:space="preserve">53.795.348/0001-89</t>
  </si>
  <si>
    <t xml:space="preserve">ALUGUEL DE IMOVEL               </t>
  </si>
  <si>
    <t xml:space="preserve">V</t>
  </si>
  <si>
    <t xml:space="preserve">01/112025</t>
  </si>
  <si>
    <t xml:space="preserve">XXX.040.474-XX</t>
  </si>
  <si>
    <t xml:space="preserve">PROJETO AMIGO CHOCOLATE     </t>
  </si>
  <si>
    <t xml:space="preserve">BOCA DOCE FESTAS                                                                                    </t>
  </si>
  <si>
    <t xml:space="preserve">03.323.277/0001-43</t>
  </si>
  <si>
    <t xml:space="preserve">TRAS</t>
  </si>
  <si>
    <t xml:space="preserve">PANFLETOS SE LIGA</t>
  </si>
  <si>
    <t xml:space="preserve">45.937.827 LUCAS ALVES DUARTE                                                                       </t>
  </si>
  <si>
    <t xml:space="preserve">45.937.827/0001-64</t>
  </si>
  <si>
    <t xml:space="preserve">DEVOLUÇÃO DE CREDITO INDEVIDO</t>
  </si>
  <si>
    <t xml:space="preserve">EMBALA CONSERVACAO LTDA                                                                             </t>
  </si>
  <si>
    <t xml:space="preserve">45.740.486/0001-32</t>
  </si>
  <si>
    <t xml:space="preserve">RESCISAO CONTRATUAL MARCILEA TOMAZ                    </t>
  </si>
  <si>
    <t xml:space="preserve">Profissional de Educação Física                                                                        </t>
  </si>
  <si>
    <t xml:space="preserve">XXX.076.666-XX</t>
  </si>
  <si>
    <t xml:space="preserve">AQUISIÇÃO DE 01 VENTILADOR                  </t>
  </si>
  <si>
    <t xml:space="preserve">BENDICASA                                                                                           </t>
  </si>
  <si>
    <t xml:space="preserve">10.563.391/0006-10</t>
  </si>
  <si>
    <t xml:space="preserve">DÉBITO INDEVIDO, REEMBOLSO REALIZADO DIA 18/12/2025</t>
  </si>
  <si>
    <t xml:space="preserve">LOCAÇAO DE VEICULOS</t>
  </si>
  <si>
    <t xml:space="preserve">COOPERATIVA MANCHESTER DE PRESTACAO DE SERVICOS DE TRAN                                             </t>
  </si>
  <si>
    <t xml:space="preserve">01.648.994/0001-10</t>
  </si>
  <si>
    <t xml:space="preserve">13 SALARIO             </t>
  </si>
  <si>
    <t xml:space="preserve">RATEIO UBER 11.2025         </t>
  </si>
  <si>
    <t xml:space="preserve">DEVOLUÇÃO DE PAGAMENTO INDEVIDO REALIZADO DIA 15/12/2025</t>
  </si>
  <si>
    <t xml:space="preserve">EVENTOS "OFICINA SAÚDE E CUIDADO"</t>
  </si>
  <si>
    <t xml:space="preserve">TAXA DE REMOÇÃO E COLETA DE RESÍDUOS    </t>
  </si>
  <si>
    <t xml:space="preserve">PREFEITURA MUNICIPAL DE JUIZ DE FORA                                                         </t>
  </si>
  <si>
    <t xml:space="preserve">17.783.234/0001-55</t>
  </si>
  <si>
    <t xml:space="preserve">INSS 13º</t>
  </si>
  <si>
    <t xml:space="preserve">INSS + IRRF 11/2025</t>
  </si>
  <si>
    <t xml:space="preserve">INSS 11/2025</t>
  </si>
  <si>
    <t xml:space="preserve">IMPOSTOS IR / PCC 11/2025</t>
  </si>
  <si>
    <t xml:space="preserve">FGTS 11/2025                           </t>
  </si>
  <si>
    <t xml:space="preserve">AREA MEIO</t>
  </si>
  <si>
    <t xml:space="preserve">FGTS 11/2025                        </t>
  </si>
  <si>
    <t xml:space="preserve">SABOR DE PAO SION                                                                                   </t>
  </si>
  <si>
    <t xml:space="preserve">44.910.536/0001-10</t>
  </si>
  <si>
    <t xml:space="preserve">2312/2025</t>
  </si>
  <si>
    <t xml:space="preserve">ALUGUEL DE IMOVEL       </t>
  </si>
  <si>
    <t xml:space="preserve">GRRF MARCILEA TOMAZ</t>
  </si>
  <si>
    <t xml:space="preserve">Tabela 10 - Diário de Entradas e Saídas da Reserva de Recursos</t>
  </si>
  <si>
    <t xml:space="preserve">TRANSFERENCIA C/C PARA CONTA INVESTIMENTO</t>
  </si>
  <si>
    <t xml:space="preserve">TRANSFERENCIA C/C PARA CONTA INVESTIMENTO - REFERENMCIA 03 (R$ 148,68),04 (R$ 247,80),05 (R$ 551,67) e 06/2025 (R$ 131,23)</t>
  </si>
  <si>
    <t xml:space="preserve">DÉBITO - DEPÓSITO JUDICIAL</t>
  </si>
  <si>
    <t xml:space="preserve">REEMBOLSO - DEPÓSITO JUDICIAL 07/07/2025</t>
  </si>
  <si>
    <t xml:space="preserve">TRANSFERENCIA C/C PARA CONTA INVESTIMENTO - REFERENCIA 07/2025 </t>
  </si>
  <si>
    <t xml:space="preserve">DÉBITO - DEPÓSITO JUDICIAL ( REEMBOLSADO DIA 17/10/2025)</t>
  </si>
  <si>
    <t xml:space="preserve">BLOQUEIO TEMPORARIO DE VALORES ***</t>
  </si>
  <si>
    <t xml:space="preserve">TRANSFERENCIA C/C PARA CONTA INVESTIMENTO - REFERENCIA 08/2025 </t>
  </si>
  <si>
    <t xml:space="preserve">RENDIMENTOS DE APLICAÇÃO - COMPETÊNCIA 09/2025</t>
  </si>
  <si>
    <t xml:space="preserve">RENDIMENTOS DE APLICAÇÃO - COMPETÊNCIA 10/2025</t>
  </si>
  <si>
    <t xml:space="preserve">RENDIMENTOS DE APLICAÇÃO - COMPETÊNCIA 11/2025</t>
  </si>
  <si>
    <t xml:space="preserve">RENDIMENTOS DE APLICAÇÃO - COMPETÊNCIA 12/2025</t>
  </si>
  <si>
    <t xml:space="preserve">DECLARAÇÃO DE VERACIDADE</t>
  </si>
  <si>
    <t xml:space="preserve">__________________________________</t>
  </si>
  <si>
    <t xml:space="preserve">Viviane Tompe Souza Mayrink</t>
  </si>
  <si>
    <t xml:space="preserve">Presidente</t>
  </si>
  <si>
    <t xml:space="preserve">Belo Horizonte, 20 de janeiro de 2026.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</si>
</sst>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d/m/yyyy"/>
    <numFmt numFmtId="166" formatCode="mmm/yy"/>
    <numFmt numFmtId="167" formatCode="_(* #,##0.00_);_(* \(#,##0.00\);_(* \-??_);_(@_)"/>
    <numFmt numFmtId="168" formatCode="_-* #,##0.00_-;\-* #,##0.00_-;_-* \-??_-;_-@"/>
    <numFmt numFmtId="169" formatCode="#,##0.00"/>
    <numFmt numFmtId="170" formatCode="0.00%"/>
    <numFmt numFmtId="171" formatCode="mmm/yyyy"/>
    <numFmt numFmtId="172" formatCode="dd/mm/yy"/>
    <numFmt numFmtId="173" formatCode="#,##0"/>
    <numFmt numFmtId="174" formatCode="0"/>
    <numFmt numFmtId="175" formatCode="0.00"/>
    <numFmt numFmtId="176" formatCode="d/mmm"/>
  </numFmts>
  <fonts count="2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theme="1"/>
      <name val="Arial"/>
      <family val="0"/>
      <charset val="1"/>
    </font>
    <font>
      <sz val="10"/>
      <color theme="1"/>
      <name val="Arial"/>
      <family val="0"/>
      <charset val="1"/>
    </font>
    <font>
      <sz val="12"/>
      <color theme="1"/>
      <name val="Arial"/>
      <family val="0"/>
      <charset val="1"/>
    </font>
    <font>
      <b val="true"/>
      <sz val="16"/>
      <color theme="1"/>
      <name val="Arial"/>
      <family val="0"/>
      <charset val="1"/>
    </font>
    <font>
      <b val="true"/>
      <sz val="14"/>
      <color theme="1"/>
      <name val="Arial"/>
      <family val="0"/>
      <charset val="1"/>
    </font>
    <font>
      <b val="true"/>
      <sz val="12"/>
      <color theme="1"/>
      <name val="Arial"/>
      <family val="0"/>
      <charset val="1"/>
    </font>
    <font>
      <b val="true"/>
      <sz val="11"/>
      <color theme="1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0"/>
      <color theme="1"/>
      <name val="Arial"/>
      <family val="0"/>
      <charset val="1"/>
    </font>
    <font>
      <sz val="10"/>
      <color theme="1"/>
      <name val="Times New Roman"/>
      <family val="0"/>
      <charset val="1"/>
    </font>
    <font>
      <b val="true"/>
      <sz val="8"/>
      <color theme="1"/>
      <name val="Arial"/>
      <family val="0"/>
      <charset val="1"/>
    </font>
    <font>
      <sz val="8"/>
      <color theme="1"/>
      <name val="Arial"/>
      <family val="0"/>
      <charset val="1"/>
    </font>
    <font>
      <b val="true"/>
      <sz val="7"/>
      <color theme="1"/>
      <name val="Arial"/>
      <family val="0"/>
      <charset val="1"/>
    </font>
    <font>
      <sz val="7"/>
      <color theme="1"/>
      <name val="Arial"/>
      <family val="0"/>
      <charset val="1"/>
    </font>
    <font>
      <sz val="9"/>
      <color theme="1"/>
      <name val="Arial"/>
      <family val="0"/>
      <charset val="1"/>
    </font>
    <font>
      <b val="true"/>
      <i val="true"/>
      <sz val="8"/>
      <color theme="1"/>
      <name val="Arial"/>
      <family val="0"/>
      <charset val="1"/>
    </font>
    <font>
      <b val="true"/>
      <sz val="9"/>
      <color theme="1"/>
      <name val="Arial"/>
      <family val="0"/>
      <charset val="1"/>
    </font>
    <font>
      <b val="true"/>
      <sz val="10"/>
      <color theme="1"/>
      <name val="Times New Roman"/>
      <family val="0"/>
      <charset val="1"/>
    </font>
    <font>
      <sz val="9"/>
      <color rgb="FFFF0000"/>
      <name val="Arial"/>
      <family val="0"/>
      <charset val="1"/>
    </font>
    <font>
      <sz val="10"/>
      <color theme="1"/>
      <name val="Arial Narrow"/>
      <family val="0"/>
      <charset val="1"/>
    </font>
    <font>
      <sz val="9"/>
      <color rgb="FF000000"/>
      <name val="Arial"/>
      <family val="0"/>
      <charset val="1"/>
    </font>
    <font>
      <sz val="8"/>
      <color rgb="FF000000"/>
      <name val="Arial"/>
      <family val="0"/>
      <charset val="1"/>
    </font>
    <font>
      <b val="true"/>
      <u val="single"/>
      <sz val="14"/>
      <color theme="1"/>
      <name val="Arial"/>
      <family val="0"/>
      <charset val="1"/>
    </font>
    <font>
      <b val="true"/>
      <u val="single"/>
      <sz val="10"/>
      <color theme="1"/>
      <name val="Arial"/>
      <family val="0"/>
      <charset val="1"/>
    </font>
    <font>
      <sz val="11"/>
      <color rgb="FFFF0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rgb="FFBFBFBF"/>
        <bgColor rgb="FFC2D69B"/>
      </patternFill>
    </fill>
    <fill>
      <patternFill patternType="solid">
        <fgColor rgb="FFD8D8D8"/>
        <bgColor rgb="FFC2D69B"/>
      </patternFill>
    </fill>
    <fill>
      <patternFill patternType="solid">
        <fgColor rgb="FFF2F2F2"/>
        <bgColor rgb="FFFFFFFF"/>
      </patternFill>
    </fill>
    <fill>
      <patternFill patternType="solid">
        <fgColor rgb="FF7F7F7F"/>
        <bgColor rgb="FF666699"/>
      </patternFill>
    </fill>
  </fills>
  <borders count="48">
    <border diagonalUp="false" diagonalDown="false">
      <left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double"/>
      <bottom/>
      <diagonal/>
    </border>
    <border diagonalUp="false" diagonalDown="false">
      <left/>
      <right/>
      <top style="double"/>
      <bottom style="double"/>
      <diagonal/>
    </border>
    <border diagonalUp="false" diagonalDown="false">
      <left/>
      <right/>
      <top/>
      <bottom style="double"/>
      <diagonal/>
    </border>
    <border diagonalUp="false" diagonalDown="false">
      <left/>
      <right/>
      <top style="double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double"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dotted"/>
      <right style="thin"/>
      <top style="medium"/>
      <bottom style="medium"/>
      <diagonal/>
    </border>
    <border diagonalUp="false" diagonalDown="false">
      <left/>
      <right style="thin"/>
      <top style="medium"/>
      <bottom/>
      <diagonal/>
    </border>
    <border diagonalUp="false" diagonalDown="false">
      <left style="dotted"/>
      <right style="thin"/>
      <top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dotted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thin"/>
      <bottom style="thin"/>
      <diagonal/>
    </border>
    <border diagonalUp="false" diagonalDown="false">
      <left style="dotted"/>
      <right/>
      <top style="thin"/>
      <bottom style="thin"/>
      <diagonal/>
    </border>
    <border diagonalUp="false" diagonalDown="false">
      <left style="dotted"/>
      <right style="dotted"/>
      <top style="thin"/>
      <bottom style="thin"/>
      <diagonal/>
    </border>
    <border diagonalUp="false" diagonalDown="false">
      <left style="dotted"/>
      <right style="dotted"/>
      <top style="thin"/>
      <bottom style="medium"/>
      <diagonal/>
    </border>
    <border diagonalUp="false" diagonalDown="false">
      <left/>
      <right style="dotted"/>
      <top style="thin"/>
      <bottom style="medium"/>
      <diagonal/>
    </border>
    <border diagonalUp="false" diagonalDown="false">
      <left style="dotted"/>
      <right/>
      <top style="thin"/>
      <bottom style="medium"/>
      <diagonal/>
    </border>
    <border diagonalUp="false" diagonalDown="false">
      <left style="hair"/>
      <right style="thin"/>
      <top/>
      <bottom/>
      <diagonal/>
    </border>
    <border diagonalUp="false" diagonalDown="false">
      <left style="hair"/>
      <right style="hair"/>
      <top/>
      <bottom style="thin"/>
      <diagonal/>
    </border>
    <border diagonalUp="false" diagonalDown="false">
      <left style="hair"/>
      <right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/>
      <right style="hair"/>
      <top style="thin"/>
      <bottom style="thin"/>
      <diagonal/>
    </border>
    <border diagonalUp="false" diagonalDown="false">
      <left/>
      <right style="thin">
        <color rgb="FFFABF8F"/>
      </right>
      <top style="thin">
        <color rgb="FFFABF8F"/>
      </top>
      <bottom style="thin">
        <color rgb="FFFABF8F"/>
      </bottom>
      <diagonal/>
    </border>
    <border diagonalUp="false" diagonalDown="false">
      <left/>
      <right/>
      <top style="thin">
        <color rgb="FFFABF8F"/>
      </top>
      <bottom style="thin">
        <color rgb="FFFABF8F"/>
      </bottom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3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2" fillId="2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3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2" fillId="2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2" fillId="2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2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0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5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5" fillId="2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2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5" fillId="2" borderId="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2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2" fillId="2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2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2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5" fillId="2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2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5" fillId="2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2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3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3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3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14" fillId="3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5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7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8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6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9" fontId="1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7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6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5" fillId="2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7" fillId="2" borderId="1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6" fillId="2" borderId="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6" fillId="3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2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2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4" fillId="2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6" fillId="3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3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14" fillId="3" borderId="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4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2" borderId="1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2" borderId="1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7" fillId="2" borderId="1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6" fillId="2" borderId="1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3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3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0" fontId="16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4" fillId="3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3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7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7" fontId="16" fillId="2" borderId="1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0" fontId="17" fillId="2" borderId="1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0" fontId="16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0" fontId="16" fillId="3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4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4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17" fillId="2" borderId="1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2" fillId="3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12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2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5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4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5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12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2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14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4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4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4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5" fillId="4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4" fillId="4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5" fillId="4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4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4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5" fillId="4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4" fillId="4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5" fillId="4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4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5" fillId="4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5" fillId="4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5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4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5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4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4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3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0" fontId="14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5" fillId="2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2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14" fillId="2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3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4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4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4" fillId="4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5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5" fillId="5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5" fillId="5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5" fillId="5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5" fillId="5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5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0" fontId="1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5" fillId="5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5" fillId="2" borderId="1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4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4" borderId="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0" fontId="14" fillId="4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4" borderId="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4" fillId="4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4" fillId="4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4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4" borderId="1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4" fillId="4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4" fillId="4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5" fillId="4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4" fillId="3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4" fillId="3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3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2" borderId="1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2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5" fillId="2" borderId="1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5" fillId="2" borderId="1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0" fontId="5" fillId="2" borderId="2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2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5" fillId="2" borderId="2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5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2" fillId="3" borderId="1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3" borderId="2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5" fillId="3" borderId="1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2" borderId="2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2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5" fillId="2" borderId="2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2" borderId="2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5" fillId="2" borderId="3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2" borderId="3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14" fillId="2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3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3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0" fillId="3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20" fillId="3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3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8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20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8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8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0" fillId="5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5" borderId="1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20" fillId="5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8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20" fillId="3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2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2" borderId="3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3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8" fillId="2" borderId="3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0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3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8" fillId="2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2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3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3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2" borderId="3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5" fillId="2" borderId="3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2" fontId="5" fillId="2" borderId="3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3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3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3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5" fillId="2" borderId="3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2" fontId="5" fillId="2" borderId="3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21" fillId="3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3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3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3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8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3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0" fillId="3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3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0" fillId="3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6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2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8" fillId="2" borderId="3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5" fillId="2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8" fillId="2" borderId="3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8" fillId="3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2" borderId="4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2" borderId="4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8" fillId="0" borderId="3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8" fillId="0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2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22" fillId="2" borderId="3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3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3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2" fontId="12" fillId="3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3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2" borderId="4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18" fillId="2" borderId="4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8" fillId="2" borderId="4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18" fillId="2" borderId="4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8" fillId="2" borderId="3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4" fillId="2" borderId="4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2" borderId="4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5" fillId="2" borderId="4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2" borderId="4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4" fillId="2" borderId="1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2" borderId="4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2" borderId="3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18" fillId="2" borderId="3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4" fillId="2" borderId="3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2" borderId="4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24" fillId="2" borderId="3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24" fillId="2" borderId="4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4" fillId="2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24" fillId="2" borderId="3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5" fillId="2" borderId="3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4" fillId="2" borderId="4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4" fillId="2" borderId="4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4" fillId="2" borderId="4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4" fillId="2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24" fillId="2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18" fillId="2" borderId="4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18" fillId="2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2" borderId="3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2" borderId="3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2" borderId="3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2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3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8" fillId="0" borderId="3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8" fillId="0" borderId="3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3" fontId="18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24" fillId="2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4" fontId="0" fillId="2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0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0" fillId="2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0" fillId="2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0" fillId="2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24" fillId="2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2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6" fontId="18" fillId="2" borderId="3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2" fontId="18" fillId="2" borderId="3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5" fontId="0" fillId="2" borderId="3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8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2" fontId="0" fillId="2" borderId="3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" fillId="2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3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72" fontId="12" fillId="3" borderId="4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4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6" borderId="4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8" fillId="3" borderId="4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2" borderId="3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2" borderId="3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2" borderId="2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2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BFBFB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7F7F7F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>
          <bgColor rgb="FFF2F2F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6923C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2D69B"/>
      <rgbColor rgb="FFFFFF99"/>
      <rgbColor rgb="FF92CDDC"/>
      <rgbColor rgb="FFFF99CC"/>
      <rgbColor rgb="FFCC99FF"/>
      <rgbColor rgb="FFFABF8F"/>
      <rgbColor rgb="FF3366FF"/>
      <rgbColor rgb="FF33CCCC"/>
      <rgbColor rgb="FF99CC00"/>
      <rgbColor rgb="FFFFCC00"/>
      <rgbColor rgb="FFFF9900"/>
      <rgbColor rgb="FFFF6600"/>
      <rgbColor rgb="FF666699"/>
      <rgbColor rgb="FFA5A5A5"/>
      <rgbColor rgb="FF17365D"/>
      <rgbColor rgb="FF339966"/>
      <rgbColor rgb="FF0C0C0C"/>
      <rgbColor rgb="FF333300"/>
      <rgbColor rgb="FF993300"/>
      <rgbColor rgb="FF993366"/>
      <rgbColor rgb="FF333399"/>
      <rgbColor rgb="FF4944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4159440</xdr:colOff>
      <xdr:row>9</xdr:row>
      <xdr:rowOff>304200</xdr:rowOff>
    </xdr:from>
    <xdr:to>
      <xdr:col>0</xdr:col>
      <xdr:colOff>7147440</xdr:colOff>
      <xdr:row>10</xdr:row>
      <xdr:rowOff>162360</xdr:rowOff>
    </xdr:to>
    <xdr:pic>
      <xdr:nvPicPr>
        <xdr:cNvPr id="1" name="image1.jpg"/>
        <xdr:cNvPicPr/>
      </xdr:nvPicPr>
      <xdr:blipFill>
        <a:blip r:embed="rId1"/>
        <a:stretch/>
      </xdr:blipFill>
      <xdr:spPr>
        <a:xfrm>
          <a:off x="4159440" y="3120480"/>
          <a:ext cx="2988000" cy="743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3416040</xdr:colOff>
      <xdr:row>3</xdr:row>
      <xdr:rowOff>351720</xdr:rowOff>
    </xdr:from>
    <xdr:to>
      <xdr:col>0</xdr:col>
      <xdr:colOff>6508440</xdr:colOff>
      <xdr:row>3</xdr:row>
      <xdr:rowOff>796320</xdr:rowOff>
    </xdr:to>
    <xdr:pic>
      <xdr:nvPicPr>
        <xdr:cNvPr id="2" name="image2.png"/>
        <xdr:cNvPicPr/>
      </xdr:nvPicPr>
      <xdr:blipFill>
        <a:blip r:embed="rId1"/>
        <a:stretch/>
      </xdr:blipFill>
      <xdr:spPr>
        <a:xfrm>
          <a:off x="3416040" y="1456560"/>
          <a:ext cx="3092400" cy="444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CDDC"/>
    <pageSetUpPr fitToPage="tru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82" zoomScaleNormal="82" zoomScalePageLayoutView="100" workbookViewId="0">
      <selection pane="topLeft" activeCell="A10" activeCellId="0" sqref="A10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159.88"/>
    <col collapsed="false" customWidth="true" hidden="false" outlineLevel="0" max="23" min="2" style="1" width="9.13"/>
  </cols>
  <sheetData>
    <row r="1" customFormat="false" ht="30.7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20.9" hidden="false" customHeight="false" outlineLevel="0" collapsed="false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38.55" hidden="false" customHeight="false" outlineLevel="0" collapsed="false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25.5" hidden="false" customHeight="true" outlineLevel="0" collapsed="false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41.25" hidden="false" customHeight="true" outlineLevel="0" collapsed="false">
      <c r="A5" s="5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7.35" hidden="false" customHeight="false" outlineLevel="0" collapsed="false">
      <c r="A6" s="6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7.35" hidden="false" customHeight="false" outlineLevel="0" collapsed="false">
      <c r="A7" s="7" t="n">
        <v>45931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2.75" hidden="false" customHeight="true" outlineLevel="0" collapsed="false">
      <c r="A8" s="6" t="s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7.35" hidden="false" customHeight="false" outlineLevel="0" collapsed="false">
      <c r="A9" s="7" t="n">
        <v>46022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69.75" hidden="false" customHeight="true" outlineLevel="0" collapsed="false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24.75" hidden="false" customHeight="true" outlineLevel="0" collapsed="false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customFormat="false" ht="30" hidden="false" customHeight="true" outlineLevel="0" collapsed="false">
      <c r="A12" s="11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2.75" hidden="false" customHeight="tru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2.75" hidden="false" customHeight="true" outlineLevel="0" collapsed="false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2.75" hidden="true" customHeight="true" outlineLevel="0" collapsed="false">
      <c r="A15" s="3" t="s">
        <v>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2.75" hidden="true" customHeight="true" outlineLevel="0" collapsed="false">
      <c r="A16" s="3" t="s">
        <v>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2.75" hidden="true" customHeight="true" outlineLevel="0" collapsed="false">
      <c r="A17" s="3" t="str">
        <f aca="false">IF($A$1=$A$15,C17,B17)</f>
        <v>1º Relatório Gerencial Financeiro</v>
      </c>
      <c r="B17" s="3" t="s">
        <v>8</v>
      </c>
      <c r="C17" s="3" t="s">
        <v>9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2.75" hidden="true" customHeight="true" outlineLevel="0" collapsed="false">
      <c r="A18" s="3" t="str">
        <f aca="false">IF($A$1=$A$15,C18,B18)</f>
        <v>2º Relatório Gerencial Financeiro</v>
      </c>
      <c r="B18" s="3" t="s">
        <v>10</v>
      </c>
      <c r="C18" s="3" t="s">
        <v>11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2.75" hidden="true" customHeight="true" outlineLevel="0" collapsed="false">
      <c r="A19" s="3" t="str">
        <f aca="false">IF($A$1=$A$15,C19,B19)</f>
        <v>3º Relatório Gerencial Financeiro</v>
      </c>
      <c r="B19" s="3" t="s">
        <v>12</v>
      </c>
      <c r="C19" s="3" t="s">
        <v>13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2.75" hidden="true" customHeight="true" outlineLevel="0" collapsed="false">
      <c r="A20" s="3" t="str">
        <f aca="false">IF($A$1=$A$15,C20,B20)</f>
        <v>4º Relatório Gerencial Financeiro</v>
      </c>
      <c r="B20" s="3" t="s">
        <v>3</v>
      </c>
      <c r="C20" s="3" t="s">
        <v>14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2.75" hidden="true" customHeight="true" outlineLevel="0" collapsed="false">
      <c r="A21" s="3" t="str">
        <f aca="false">IF($A$1=$A$15,C21,B21)</f>
        <v>5º Relatório Gerencial Financeiro</v>
      </c>
      <c r="B21" s="3" t="s">
        <v>15</v>
      </c>
      <c r="C21" s="3" t="s">
        <v>16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2.75" hidden="true" customHeight="true" outlineLevel="0" collapsed="false">
      <c r="A22" s="3" t="str">
        <f aca="false">IF($A$1=$A$15,C22,B22)</f>
        <v>6º Relatório Gerencial Financeiro</v>
      </c>
      <c r="B22" s="3" t="s">
        <v>17</v>
      </c>
      <c r="C22" s="3" t="s">
        <v>18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2.75" hidden="true" customHeight="true" outlineLevel="0" collapsed="false">
      <c r="A23" s="3" t="str">
        <f aca="false">IF($A$1=$A$15,C23,B23)</f>
        <v>7º Relatório Gerencial Financeiro</v>
      </c>
      <c r="B23" s="3" t="s">
        <v>19</v>
      </c>
      <c r="C23" s="3" t="s">
        <v>20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2.75" hidden="true" customHeight="true" outlineLevel="0" collapsed="false">
      <c r="A24" s="3" t="str">
        <f aca="false">IF($A$1=$A$15,C24,B24)</f>
        <v>8º Relatório Gerencial Financeiro</v>
      </c>
      <c r="B24" s="3" t="s">
        <v>21</v>
      </c>
      <c r="C24" s="3" t="s">
        <v>22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2.75" hidden="true" customHeight="true" outlineLevel="0" collapsed="false">
      <c r="A25" s="3" t="str">
        <f aca="false">IF($A$1=$A$15,C25,B25)</f>
        <v>9º Relatório Gerencial Financeiro</v>
      </c>
      <c r="B25" s="3" t="s">
        <v>23</v>
      </c>
      <c r="C25" s="3" t="s">
        <v>24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2.75" hidden="true" customHeight="true" outlineLevel="0" collapsed="false">
      <c r="A26" s="3" t="str">
        <f aca="false">IF($A$1=$A$15,C26,B26)</f>
        <v>10º Relatório Gerencial Financeiro</v>
      </c>
      <c r="B26" s="3" t="s">
        <v>25</v>
      </c>
      <c r="C26" s="3" t="s">
        <v>26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2.75" hidden="true" customHeight="true" outlineLevel="0" collapsed="false">
      <c r="A27" s="3" t="str">
        <f aca="false">IF($A$1=$A$15,C27,B27)</f>
        <v>11º Relatório Gerencial Financeiro</v>
      </c>
      <c r="B27" s="3" t="s">
        <v>27</v>
      </c>
      <c r="C27" s="3" t="s">
        <v>28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2.75" hidden="true" customHeight="true" outlineLevel="0" collapsed="false">
      <c r="A28" s="3" t="str">
        <f aca="false">IF($A$1=$A$15,C28,B28)</f>
        <v>12º Relatório Gerencial Financeiro</v>
      </c>
      <c r="B28" s="3" t="s">
        <v>29</v>
      </c>
      <c r="C28" s="3" t="s">
        <v>30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2.75" hidden="true" customHeight="true" outlineLevel="0" collapsed="false">
      <c r="A29" s="3" t="str">
        <f aca="false">IF($A$1=$A$15,C29,B29)</f>
        <v>13º Relatório Gerencial Financeiro</v>
      </c>
      <c r="B29" s="3" t="s">
        <v>31</v>
      </c>
      <c r="C29" s="3" t="s">
        <v>32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2.75" hidden="true" customHeight="true" outlineLevel="0" collapsed="false">
      <c r="A30" s="3" t="str">
        <f aca="false">IF($A$1=$A$15,C30,B30)</f>
        <v>14º Relatório Gerencial Financeiro</v>
      </c>
      <c r="B30" s="3" t="s">
        <v>33</v>
      </c>
      <c r="C30" s="3" t="s">
        <v>34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2.75" hidden="true" customHeight="true" outlineLevel="0" collapsed="false">
      <c r="A31" s="3" t="str">
        <f aca="false">IF($A$1=$A$15,C31,B31)</f>
        <v>15º Relatório Gerencial Financeiro</v>
      </c>
      <c r="B31" s="3" t="s">
        <v>35</v>
      </c>
      <c r="C31" s="3" t="s">
        <v>36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2.75" hidden="true" customHeight="true" outlineLevel="0" collapsed="false">
      <c r="A32" s="3" t="str">
        <f aca="false">IF($A$1=$A$15,C32,B32)</f>
        <v>16º Relatório Gerencial Financeiro</v>
      </c>
      <c r="B32" s="3" t="s">
        <v>37</v>
      </c>
      <c r="C32" s="3" t="s">
        <v>38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2.75" hidden="true" customHeight="true" outlineLevel="0" collapsed="false">
      <c r="A33" s="3" t="str">
        <f aca="false">IF($A$1=$A$15,C33,B33)</f>
        <v>17º Relatório Gerencial Financeiro</v>
      </c>
      <c r="B33" s="3" t="s">
        <v>39</v>
      </c>
      <c r="C33" s="3" t="s">
        <v>40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2.75" hidden="true" customHeight="true" outlineLevel="0" collapsed="false">
      <c r="A34" s="3" t="str">
        <f aca="false">IF($A$1=$A$15,C34,B34)</f>
        <v>18º Relatório Gerencial Financeiro</v>
      </c>
      <c r="B34" s="3" t="s">
        <v>41</v>
      </c>
      <c r="C34" s="3" t="s">
        <v>42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2.75" hidden="true" customHeight="true" outlineLevel="0" collapsed="false">
      <c r="A35" s="3" t="str">
        <f aca="false">IF($A$1=$A$15,C35,B35)</f>
        <v>19º Relatório Gerencial Financeiro</v>
      </c>
      <c r="B35" s="3" t="s">
        <v>43</v>
      </c>
      <c r="C35" s="3" t="s">
        <v>44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2.75" hidden="true" customHeight="true" outlineLevel="0" collapsed="false">
      <c r="A36" s="3" t="str">
        <f aca="false">IF($A$1=$A$15,C36,B36)</f>
        <v>20º Relatório Gerencial Financeiro</v>
      </c>
      <c r="B36" s="3" t="s">
        <v>45</v>
      </c>
      <c r="C36" s="3" t="s">
        <v>46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2.75" hidden="true" customHeight="true" outlineLevel="0" collapsed="false">
      <c r="A37" s="3" t="str">
        <f aca="false">IF($A$1=$A$15,C37,B37)</f>
        <v>21º Relatório Gerencial Financeiro</v>
      </c>
      <c r="B37" s="3" t="s">
        <v>47</v>
      </c>
      <c r="C37" s="3" t="s">
        <v>48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2.75" hidden="true" customHeight="true" outlineLevel="0" collapsed="false">
      <c r="A38" s="3" t="str">
        <f aca="false">IF($A$1=$A$15,C38,B38)</f>
        <v>22º Relatório Gerencial Financeiro</v>
      </c>
      <c r="B38" s="3" t="s">
        <v>49</v>
      </c>
      <c r="C38" s="3" t="s">
        <v>50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2.75" hidden="true" customHeight="true" outlineLevel="0" collapsed="false">
      <c r="A39" s="3" t="str">
        <f aca="false">IF($A$1=$A$15,C39,B39)</f>
        <v>23º Relatório Gerencial Financeiro</v>
      </c>
      <c r="B39" s="3" t="s">
        <v>51</v>
      </c>
      <c r="C39" s="3" t="s">
        <v>52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2.75" hidden="true" customHeight="true" outlineLevel="0" collapsed="false">
      <c r="A40" s="3" t="str">
        <f aca="false">IF($A$1=$A$15,C40,B40)</f>
        <v>24º Relatório Gerencial Financeiro</v>
      </c>
      <c r="B40" s="3" t="s">
        <v>53</v>
      </c>
      <c r="C40" s="3" t="s">
        <v>54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2.75" hidden="true" customHeight="true" outlineLevel="0" collapsed="false">
      <c r="A41" s="3" t="str">
        <f aca="false">IF($A$1=$A$15,C41,B41)</f>
        <v>25º Relatório Gerencial Financeiro</v>
      </c>
      <c r="B41" s="3" t="s">
        <v>55</v>
      </c>
      <c r="C41" s="3" t="s">
        <v>56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2.75" hidden="true" customHeight="true" outlineLevel="0" collapsed="false">
      <c r="A42" s="3" t="str">
        <f aca="false">IF($A$1=$A$15,C42,B42)</f>
        <v>26º Relatório Gerencial Financeiro</v>
      </c>
      <c r="B42" s="3" t="s">
        <v>57</v>
      </c>
      <c r="C42" s="3" t="s">
        <v>58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2.75" hidden="true" customHeight="true" outlineLevel="0" collapsed="false">
      <c r="A43" s="3" t="str">
        <f aca="false">IF($A$1=$A$15,C43,B43)</f>
        <v>27º Relatório Gerencial Financeiro</v>
      </c>
      <c r="B43" s="3" t="s">
        <v>59</v>
      </c>
      <c r="C43" s="3" t="s">
        <v>60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2.75" hidden="true" customHeight="true" outlineLevel="0" collapsed="false">
      <c r="A44" s="3" t="str">
        <f aca="false">IF($A$1=$A$15,C44,B44)</f>
        <v>28º Relatório Gerencial Financeiro</v>
      </c>
      <c r="B44" s="3" t="s">
        <v>61</v>
      </c>
      <c r="C44" s="3" t="s">
        <v>62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2.75" hidden="true" customHeight="true" outlineLevel="0" collapsed="false">
      <c r="A45" s="3" t="str">
        <f aca="false">IF($A$1=$A$15,C45,B45)</f>
        <v>29º Relatório Gerencial Financeiro</v>
      </c>
      <c r="B45" s="3" t="s">
        <v>63</v>
      </c>
      <c r="C45" s="3" t="s">
        <v>64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2.75" hidden="true" customHeight="true" outlineLevel="0" collapsed="false">
      <c r="A46" s="3" t="str">
        <f aca="false">IF($A$1=$A$15,C46,B46)</f>
        <v>30º Relatório Gerencial Financeiro</v>
      </c>
      <c r="B46" s="3" t="s">
        <v>65</v>
      </c>
      <c r="C46" s="3" t="s">
        <v>66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2.75" hidden="true" customHeight="true" outlineLevel="0" collapsed="false">
      <c r="A47" s="3" t="str">
        <f aca="false">IF($A$1=$A$15,C47,B47)</f>
        <v>31º Relatório Gerencial Financeiro</v>
      </c>
      <c r="B47" s="3" t="s">
        <v>67</v>
      </c>
      <c r="C47" s="3" t="s">
        <v>68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2.75" hidden="true" customHeight="true" outlineLevel="0" collapsed="false">
      <c r="A48" s="3" t="str">
        <f aca="false">IF($A$1=$A$15,C48,B48)</f>
        <v>32º Relatório Gerencial Financeiro</v>
      </c>
      <c r="B48" s="3" t="s">
        <v>69</v>
      </c>
      <c r="C48" s="3" t="s">
        <v>70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2.75" hidden="true" customHeight="true" outlineLevel="0" collapsed="false">
      <c r="A49" s="3" t="str">
        <f aca="false">IF($A$1=$A$15,C49,B49)</f>
        <v>33º Relatório Gerencial Financeiro</v>
      </c>
      <c r="B49" s="3" t="s">
        <v>71</v>
      </c>
      <c r="C49" s="3" t="s">
        <v>72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2.75" hidden="true" customHeight="true" outlineLevel="0" collapsed="false">
      <c r="A50" s="3" t="str">
        <f aca="false">IF($A$1=$A$15,C50,B50)</f>
        <v>34º Relatório Gerencial Financeiro</v>
      </c>
      <c r="B50" s="3" t="s">
        <v>73</v>
      </c>
      <c r="C50" s="3" t="s">
        <v>74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2.75" hidden="true" customHeight="true" outlineLevel="0" collapsed="false">
      <c r="A51" s="3" t="str">
        <f aca="false">IF($A$1=$A$15,C51,B51)</f>
        <v>35º Relatório Gerencial Financeiro</v>
      </c>
      <c r="B51" s="3" t="s">
        <v>75</v>
      </c>
      <c r="C51" s="3" t="s">
        <v>76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2.75" hidden="true" customHeight="true" outlineLevel="0" collapsed="false">
      <c r="A52" s="3" t="str">
        <f aca="false">IF($A$1=$A$15,C52,B52)</f>
        <v>36º Relatório Gerencial Financeiro</v>
      </c>
      <c r="B52" s="3" t="s">
        <v>77</v>
      </c>
      <c r="C52" s="3" t="s">
        <v>78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2.75" hidden="true" customHeight="true" outlineLevel="0" collapsed="false">
      <c r="A53" s="3" t="str">
        <f aca="false">IF($A$1=$A$15,C53,B53)</f>
        <v>37º Relatório Gerencial Financeiro</v>
      </c>
      <c r="B53" s="3" t="s">
        <v>79</v>
      </c>
      <c r="C53" s="3" t="s">
        <v>80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2.75" hidden="true" customHeight="true" outlineLevel="0" collapsed="false">
      <c r="A54" s="3" t="str">
        <f aca="false">IF($A$1=$A$15,C54,B54)</f>
        <v>38º Relatório Gerencial Financeiro</v>
      </c>
      <c r="B54" s="3" t="s">
        <v>81</v>
      </c>
      <c r="C54" s="3" t="s">
        <v>82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2.75" hidden="true" customHeight="true" outlineLevel="0" collapsed="false">
      <c r="A55" s="3" t="str">
        <f aca="false">IF($A$1=$A$15,C55,B55)</f>
        <v>39º Relatório Gerencial Financeiro</v>
      </c>
      <c r="B55" s="3" t="s">
        <v>83</v>
      </c>
      <c r="C55" s="3" t="s">
        <v>84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2.75" hidden="true" customHeight="true" outlineLevel="0" collapsed="false">
      <c r="A56" s="3" t="str">
        <f aca="false">IF($A$1=$A$15,C56,B56)</f>
        <v>40º Relatório Gerencial Financeiro</v>
      </c>
      <c r="B56" s="3" t="s">
        <v>85</v>
      </c>
      <c r="C56" s="3" t="s">
        <v>86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2.75" hidden="true" customHeight="true" outlineLevel="0" collapsed="false">
      <c r="A57" s="3" t="str">
        <f aca="false">IF($A$1=$A$15,C57,B57)</f>
        <v>37º Relatório Gerencial Financeiro</v>
      </c>
      <c r="B57" s="3" t="s">
        <v>79</v>
      </c>
      <c r="C57" s="3" t="s">
        <v>80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2.75" hidden="true" customHeight="true" outlineLevel="0" collapsed="false">
      <c r="A58" s="3" t="str">
        <f aca="false">IF($A$1=$A$15,C58,B58)</f>
        <v>38º Relatório Gerencial Financeiro</v>
      </c>
      <c r="B58" s="3" t="s">
        <v>81</v>
      </c>
      <c r="C58" s="3" t="s">
        <v>82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2.75" hidden="true" customHeight="true" outlineLevel="0" collapsed="false">
      <c r="A59" s="3" t="str">
        <f aca="false">IF($A$1=$A$15,C59,B59)</f>
        <v>39º Relatório Gerencial Financeiro</v>
      </c>
      <c r="B59" s="3" t="s">
        <v>83</v>
      </c>
      <c r="C59" s="3" t="s">
        <v>84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2.75" hidden="true" customHeight="true" outlineLevel="0" collapsed="false">
      <c r="A60" s="3" t="str">
        <f aca="false">IF($A$1=$A$15,C60,B60)</f>
        <v>40º Relatório Gerencial Financeiro</v>
      </c>
      <c r="B60" s="3" t="s">
        <v>85</v>
      </c>
      <c r="C60" s="3" t="s">
        <v>86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2.75" hidden="true" customHeight="true" outlineLevel="0" collapsed="false">
      <c r="A61" s="12" t="str">
        <f aca="false">IF($A$1=$A$15,C61,B61)</f>
        <v/>
      </c>
      <c r="B61" s="3" t="str">
        <f aca="false">""</f>
        <v/>
      </c>
      <c r="C61" s="3" t="s">
        <v>87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2.75" hidden="true" customHeight="true" outlineLevel="0" collapsed="false">
      <c r="A62" s="12" t="str">
        <f aca="false">IF($A$1=$A$15,C62,B62)</f>
        <v/>
      </c>
      <c r="B62" s="3" t="str">
        <f aca="false">""</f>
        <v/>
      </c>
      <c r="C62" s="3" t="s">
        <v>88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2.75" hidden="true" customHeight="true" outlineLevel="0" collapsed="false">
      <c r="A63" s="12" t="str">
        <f aca="false">IF($A$1=$A$15,C63,B63)</f>
        <v/>
      </c>
      <c r="B63" s="3" t="str">
        <f aca="false">""</f>
        <v/>
      </c>
      <c r="C63" s="3" t="s">
        <v>89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2.75" hidden="true" customHeight="true" outlineLevel="0" collapsed="false">
      <c r="A64" s="12" t="str">
        <f aca="false">IF($A$1=$A$15,C64,B64)</f>
        <v/>
      </c>
      <c r="B64" s="3" t="str">
        <f aca="false">""</f>
        <v/>
      </c>
      <c r="C64" s="3" t="s">
        <v>90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2.75" hidden="true" customHeight="true" outlineLevel="0" collapsed="false">
      <c r="A65" s="12" t="str">
        <f aca="false">IF($A$1=$A$15,C65,B65)</f>
        <v/>
      </c>
      <c r="B65" s="3" t="str">
        <f aca="false">""</f>
        <v/>
      </c>
      <c r="C65" s="3" t="s">
        <v>91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2.75" hidden="true" customHeight="true" outlineLevel="0" collapsed="false">
      <c r="A66" s="12" t="str">
        <f aca="false">IF($A$1=$A$15,C66,B66)</f>
        <v/>
      </c>
      <c r="B66" s="3" t="str">
        <f aca="false">""</f>
        <v/>
      </c>
      <c r="C66" s="3" t="s">
        <v>92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2.75" hidden="true" customHeight="true" outlineLevel="0" collapsed="false">
      <c r="A67" s="12" t="str">
        <f aca="false">IF($A$1=$A$15,C67,B67)</f>
        <v/>
      </c>
      <c r="B67" s="3" t="str">
        <f aca="false">""</f>
        <v/>
      </c>
      <c r="C67" s="3" t="s">
        <v>93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2.75" hidden="true" customHeight="tru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2.75" hidden="true" customHeight="tru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2.75" hidden="true" customHeight="true" outlineLevel="0" collapsed="false">
      <c r="A70" s="3" t="str">
        <f aca="false">A1&amp;" "&amp;A2&amp;" - "&amp;A3</f>
        <v>Contrato de Gestão nº14.2025 - Secretaria de Estado de Justiça e Segurança Pública - SEJUSP e Instituto Jurídico para Efetivação da Cidadania e Saúde - Avante Social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2.75" hidden="false" customHeight="tru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2.75" hidden="false" customHeight="tru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2.75" hidden="false" customHeight="tru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2.75" hidden="false" customHeight="tru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2.75" hidden="false" customHeight="tru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2.75" hidden="false" customHeight="tru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2.75" hidden="false" customHeight="tru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2.75" hidden="false" customHeight="tru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2.75" hidden="false" customHeight="tru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2.75" hidden="false" customHeight="tru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2.75" hidden="false" customHeight="tru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2.75" hidden="false" customHeight="tru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2.75" hidden="false" customHeight="tru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2.75" hidden="false" customHeight="tru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2.75" hidden="false" customHeight="tru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2.75" hidden="false" customHeight="tru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2.75" hidden="false" customHeight="tru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2.75" hidden="false" customHeight="tru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2.75" hidden="false" customHeight="tru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2.75" hidden="false" customHeight="tru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2.75" hidden="false" customHeight="tru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2.75" hidden="false" customHeight="tru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2.75" hidden="false" customHeight="tru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2.75" hidden="false" customHeight="tru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2.75" hidden="false" customHeight="tru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2.75" hidden="false" customHeight="tru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2.75" hidden="false" customHeight="tru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2.75" hidden="false" customHeight="tru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2.75" hidden="false" customHeight="tru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2.75" hidden="false" customHeight="tru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2.75" hidden="false" customHeight="tru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2.75" hidden="false" customHeight="tru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2.75" hidden="false" customHeight="tru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2.75" hidden="false" customHeight="tru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2.75" hidden="false" customHeight="tru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2.75" hidden="false" customHeight="tru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2.75" hidden="false" customHeight="tru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2.75" hidden="false" customHeight="tru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2.75" hidden="false" customHeight="tru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2.75" hidden="false" customHeight="tru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2.75" hidden="false" customHeight="tru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2.75" hidden="false" customHeight="tru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2.75" hidden="false" customHeight="tru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2.75" hidden="false" customHeight="tru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2.75" hidden="false" customHeight="tru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2.75" hidden="false" customHeight="tru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2.75" hidden="false" customHeight="tru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2.75" hidden="false" customHeight="tru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2.75" hidden="false" customHeight="tru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2.7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2.7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2.7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2.7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2.7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2.7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2.7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2.7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2.7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2.7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2.7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2.7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2.7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2.7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2.7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2.7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2.7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2.7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2.7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2.7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2.7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2.7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2.7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2.7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2.7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2.7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2.7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2.7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2.7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2.7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2.7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2.7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2.7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2.7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2.7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2.7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2.7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2.7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2.7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2.7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2.7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2.7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2.7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2.7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2.7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2.7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2.7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2.7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2.7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2.7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2.7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2.7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2.7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2.7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2.7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2.7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2.7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2.7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2.7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2.7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2.7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2.7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2.7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2.7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2.7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2.7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2.7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2.7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2.7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2.7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2.7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2.7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2.7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2.7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2.7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2.7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2.7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2.7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2.7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2.7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2.7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2.7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2.7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2.7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2.7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2.7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2.7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2.7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2.7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2.7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2.7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2.7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2.7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2.7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2.7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2.7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2.7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2.7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2.7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2.7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2.7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2.7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2.7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2.7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2.7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2.7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2.7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2.7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2.7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2.7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2.7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2.7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2.7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2.7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2.7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2.7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2.7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2.7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2.7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2.7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2.7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2.7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2.7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2.7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2.7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2.7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2.7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2.7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2.7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2.7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2.7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2.7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2.7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2.7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2.7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2.7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2.7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2.7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2.7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2.7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2.7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2.7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2.7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2.7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2.7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2.7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2.7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2.7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2.7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2.7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2.7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5.75" hidden="false" customHeight="true" outlineLevel="0" collapsed="false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customFormat="false" ht="15.75" hidden="false" customHeight="true" outlineLevel="0" collapsed="false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customFormat="false" ht="15.75" hidden="false" customHeight="true" outlineLevel="0" collapsed="false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customFormat="false" ht="15.75" hidden="false" customHeight="true" outlineLevel="0" collapsed="false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customFormat="false" ht="15.75" hidden="false" customHeight="true" outlineLevel="0" collapsed="false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customFormat="false" ht="15.75" hidden="false" customHeight="true" outlineLevel="0" collapsed="false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customFormat="false" ht="15.75" hidden="false" customHeight="true" outlineLevel="0" collapsed="false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customFormat="false" ht="15.75" hidden="false" customHeight="true" outlineLevel="0" collapsed="false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customFormat="false" ht="15.75" hidden="false" customHeight="true" outlineLevel="0" collapsed="false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customFormat="false" ht="15.75" hidden="false" customHeight="true" outlineLevel="0" collapsed="false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customFormat="false" ht="15.75" hidden="false" customHeight="true" outlineLevel="0" collapsed="false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customFormat="false" ht="15.75" hidden="false" customHeight="true" outlineLevel="0" collapsed="false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customFormat="false" ht="15.75" hidden="false" customHeight="true" outlineLevel="0" collapsed="false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customFormat="false" ht="15.75" hidden="false" customHeight="true" outlineLevel="0" collapsed="false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customFormat="false" ht="15.75" hidden="false" customHeight="true" outlineLevel="0" collapsed="false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customFormat="false" ht="15.75" hidden="false" customHeight="true" outlineLevel="0" collapsed="false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customFormat="false" ht="15.75" hidden="false" customHeight="true" outlineLevel="0" collapsed="false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customFormat="false" ht="15.75" hidden="false" customHeight="true" outlineLevel="0" collapsed="false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customFormat="false" ht="15.75" hidden="false" customHeight="true" outlineLevel="0" collapsed="false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customFormat="false" ht="15.75" hidden="false" customHeight="true" outlineLevel="0" collapsed="false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customFormat="false" ht="15.75" hidden="false" customHeight="true" outlineLevel="0" collapsed="false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customFormat="false" ht="15.75" hidden="false" customHeight="true" outlineLevel="0" collapsed="false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customFormat="false" ht="15.75" hidden="false" customHeight="true" outlineLevel="0" collapsed="false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customFormat="false" ht="15.75" hidden="false" customHeight="true" outlineLevel="0" collapsed="false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customFormat="false" ht="15.75" hidden="false" customHeight="true" outlineLevel="0" collapsed="false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customFormat="false" ht="15.75" hidden="false" customHeight="true" outlineLevel="0" collapsed="false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customFormat="false" ht="15.75" hidden="false" customHeight="true" outlineLevel="0" collapsed="false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customFormat="false" ht="15.75" hidden="false" customHeight="true" outlineLevel="0" collapsed="false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customFormat="false" ht="15.75" hidden="false" customHeight="true" outlineLevel="0" collapsed="false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customFormat="false" ht="15.75" hidden="false" customHeight="true" outlineLevel="0" collapsed="false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customFormat="false" ht="15.75" hidden="false" customHeight="true" outlineLevel="0" collapsed="false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customFormat="false" ht="15.75" hidden="false" customHeight="true" outlineLevel="0" collapsed="false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customFormat="false" ht="15.75" hidden="false" customHeight="true" outlineLevel="0" collapsed="false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customFormat="false" ht="15.75" hidden="false" customHeight="true" outlineLevel="0" collapsed="false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customFormat="false" ht="15.75" hidden="false" customHeight="true" outlineLevel="0" collapsed="false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customFormat="false" ht="15.75" hidden="false" customHeight="true" outlineLevel="0" collapsed="false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customFormat="false" ht="15.75" hidden="false" customHeight="true" outlineLevel="0" collapsed="false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customFormat="false" ht="15.75" hidden="false" customHeight="true" outlineLevel="0" collapsed="false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customFormat="false" ht="15.75" hidden="false" customHeight="true" outlineLevel="0" collapsed="false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customFormat="false" ht="15.75" hidden="false" customHeight="true" outlineLevel="0" collapsed="false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customFormat="false" ht="15.75" hidden="false" customHeight="true" outlineLevel="0" collapsed="false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customFormat="false" ht="15.75" hidden="false" customHeight="true" outlineLevel="0" collapsed="false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customFormat="false" ht="15.75" hidden="false" customHeight="true" outlineLevel="0" collapsed="false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customFormat="false" ht="15.75" hidden="false" customHeight="true" outlineLevel="0" collapsed="false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customFormat="false" ht="15.75" hidden="false" customHeight="true" outlineLevel="0" collapsed="false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customFormat="false" ht="15.75" hidden="false" customHeight="true" outlineLevel="0" collapsed="false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customFormat="false" ht="15.75" hidden="false" customHeight="true" outlineLevel="0" collapsed="false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customFormat="false" ht="15.75" hidden="false" customHeight="true" outlineLevel="0" collapsed="false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customFormat="false" ht="15.75" hidden="false" customHeight="true" outlineLevel="0" collapsed="false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customFormat="false" ht="15.75" hidden="false" customHeight="true" outlineLevel="0" collapsed="false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customFormat="false" ht="15.75" hidden="false" customHeight="true" outlineLevel="0" collapsed="false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customFormat="false" ht="15.75" hidden="false" customHeight="true" outlineLevel="0" collapsed="false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customFormat="false" ht="15.75" hidden="false" customHeight="true" outlineLevel="0" collapsed="false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customFormat="false" ht="15.75" hidden="false" customHeight="true" outlineLevel="0" collapsed="false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customFormat="false" ht="15.75" hidden="false" customHeight="true" outlineLevel="0" collapsed="false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customFormat="false" ht="15.75" hidden="false" customHeight="true" outlineLevel="0" collapsed="false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customFormat="false" ht="15.75" hidden="false" customHeight="true" outlineLevel="0" collapsed="false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customFormat="false" ht="15.75" hidden="false" customHeight="true" outlineLevel="0" collapsed="false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customFormat="false" ht="15.75" hidden="false" customHeight="true" outlineLevel="0" collapsed="false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customFormat="false" ht="15.75" hidden="false" customHeight="true" outlineLevel="0" collapsed="false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customFormat="false" ht="15.75" hidden="false" customHeight="true" outlineLevel="0" collapsed="false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customFormat="false" ht="15.75" hidden="false" customHeight="true" outlineLevel="0" collapsed="false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customFormat="false" ht="15.75" hidden="false" customHeight="true" outlineLevel="0" collapsed="false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customFormat="false" ht="15.75" hidden="false" customHeight="true" outlineLevel="0" collapsed="false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customFormat="false" ht="15.75" hidden="false" customHeight="true" outlineLevel="0" collapsed="false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customFormat="false" ht="15.75" hidden="false" customHeight="true" outlineLevel="0" collapsed="false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dataValidations count="2">
    <dataValidation allowBlank="true" errorStyle="stop" operator="between" prompt="Selecionar número do RGF na lista suspensa." showDropDown="false" showErrorMessage="true" showInputMessage="true" sqref="A5" type="list">
      <formula1>#ref!</formula1>
      <formula2>0</formula2>
    </dataValidation>
    <dataValidation allowBlank="true" errorStyle="stop" operator="between" showDropDown="false" showErrorMessage="true" showInputMessage="false" sqref="A1" type="list">
      <formula1>#ref!</formula1>
      <formula2>0</formula2>
    </dataValidation>
  </dataValidations>
  <printOptions headings="false" gridLines="false" gridLinesSet="true" horizontalCentered="true" verticalCentered="false"/>
  <pageMargins left="0.196527777777778" right="0.196527777777778" top="0.590277777777778" bottom="0.590277777777778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5A5A5"/>
    <pageSetUpPr fitToPage="true"/>
  </sheetPr>
  <dimension ref="A1:Z1000"/>
  <sheetViews>
    <sheetView showFormulas="false" showGridLines="false" showRowColHeaders="true" showZeros="true" rightToLeft="false" tabSelected="false" showOutlineSymbols="true" defaultGridColor="true" view="normal" topLeftCell="A1" colorId="64" zoomScale="82" zoomScaleNormal="82" zoomScalePageLayoutView="100" workbookViewId="0">
      <selection pane="topLeft" activeCell="A1" activeCellId="0" sqref="A1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5.38"/>
    <col collapsed="false" customWidth="true" hidden="false" outlineLevel="0" max="2" min="2" style="1" width="45.63"/>
    <col collapsed="false" customWidth="true" hidden="false" outlineLevel="0" max="3" min="3" style="1" width="18"/>
    <col collapsed="false" customWidth="true" hidden="false" outlineLevel="0" max="14" min="4" style="1" width="15.38"/>
    <col collapsed="false" customWidth="true" hidden="false" outlineLevel="0" max="26" min="15" style="1" width="9.13"/>
  </cols>
  <sheetData>
    <row r="1" customFormat="false" ht="26.25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20.25" hidden="false" customHeight="true" outlineLevel="0" collapsed="false">
      <c r="A2" s="15" t="str">
        <f aca="false">Capa!A5</f>
        <v>4º Relatório Gerencial Financeiro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9.5" hidden="false" customHeight="true" outlineLevel="0" collapsed="false">
      <c r="A3" s="16" t="s">
        <v>94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39.75" hidden="false" customHeight="true" outlineLevel="0" collapsed="false">
      <c r="A4" s="17"/>
      <c r="B4" s="18"/>
      <c r="C4" s="19" t="n">
        <f aca="false">IF(Capa!A7="dd/mm/aaaa",DATEVALUE("01/01/2025"),DATE(YEAR(Capa!A7),1,1))</f>
        <v>45658</v>
      </c>
      <c r="D4" s="19" t="n">
        <f aca="false">EDATE(C4,1)</f>
        <v>45689</v>
      </c>
      <c r="E4" s="19" t="n">
        <f aca="false">EDATE(D4,1)</f>
        <v>45717</v>
      </c>
      <c r="F4" s="19" t="n">
        <f aca="false">EDATE(E4,1)</f>
        <v>45748</v>
      </c>
      <c r="G4" s="19" t="n">
        <f aca="false">EDATE(F4,1)</f>
        <v>45778</v>
      </c>
      <c r="H4" s="19" t="n">
        <f aca="false">EDATE(G4,1)</f>
        <v>45809</v>
      </c>
      <c r="I4" s="19" t="n">
        <f aca="false">EDATE(H4,1)</f>
        <v>45839</v>
      </c>
      <c r="J4" s="19" t="n">
        <f aca="false">EDATE(I4,1)</f>
        <v>45870</v>
      </c>
      <c r="K4" s="19" t="n">
        <f aca="false">EDATE(J4,1)</f>
        <v>45901</v>
      </c>
      <c r="L4" s="19" t="n">
        <f aca="false">EDATE(K4,1)</f>
        <v>45931</v>
      </c>
      <c r="M4" s="19" t="n">
        <f aca="false">EDATE(L4,1)</f>
        <v>45962</v>
      </c>
      <c r="N4" s="19" t="n">
        <f aca="false">EDATE(M4,1)</f>
        <v>45992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24" hidden="false" customHeight="true" outlineLevel="0" collapsed="false">
      <c r="A5" s="16" t="s">
        <v>95</v>
      </c>
      <c r="B5" s="20" t="s">
        <v>96</v>
      </c>
      <c r="C5" s="21" t="n">
        <v>0</v>
      </c>
      <c r="D5" s="21" t="n">
        <f aca="false">'Analítico Cx.'!D5</f>
        <v>0</v>
      </c>
      <c r="E5" s="21" t="n">
        <v>0</v>
      </c>
      <c r="F5" s="21" t="n">
        <f aca="false">'Analítico Cx.'!F5</f>
        <v>351003.25</v>
      </c>
      <c r="G5" s="21" t="n">
        <f aca="false">'Analítico Cx.'!G5</f>
        <v>164831.54</v>
      </c>
      <c r="H5" s="21" t="n">
        <f aca="false">'Analítico Cx.'!H5</f>
        <v>354154.44</v>
      </c>
      <c r="I5" s="21" t="n">
        <f aca="false">'Analítico Cx.'!I5</f>
        <v>171480.88</v>
      </c>
      <c r="J5" s="21" t="n">
        <f aca="false">'Analítico Cx.'!J5</f>
        <v>635835.43</v>
      </c>
      <c r="K5" s="21" t="n">
        <f aca="false">'Analítico Cx.'!K5</f>
        <v>516097.34</v>
      </c>
      <c r="L5" s="21" t="n">
        <f aca="false">'Analítico Cx.'!L5</f>
        <v>355580.04</v>
      </c>
      <c r="M5" s="21" t="n">
        <f aca="false">'Analítico Cx.'!M5</f>
        <v>832176.97</v>
      </c>
      <c r="N5" s="21" t="n">
        <f aca="false">'Analítico Cx.'!N5</f>
        <v>654598.28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9.75" hidden="false" customHeight="true" outlineLevel="0" collapsed="false">
      <c r="A6" s="16"/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24" hidden="false" customHeight="true" outlineLevel="0" collapsed="false">
      <c r="A7" s="16" t="s">
        <v>97</v>
      </c>
      <c r="B7" s="24" t="s">
        <v>98</v>
      </c>
      <c r="C7" s="25" t="n">
        <f aca="false">'Analítico Cx.'!C15</f>
        <v>0</v>
      </c>
      <c r="D7" s="25" t="n">
        <f aca="false">'Analítico Cx.'!D15</f>
        <v>0</v>
      </c>
      <c r="E7" s="25" t="n">
        <f aca="false">'Analítico Cx.'!E15</f>
        <v>635758.8</v>
      </c>
      <c r="F7" s="25" t="n">
        <f aca="false">'Analítico Cx.'!F15</f>
        <v>247.8</v>
      </c>
      <c r="G7" s="25" t="n">
        <f aca="false">'Analítico Cx.'!G15</f>
        <v>275630.3</v>
      </c>
      <c r="H7" s="25" t="n">
        <f aca="false">'Analítico Cx.'!H15</f>
        <v>12228.49</v>
      </c>
      <c r="I7" s="25" t="n">
        <f aca="false">'Analítico Cx.'!I15</f>
        <v>635653.24</v>
      </c>
      <c r="J7" s="25" t="n">
        <f aca="false">'Analítico Cx.'!J15</f>
        <v>2609.68</v>
      </c>
      <c r="K7" s="25" t="n">
        <f aca="false">'Analítico Cx.'!K15</f>
        <v>1561.57</v>
      </c>
      <c r="L7" s="25" t="n">
        <f aca="false">'Analítico Cx.'!L15</f>
        <v>627059.74</v>
      </c>
      <c r="M7" s="25" t="n">
        <f aca="false">'Analítico Cx.'!M15</f>
        <v>3023.38</v>
      </c>
      <c r="N7" s="25" t="n">
        <f aca="false">'Analítico Cx.'!N15</f>
        <v>1712062.23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24" hidden="false" customHeight="true" outlineLevel="0" collapsed="false">
      <c r="A8" s="16" t="s">
        <v>99</v>
      </c>
      <c r="B8" s="26" t="s">
        <v>100</v>
      </c>
      <c r="C8" s="27" t="n">
        <f aca="false">'Analítico Cx.'!C137</f>
        <v>0</v>
      </c>
      <c r="D8" s="27" t="n">
        <f aca="false">'Analítico Cx.'!D137</f>
        <v>0</v>
      </c>
      <c r="E8" s="27" t="n">
        <f aca="false">'Analítico Cx.'!E137</f>
        <v>284755.55</v>
      </c>
      <c r="F8" s="27" t="n">
        <f aca="false">'Analítico Cx.'!F137</f>
        <v>186419.51</v>
      </c>
      <c r="G8" s="27" t="n">
        <f aca="false">'Analítico Cx.'!G137</f>
        <v>86307.4</v>
      </c>
      <c r="H8" s="27" t="n">
        <f aca="false">'Analítico Cx.'!H137</f>
        <v>194902.05</v>
      </c>
      <c r="I8" s="27" t="n">
        <f aca="false">'Analítico Cx.'!I137</f>
        <v>171298.69</v>
      </c>
      <c r="J8" s="27" t="n">
        <f aca="false">'Analítico Cx.'!J137</f>
        <v>122347.77</v>
      </c>
      <c r="K8" s="27" t="n">
        <f aca="false">'Analítico Cx.'!K137</f>
        <v>162078.87</v>
      </c>
      <c r="L8" s="27" t="n">
        <f aca="false">'Analítico Cx.'!L137</f>
        <v>150462.81</v>
      </c>
      <c r="M8" s="27" t="n">
        <f aca="false">'Analítico Cx.'!M137</f>
        <v>180602.07</v>
      </c>
      <c r="N8" s="27" t="n">
        <f aca="false">'Analítico Cx.'!N137</f>
        <v>171193.38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9.75" hidden="false" customHeight="true" outlineLevel="0" collapsed="false">
      <c r="A9" s="16"/>
      <c r="B9" s="28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24" hidden="false" customHeight="true" outlineLevel="0" collapsed="false">
      <c r="A10" s="16" t="s">
        <v>101</v>
      </c>
      <c r="B10" s="20" t="s">
        <v>102</v>
      </c>
      <c r="C10" s="21" t="n">
        <f aca="false">C5+C7-C8</f>
        <v>0</v>
      </c>
      <c r="D10" s="21" t="n">
        <f aca="false">D5+D7-D8</f>
        <v>0</v>
      </c>
      <c r="E10" s="21" t="n">
        <f aca="false">E5+E7-E8</f>
        <v>351003.25</v>
      </c>
      <c r="F10" s="21" t="n">
        <f aca="false">F5+F7-F8</f>
        <v>164831.54</v>
      </c>
      <c r="G10" s="21" t="n">
        <f aca="false">G5+G7-G8</f>
        <v>354154.44</v>
      </c>
      <c r="H10" s="21" t="n">
        <f aca="false">H5+H7-H8</f>
        <v>171480.88</v>
      </c>
      <c r="I10" s="21" t="n">
        <f aca="false">I5+I7-I8</f>
        <v>635835.43</v>
      </c>
      <c r="J10" s="21" t="n">
        <f aca="false">J5+J7-J8</f>
        <v>516097.34</v>
      </c>
      <c r="K10" s="21" t="n">
        <f aca="false">K5+K7-K8</f>
        <v>355580.04</v>
      </c>
      <c r="L10" s="21" t="n">
        <f aca="false">L5+L7-L8</f>
        <v>832176.97</v>
      </c>
      <c r="M10" s="21" t="n">
        <f aca="false">M5+M7-M8</f>
        <v>654598.28</v>
      </c>
      <c r="N10" s="21" t="n">
        <f aca="false">N5+N7-N8</f>
        <v>2195467.13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5.75" hidden="false" customHeight="true" outlineLevel="0" collapsed="false">
      <c r="A11" s="16"/>
      <c r="B11" s="28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5.75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33.75" hidden="false" customHeight="true" outlineLevel="0" collapsed="false">
      <c r="A13" s="16"/>
      <c r="B13" s="30" t="s">
        <v>103</v>
      </c>
      <c r="C13" s="30"/>
      <c r="D13" s="30"/>
      <c r="E13" s="31"/>
      <c r="F13" s="30" t="s">
        <v>104</v>
      </c>
      <c r="G13" s="30"/>
      <c r="H13" s="30"/>
      <c r="I13" s="30"/>
      <c r="J13" s="3"/>
      <c r="K13" s="18" t="s">
        <v>105</v>
      </c>
      <c r="L13" s="18"/>
      <c r="M13" s="18"/>
      <c r="N13" s="18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24" hidden="false" customHeight="true" outlineLevel="0" collapsed="false">
      <c r="A14" s="16" t="s">
        <v>106</v>
      </c>
      <c r="B14" s="24" t="s">
        <v>107</v>
      </c>
      <c r="C14" s="24"/>
      <c r="D14" s="25" t="n">
        <f aca="false">'Prov. Pessoal'!N36</f>
        <v>74844.408</v>
      </c>
      <c r="E14" s="31"/>
      <c r="F14" s="28" t="s">
        <v>108</v>
      </c>
      <c r="G14" s="28"/>
      <c r="H14" s="28"/>
      <c r="I14" s="32" t="n">
        <v>0</v>
      </c>
      <c r="J14" s="3"/>
      <c r="K14" s="33" t="s">
        <v>109</v>
      </c>
      <c r="L14" s="33"/>
      <c r="M14" s="24"/>
      <c r="N14" s="34" t="n">
        <v>0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24" hidden="false" customHeight="true" outlineLevel="0" collapsed="false">
      <c r="A15" s="16" t="s">
        <v>110</v>
      </c>
      <c r="B15" s="35" t="s">
        <v>111</v>
      </c>
      <c r="C15" s="35"/>
      <c r="D15" s="36" t="n">
        <f aca="false">SUM('Comp.'!E5:E464)</f>
        <v>94047.34</v>
      </c>
      <c r="E15" s="31"/>
      <c r="F15" s="37" t="s">
        <v>112</v>
      </c>
      <c r="G15" s="37"/>
      <c r="H15" s="37"/>
      <c r="I15" s="38" t="n">
        <v>2195467.13</v>
      </c>
      <c r="J15" s="3"/>
      <c r="K15" s="39" t="s">
        <v>113</v>
      </c>
      <c r="L15" s="39"/>
      <c r="M15" s="35"/>
      <c r="N15" s="38" t="n">
        <f aca="false">SUMPRODUCT(-(Reserva!$C$4:$C$1005=Resumo!$K15),-(Reserva!$D$4:$D$1005))</f>
        <v>8714.85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24" hidden="false" customHeight="true" outlineLevel="0" collapsed="false">
      <c r="A16" s="16" t="s">
        <v>114</v>
      </c>
      <c r="B16" s="40" t="s">
        <v>115</v>
      </c>
      <c r="C16" s="40"/>
      <c r="D16" s="36"/>
      <c r="E16" s="31"/>
      <c r="F16" s="37" t="s">
        <v>116</v>
      </c>
      <c r="G16" s="37"/>
      <c r="H16" s="37"/>
      <c r="I16" s="38"/>
      <c r="J16" s="3"/>
      <c r="K16" s="39" t="s">
        <v>117</v>
      </c>
      <c r="L16" s="39"/>
      <c r="M16" s="40"/>
      <c r="N16" s="38" t="n">
        <f aca="false">SUMPRODUCT(-(Reserva!$C$4:$C$1005=Resumo!$K16),-(Reserva!$D$4:$D$1005))</f>
        <v>28.77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24" hidden="false" customHeight="true" outlineLevel="0" collapsed="false">
      <c r="A17" s="16" t="s">
        <v>118</v>
      </c>
      <c r="B17" s="41" t="s">
        <v>119</v>
      </c>
      <c r="C17" s="41"/>
      <c r="D17" s="42" t="n">
        <f aca="false">N10-D14-D15-D16</f>
        <v>2026575.382</v>
      </c>
      <c r="E17" s="3"/>
      <c r="F17" s="37" t="s">
        <v>120</v>
      </c>
      <c r="G17" s="37"/>
      <c r="H17" s="37"/>
      <c r="I17" s="38"/>
      <c r="J17" s="3"/>
      <c r="K17" s="39" t="s">
        <v>121</v>
      </c>
      <c r="L17" s="39"/>
      <c r="M17" s="35"/>
      <c r="N17" s="38" t="n">
        <f aca="false">SUMPRODUCT(-(Reserva!$C$4:$C$1005=Resumo!$K17),-(Reserva!$D$4:$D$1005))</f>
        <v>3434.16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24" hidden="false" customHeight="true" outlineLevel="0" collapsed="false">
      <c r="A18" s="16" t="s">
        <v>101</v>
      </c>
      <c r="B18" s="41" t="s">
        <v>122</v>
      </c>
      <c r="C18" s="41"/>
      <c r="D18" s="42" t="n">
        <f aca="false">SUM(D14:D17)</f>
        <v>2195467.13</v>
      </c>
      <c r="E18" s="43" t="s">
        <v>101</v>
      </c>
      <c r="F18" s="20" t="s">
        <v>123</v>
      </c>
      <c r="G18" s="20"/>
      <c r="H18" s="20"/>
      <c r="I18" s="44" t="n">
        <f aca="false">SUM(I14:I17)</f>
        <v>2195467.13</v>
      </c>
      <c r="J18" s="3"/>
      <c r="K18" s="45" t="s">
        <v>124</v>
      </c>
      <c r="L18" s="45"/>
      <c r="M18" s="26"/>
      <c r="N18" s="46" t="n">
        <f aca="false">N14+N15+N16-N17</f>
        <v>5309.46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24" hidden="false" customHeight="true" outlineLevel="0" collapsed="false">
      <c r="A19" s="16"/>
      <c r="B19" s="28"/>
      <c r="C19" s="28"/>
      <c r="D19" s="29"/>
      <c r="E19" s="31"/>
      <c r="F19" s="28"/>
      <c r="G19" s="28"/>
      <c r="H19" s="28"/>
      <c r="I19" s="47"/>
      <c r="J19" s="3"/>
      <c r="K19" s="48"/>
      <c r="L19" s="48"/>
      <c r="M19" s="28"/>
      <c r="N19" s="32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24.75" hidden="false" customHeight="true" outlineLevel="0" collapsed="false">
      <c r="A20" s="3"/>
      <c r="B20" s="3"/>
      <c r="C20" s="3"/>
      <c r="D20" s="3"/>
      <c r="E20" s="43" t="s">
        <v>125</v>
      </c>
      <c r="F20" s="49" t="s">
        <v>126</v>
      </c>
      <c r="G20" s="49"/>
      <c r="H20" s="49"/>
      <c r="I20" s="50" t="n">
        <f aca="false">I18-D18</f>
        <v>0</v>
      </c>
      <c r="J20" s="51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5.75" hidden="false" customHeight="true" outlineLevel="0" collapsed="false">
      <c r="A21" s="3"/>
      <c r="B21" s="3"/>
      <c r="C21" s="3"/>
      <c r="D21" s="3"/>
      <c r="E21" s="3"/>
      <c r="F21" s="3"/>
      <c r="G21" s="52"/>
      <c r="H21" s="52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2.75" hidden="false" customHeight="true" outlineLevel="0" collapsed="false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2.75" hidden="false" customHeight="tru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2.75" hidden="false" customHeight="true" outlineLevel="0" collapsed="false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2.75" hidden="false" customHeight="true" outlineLevel="0" collapsed="false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2.75" hidden="false" customHeight="true" outlineLevel="0" collapsed="false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2.75" hidden="false" customHeight="true" outlineLevel="0" collapsed="false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2.75" hidden="false" customHeight="true" outlineLevel="0" collapsed="false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2.75" hidden="false" customHeight="true" outlineLevel="0" collapsed="false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2.75" hidden="false" customHeight="true" outlineLevel="0" collapsed="false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2.75" hidden="false" customHeight="true" outlineLevel="0" collapsed="false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2.75" hidden="false" customHeight="true" outlineLevel="0" collapsed="false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2.75" hidden="false" customHeight="true" outlineLevel="0" collapsed="false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2.75" hidden="false" customHeight="true" outlineLevel="0" collapsed="false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2.75" hidden="false" customHeight="true" outlineLevel="0" collapsed="false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2.75" hidden="false" customHeight="true" outlineLevel="0" collapsed="false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2.75" hidden="false" customHeight="true" outlineLevel="0" collapsed="false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2.75" hidden="false" customHeight="true" outlineLevel="0" collapsed="false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2.75" hidden="false" customHeight="true" outlineLevel="0" collapsed="false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2.75" hidden="false" customHeight="true" outlineLevel="0" collapsed="false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2.75" hidden="false" customHeight="true" outlineLevel="0" collapsed="false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2.75" hidden="false" customHeight="true" outlineLevel="0" collapsed="false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2.75" hidden="false" customHeight="true" outlineLevel="0" collapsed="false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2.75" hidden="false" customHeight="true" outlineLevel="0" collapsed="false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2.75" hidden="false" customHeight="true" outlineLevel="0" collapsed="false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2.75" hidden="false" customHeight="true" outlineLevel="0" collapsed="false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2.75" hidden="false" customHeight="true" outlineLevel="0" collapsed="false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2.75" hidden="false" customHeight="true" outlineLevel="0" collapsed="false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2.75" hidden="false" customHeight="true" outlineLevel="0" collapsed="false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2.75" hidden="false" customHeight="true" outlineLevel="0" collapsed="false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2.75" hidden="false" customHeight="true" outlineLevel="0" collapsed="false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2.75" hidden="false" customHeight="true" outlineLevel="0" collapsed="false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2.75" hidden="false" customHeight="true" outlineLevel="0" collapsed="false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2.75" hidden="false" customHeight="true" outlineLevel="0" collapsed="false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2.75" hidden="false" customHeight="true" outlineLevel="0" collapsed="false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2.75" hidden="false" customHeight="true" outlineLevel="0" collapsed="false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2.75" hidden="false" customHeight="true" outlineLevel="0" collapsed="false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2.75" hidden="false" customHeight="true" outlineLevel="0" collapsed="false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2.75" hidden="false" customHeight="true" outlineLevel="0" collapsed="false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2.75" hidden="false" customHeight="true" outlineLevel="0" collapsed="false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2.75" hidden="false" customHeight="true" outlineLevel="0" collapsed="false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2.75" hidden="false" customHeight="true" outlineLevel="0" collapsed="false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2.75" hidden="false" customHeight="tru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2.75" hidden="false" customHeight="tru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2.75" hidden="false" customHeight="tru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2.75" hidden="false" customHeight="true" outlineLevel="0" collapsed="false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2.75" hidden="false" customHeight="true" outlineLevel="0" collapsed="false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2.75" hidden="false" customHeight="tru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2.75" hidden="false" customHeight="tru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2.75" hidden="false" customHeight="tru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2.75" hidden="false" customHeight="tru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2.75" hidden="false" customHeight="tru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2.75" hidden="false" customHeight="tru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2.75" hidden="false" customHeight="tru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2.75" hidden="false" customHeight="tru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2.75" hidden="false" customHeight="tru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2.75" hidden="false" customHeight="tru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2.75" hidden="false" customHeight="tru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2.75" hidden="false" customHeight="tru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2.75" hidden="false" customHeight="tru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2.75" hidden="false" customHeight="tru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2.75" hidden="false" customHeight="tru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2.75" hidden="false" customHeight="tru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2.75" hidden="false" customHeight="tru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2.75" hidden="false" customHeight="tru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2.75" hidden="false" customHeight="tru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2.75" hidden="false" customHeight="tru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2.75" hidden="false" customHeight="tru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2.75" hidden="false" customHeight="tru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2.75" hidden="false" customHeight="tru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2.75" hidden="false" customHeight="tru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2.75" hidden="false" customHeight="tru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2.75" hidden="false" customHeight="tru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2.75" hidden="false" customHeight="tru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2.75" hidden="false" customHeight="tru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2.75" hidden="false" customHeight="tru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2.75" hidden="false" customHeight="tru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2.75" hidden="false" customHeight="tru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2.75" hidden="false" customHeight="tru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2.75" hidden="false" customHeight="tru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2.75" hidden="false" customHeight="tru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2.75" hidden="false" customHeight="tru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2.75" hidden="false" customHeight="tru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2.75" hidden="false" customHeight="tru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2.75" hidden="false" customHeight="tru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2.75" hidden="false" customHeight="tru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2.75" hidden="false" customHeight="tru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2.75" hidden="false" customHeight="tru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2.75" hidden="false" customHeight="tru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2.75" hidden="false" customHeight="tru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2.75" hidden="false" customHeight="tru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2.75" hidden="false" customHeight="tru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2.75" hidden="false" customHeight="tru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2.75" hidden="false" customHeight="tru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2.75" hidden="false" customHeight="tru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2.75" hidden="false" customHeight="tru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2.75" hidden="false" customHeight="tru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2.75" hidden="false" customHeight="tru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2.75" hidden="false" customHeight="tru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2.7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2.7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2.7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2.7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2.7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2.7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2.7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2.7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2.7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2.7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2.7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2.7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2.7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2.7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2.7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2.7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2.7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2.7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2.7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2.7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2.7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2.7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2.7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2.7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2.7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2.7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2.7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2.7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2.7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2.7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2.7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2.7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2.7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2.7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2.7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2.7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2.7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2.7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2.7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2.7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2.7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2.7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2.7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2.7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2.7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2.7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2.7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2.7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2.7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2.7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2.7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2.7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2.7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2.7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2.7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2.7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2.7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2.7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2.7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2.7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2.7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2.7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2.7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2.7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2.7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2.7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2.7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2.7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2.7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2.7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2.7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2.7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2.7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2.7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2.7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2.7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2.7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2.7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2.7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2.7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2.7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2.7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2.7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2.7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2.7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2.7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2.7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2.7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2.7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2.7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2.7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2.7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2.7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2.7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2.7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2.7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2.7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2.7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2.7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2.7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2.7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5.75" hidden="false" customHeight="true" outlineLevel="0" collapsed="false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customFormat="false" ht="15.75" hidden="false" customHeight="true" outlineLevel="0" collapsed="false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customFormat="false" ht="15.75" hidden="false" customHeight="true" outlineLevel="0" collapsed="false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customFormat="false" ht="15.75" hidden="false" customHeight="true" outlineLevel="0" collapsed="false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customFormat="false" ht="15.75" hidden="false" customHeight="true" outlineLevel="0" collapsed="false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customFormat="false" ht="15.75" hidden="false" customHeight="true" outlineLevel="0" collapsed="false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customFormat="false" ht="15.75" hidden="false" customHeight="true" outlineLevel="0" collapsed="false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customFormat="false" ht="15.75" hidden="false" customHeight="true" outlineLevel="0" collapsed="false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customFormat="false" ht="15.75" hidden="false" customHeight="true" outlineLevel="0" collapsed="false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customFormat="false" ht="15.75" hidden="false" customHeight="true" outlineLevel="0" collapsed="false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customFormat="false" ht="15.75" hidden="false" customHeight="true" outlineLevel="0" collapsed="false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customFormat="false" ht="15.75" hidden="false" customHeight="true" outlineLevel="0" collapsed="false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customFormat="false" ht="15.75" hidden="false" customHeight="true" outlineLevel="0" collapsed="false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customFormat="false" ht="15.75" hidden="false" customHeight="true" outlineLevel="0" collapsed="false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customFormat="false" ht="15.75" hidden="false" customHeight="true" outlineLevel="0" collapsed="false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customFormat="false" ht="15.75" hidden="false" customHeight="true" outlineLevel="0" collapsed="false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customFormat="false" ht="15.75" hidden="false" customHeight="true" outlineLevel="0" collapsed="false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customFormat="false" ht="15.75" hidden="false" customHeight="true" outlineLevel="0" collapsed="false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customFormat="false" ht="15.75" hidden="false" customHeight="true" outlineLevel="0" collapsed="false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customFormat="false" ht="15.75" hidden="false" customHeight="true" outlineLevel="0" collapsed="false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customFormat="false" ht="15.75" hidden="false" customHeight="true" outlineLevel="0" collapsed="false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customFormat="false" ht="15.75" hidden="false" customHeight="true" outlineLevel="0" collapsed="false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customFormat="false" ht="15.75" hidden="false" customHeight="true" outlineLevel="0" collapsed="false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customFormat="false" ht="15.75" hidden="false" customHeight="true" outlineLevel="0" collapsed="false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customFormat="false" ht="15.75" hidden="false" customHeight="true" outlineLevel="0" collapsed="false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customFormat="false" ht="15.75" hidden="false" customHeight="true" outlineLevel="0" collapsed="false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customFormat="false" ht="15.75" hidden="false" customHeight="true" outlineLevel="0" collapsed="false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customFormat="false" ht="15.75" hidden="false" customHeight="true" outlineLevel="0" collapsed="false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customFormat="false" ht="15.75" hidden="false" customHeight="true" outlineLevel="0" collapsed="false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customFormat="false" ht="15.75" hidden="false" customHeight="true" outlineLevel="0" collapsed="false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customFormat="false" ht="15.75" hidden="false" customHeight="true" outlineLevel="0" collapsed="false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customFormat="false" ht="15.75" hidden="false" customHeight="true" outlineLevel="0" collapsed="false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customFormat="false" ht="15.75" hidden="false" customHeight="true" outlineLevel="0" collapsed="false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customFormat="false" ht="15.75" hidden="false" customHeight="true" outlineLevel="0" collapsed="false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customFormat="false" ht="15.75" hidden="false" customHeight="true" outlineLevel="0" collapsed="false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customFormat="false" ht="15.75" hidden="false" customHeight="true" outlineLevel="0" collapsed="false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customFormat="false" ht="15.75" hidden="false" customHeight="true" outlineLevel="0" collapsed="false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customFormat="false" ht="15.75" hidden="false" customHeight="true" outlineLevel="0" collapsed="false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customFormat="false" ht="15.75" hidden="false" customHeight="true" outlineLevel="0" collapsed="false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customFormat="false" ht="15.75" hidden="false" customHeight="true" outlineLevel="0" collapsed="false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customFormat="false" ht="15.75" hidden="false" customHeight="true" outlineLevel="0" collapsed="false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customFormat="false" ht="15.75" hidden="false" customHeight="true" outlineLevel="0" collapsed="false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customFormat="false" ht="15.75" hidden="false" customHeight="true" outlineLevel="0" collapsed="false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customFormat="false" ht="15.75" hidden="false" customHeight="true" outlineLevel="0" collapsed="false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customFormat="false" ht="15.75" hidden="false" customHeight="true" outlineLevel="0" collapsed="false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customFormat="false" ht="15.75" hidden="false" customHeight="true" outlineLevel="0" collapsed="false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customFormat="false" ht="15.75" hidden="false" customHeight="true" outlineLevel="0" collapsed="false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customFormat="false" ht="15.75" hidden="false" customHeight="true" outlineLevel="0" collapsed="false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customFormat="false" ht="15.75" hidden="false" customHeight="true" outlineLevel="0" collapsed="false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customFormat="false" ht="15.75" hidden="false" customHeight="true" outlineLevel="0" collapsed="false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customFormat="false" ht="15.75" hidden="false" customHeight="true" outlineLevel="0" collapsed="false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customFormat="false" ht="15.75" hidden="false" customHeight="true" outlineLevel="0" collapsed="false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customFormat="false" ht="15.75" hidden="false" customHeight="true" outlineLevel="0" collapsed="false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customFormat="false" ht="15.75" hidden="false" customHeight="true" outlineLevel="0" collapsed="false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customFormat="false" ht="15.75" hidden="false" customHeight="true" outlineLevel="0" collapsed="false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customFormat="false" ht="15.75" hidden="false" customHeight="true" outlineLevel="0" collapsed="false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customFormat="false" ht="15.75" hidden="false" customHeight="true" outlineLevel="0" collapsed="false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customFormat="false" ht="15.75" hidden="false" customHeight="true" outlineLevel="0" collapsed="false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customFormat="false" ht="15.75" hidden="false" customHeight="true" outlineLevel="0" collapsed="false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customFormat="false" ht="15.75" hidden="false" customHeight="true" outlineLevel="0" collapsed="false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customFormat="false" ht="15.75" hidden="false" customHeight="true" outlineLevel="0" collapsed="false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customFormat="false" ht="15.75" hidden="false" customHeight="true" outlineLevel="0" collapsed="false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customFormat="false" ht="15.75" hidden="false" customHeight="true" outlineLevel="0" collapsed="false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customFormat="false" ht="15.75" hidden="false" customHeight="true" outlineLevel="0" collapsed="false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customFormat="false" ht="15.75" hidden="false" customHeight="true" outlineLevel="0" collapsed="false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customFormat="false" ht="15.75" hidden="false" customHeight="true" outlineLevel="0" collapsed="false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customFormat="false" ht="15.75" hidden="false" customHeight="true" outlineLevel="0" collapsed="false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customFormat="false" ht="15.75" hidden="false" customHeight="true" outlineLevel="0" collapsed="false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customFormat="false" ht="15.75" hidden="false" customHeight="true" outlineLevel="0" collapsed="false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customFormat="false" ht="15.75" hidden="false" customHeight="true" outlineLevel="0" collapsed="false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customFormat="false" ht="15.75" hidden="false" customHeight="true" outlineLevel="0" collapsed="false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customFormat="false" ht="15.75" hidden="false" customHeight="true" outlineLevel="0" collapsed="false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customFormat="false" ht="15.75" hidden="false" customHeight="true" outlineLevel="0" collapsed="false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customFormat="false" ht="15.75" hidden="false" customHeight="true" outlineLevel="0" collapsed="false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customFormat="false" ht="15.75" hidden="false" customHeight="true" outlineLevel="0" collapsed="false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customFormat="false" ht="15.75" hidden="false" customHeight="true" outlineLevel="0" collapsed="false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customFormat="false" ht="15.75" hidden="false" customHeight="true" outlineLevel="0" collapsed="false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customFormat="false" ht="15.75" hidden="false" customHeight="true" outlineLevel="0" collapsed="false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customFormat="false" ht="15.75" hidden="false" customHeight="true" outlineLevel="0" collapsed="false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customFormat="false" ht="15.75" hidden="false" customHeight="true" outlineLevel="0" collapsed="false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customFormat="false" ht="15.75" hidden="false" customHeight="true" outlineLevel="0" collapsed="false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customFormat="false" ht="15.75" hidden="false" customHeight="true" outlineLevel="0" collapsed="false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customFormat="false" ht="15.75" hidden="false" customHeight="true" outlineLevel="0" collapsed="false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customFormat="false" ht="15.75" hidden="false" customHeight="true" outlineLevel="0" collapsed="false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customFormat="false" ht="15.75" hidden="false" customHeight="true" outlineLevel="0" collapsed="false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customFormat="false" ht="15.75" hidden="false" customHeight="true" outlineLevel="0" collapsed="false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customFormat="false" ht="15.75" hidden="false" customHeight="true" outlineLevel="0" collapsed="false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customFormat="false" ht="15.75" hidden="false" customHeight="true" outlineLevel="0" collapsed="false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customFormat="false" ht="15.75" hidden="false" customHeight="true" outlineLevel="0" collapsed="false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customFormat="false" ht="15.75" hidden="false" customHeight="true" outlineLevel="0" collapsed="false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customFormat="false" ht="15.75" hidden="false" customHeight="true" outlineLevel="0" collapsed="false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customFormat="false" ht="15.75" hidden="false" customHeight="true" outlineLevel="0" collapsed="false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customFormat="false" ht="15.75" hidden="false" customHeight="true" outlineLevel="0" collapsed="false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customFormat="false" ht="15.75" hidden="false" customHeight="true" outlineLevel="0" collapsed="false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customFormat="false" ht="15.75" hidden="false" customHeight="true" outlineLevel="0" collapsed="false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customFormat="false" ht="15.75" hidden="false" customHeight="true" outlineLevel="0" collapsed="false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customFormat="false" ht="15.75" hidden="false" customHeight="true" outlineLevel="0" collapsed="false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customFormat="false" ht="15.75" hidden="false" customHeight="true" outlineLevel="0" collapsed="false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customFormat="false" ht="15.75" hidden="false" customHeight="true" outlineLevel="0" collapsed="false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customFormat="false" ht="15.75" hidden="false" customHeight="true" outlineLevel="0" collapsed="false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customFormat="false" ht="15.75" hidden="false" customHeight="true" outlineLevel="0" collapsed="false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customFormat="false" ht="15.75" hidden="false" customHeight="true" outlineLevel="0" collapsed="false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customFormat="false" ht="15.75" hidden="false" customHeight="true" outlineLevel="0" collapsed="false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customFormat="false" ht="15.75" hidden="false" customHeight="true" outlineLevel="0" collapsed="false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customFormat="false" ht="15.75" hidden="false" customHeight="true" outlineLevel="0" collapsed="false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customFormat="false" ht="15.75" hidden="false" customHeight="true" outlineLevel="0" collapsed="false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customFormat="false" ht="15.75" hidden="false" customHeight="true" outlineLevel="0" collapsed="false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customFormat="false" ht="15.75" hidden="false" customHeight="true" outlineLevel="0" collapsed="false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customFormat="false" ht="15.75" hidden="false" customHeight="true" outlineLevel="0" collapsed="false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customFormat="false" ht="15.75" hidden="false" customHeight="true" outlineLevel="0" collapsed="false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customFormat="false" ht="15.75" hidden="false" customHeight="true" outlineLevel="0" collapsed="false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customFormat="false" ht="15.75" hidden="false" customHeight="true" outlineLevel="0" collapsed="false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customFormat="false" ht="15.75" hidden="false" customHeight="true" outlineLevel="0" collapsed="false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customFormat="false" ht="15.75" hidden="false" customHeight="true" outlineLevel="0" collapsed="false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customFormat="false" ht="15.75" hidden="false" customHeight="true" outlineLevel="0" collapsed="false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customFormat="false" ht="15.75" hidden="false" customHeight="true" outlineLevel="0" collapsed="false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7">
    <mergeCell ref="A1:N1"/>
    <mergeCell ref="A2:N2"/>
    <mergeCell ref="A3:N3"/>
    <mergeCell ref="B13:D13"/>
    <mergeCell ref="F13:I13"/>
    <mergeCell ref="K13:N13"/>
    <mergeCell ref="F20:H20"/>
  </mergeCells>
  <printOptions headings="false" gridLines="false" gridLinesSet="true" horizontalCentered="true" verticalCentered="false"/>
  <pageMargins left="0.196527777777778" right="0.196527777777778" top="0.590277777777778" bottom="0.590277777777778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2D69B"/>
    <pageSetUpPr fitToPage="true"/>
  </sheetPr>
  <dimension ref="A1:Z1000"/>
  <sheetViews>
    <sheetView showFormulas="false" showGridLines="false" showRowColHeaders="true" showZeros="true" rightToLeft="false" tabSelected="false" showOutlineSymbols="true" defaultGridColor="true" view="normal" topLeftCell="A1" colorId="64" zoomScale="82" zoomScaleNormal="82" zoomScalePageLayoutView="100" workbookViewId="0">
      <selection pane="topLeft" activeCell="A1" activeCellId="0" sqref="A1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5.13"/>
    <col collapsed="false" customWidth="true" hidden="false" outlineLevel="0" max="2" min="2" style="1" width="18"/>
    <col collapsed="false" customWidth="true" hidden="false" outlineLevel="0" max="15" min="15" style="1" width="13.63"/>
    <col collapsed="false" customWidth="true" hidden="false" outlineLevel="0" max="16" min="16" style="1" width="2.38"/>
    <col collapsed="false" customWidth="true" hidden="false" outlineLevel="0" max="18" min="18" style="1" width="14.13"/>
    <col collapsed="false" customWidth="true" hidden="false" outlineLevel="0" max="23" min="23" style="1" width="12"/>
    <col collapsed="false" customWidth="true" hidden="false" outlineLevel="0" max="24" min="24" style="1" width="2.38"/>
    <col collapsed="false" customWidth="true" hidden="false" outlineLevel="0" max="25" min="25" style="1" width="10.63"/>
    <col collapsed="false" customWidth="true" hidden="false" outlineLevel="0" max="26" min="26" style="1" width="13"/>
  </cols>
  <sheetData>
    <row r="1" customFormat="false" ht="30.75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</row>
    <row r="2" customFormat="false" ht="18" hidden="false" customHeight="true" outlineLevel="0" collapsed="false">
      <c r="A2" s="14" t="str">
        <f aca="false">Capa!A5</f>
        <v>4º Relatório Gerencial Financeiro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</row>
    <row r="3" customFormat="false" ht="18" hidden="false" customHeight="true" outlineLevel="0" collapsed="false">
      <c r="A3" s="54" t="s">
        <v>127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customFormat="false" ht="25.5" hidden="false" customHeight="true" outlineLevel="0" collapsed="false">
      <c r="A4" s="56"/>
      <c r="B4" s="56"/>
      <c r="C4" s="57" t="n">
        <f aca="false">Resumo!C4</f>
        <v>45658</v>
      </c>
      <c r="D4" s="57" t="n">
        <f aca="false">Resumo!D4</f>
        <v>45689</v>
      </c>
      <c r="E4" s="57" t="n">
        <f aca="false">Resumo!E4</f>
        <v>45717</v>
      </c>
      <c r="F4" s="57" t="n">
        <f aca="false">Resumo!F4</f>
        <v>45748</v>
      </c>
      <c r="G4" s="57" t="n">
        <f aca="false">Resumo!G4</f>
        <v>45778</v>
      </c>
      <c r="H4" s="57" t="n">
        <f aca="false">Resumo!H4</f>
        <v>45809</v>
      </c>
      <c r="I4" s="57" t="n">
        <f aca="false">Resumo!I4</f>
        <v>45839</v>
      </c>
      <c r="J4" s="57" t="n">
        <f aca="false">Resumo!J4</f>
        <v>45870</v>
      </c>
      <c r="K4" s="57" t="n">
        <f aca="false">Resumo!K4</f>
        <v>45901</v>
      </c>
      <c r="L4" s="57" t="n">
        <f aca="false">Resumo!L4</f>
        <v>45931</v>
      </c>
      <c r="M4" s="57" t="n">
        <f aca="false">Resumo!M4</f>
        <v>45962</v>
      </c>
      <c r="N4" s="57" t="n">
        <f aca="false">Resumo!N4</f>
        <v>45992</v>
      </c>
      <c r="O4" s="58" t="s">
        <v>128</v>
      </c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</row>
    <row r="5" customFormat="false" ht="20.25" hidden="false" customHeight="true" outlineLevel="0" collapsed="false">
      <c r="A5" s="60"/>
      <c r="B5" s="60"/>
      <c r="C5" s="60" t="s">
        <v>129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</row>
    <row r="6" customFormat="false" ht="20.25" hidden="false" customHeight="true" outlineLevel="0" collapsed="false">
      <c r="A6" s="61" t="n">
        <v>1</v>
      </c>
      <c r="B6" s="62" t="s">
        <v>130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58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</row>
    <row r="7" customFormat="false" ht="21" hidden="false" customHeight="true" outlineLevel="0" collapsed="false">
      <c r="A7" s="64" t="s">
        <v>131</v>
      </c>
      <c r="B7" s="65" t="s">
        <v>132</v>
      </c>
      <c r="C7" s="66" t="n">
        <v>0</v>
      </c>
      <c r="D7" s="66" t="n">
        <v>0</v>
      </c>
      <c r="E7" s="67" t="n">
        <v>635610.12</v>
      </c>
      <c r="F7" s="66" t="n">
        <v>0</v>
      </c>
      <c r="G7" s="66" t="n">
        <v>0</v>
      </c>
      <c r="H7" s="66" t="n">
        <v>0</v>
      </c>
      <c r="I7" s="67" t="n">
        <v>624624.326965498</v>
      </c>
      <c r="J7" s="66" t="n">
        <v>0</v>
      </c>
      <c r="K7" s="66" t="n">
        <v>0</v>
      </c>
      <c r="L7" s="66" t="n">
        <v>624624.33</v>
      </c>
      <c r="M7" s="66" t="n">
        <v>804910.23</v>
      </c>
      <c r="N7" s="66" t="n">
        <v>900000</v>
      </c>
      <c r="O7" s="68" t="n">
        <f aca="false">SUM(C7:N7)</f>
        <v>3589769.0069655</v>
      </c>
      <c r="P7" s="69"/>
      <c r="Q7" s="70"/>
      <c r="R7" s="70"/>
      <c r="S7" s="70"/>
      <c r="T7" s="71"/>
      <c r="U7" s="70"/>
      <c r="V7" s="70"/>
      <c r="W7" s="70"/>
      <c r="X7" s="70"/>
      <c r="Y7" s="70"/>
      <c r="Z7" s="70"/>
    </row>
    <row r="8" customFormat="false" ht="21" hidden="false" customHeight="true" outlineLevel="0" collapsed="false">
      <c r="A8" s="72" t="s">
        <v>133</v>
      </c>
      <c r="B8" s="73" t="s">
        <v>134</v>
      </c>
      <c r="C8" s="74" t="n">
        <v>0</v>
      </c>
      <c r="D8" s="74" t="n">
        <v>0</v>
      </c>
      <c r="E8" s="74" t="n">
        <v>0</v>
      </c>
      <c r="F8" s="74" t="n">
        <v>0</v>
      </c>
      <c r="G8" s="74" t="n">
        <v>0</v>
      </c>
      <c r="H8" s="74" t="n">
        <v>0</v>
      </c>
      <c r="I8" s="74" t="n">
        <v>0</v>
      </c>
      <c r="J8" s="74" t="n">
        <v>0</v>
      </c>
      <c r="K8" s="74" t="n">
        <v>0</v>
      </c>
      <c r="L8" s="74" t="n">
        <v>0</v>
      </c>
      <c r="M8" s="74" t="n">
        <v>0</v>
      </c>
      <c r="N8" s="74" t="n">
        <v>0</v>
      </c>
      <c r="O8" s="75" t="n">
        <f aca="false">SUM(C8:N8)</f>
        <v>0</v>
      </c>
      <c r="P8" s="69"/>
      <c r="Q8" s="70"/>
      <c r="R8" s="70"/>
      <c r="S8" s="70"/>
      <c r="T8" s="71"/>
      <c r="U8" s="70"/>
      <c r="V8" s="70"/>
      <c r="W8" s="70"/>
      <c r="X8" s="70"/>
      <c r="Y8" s="70"/>
      <c r="Z8" s="70"/>
    </row>
    <row r="9" customFormat="false" ht="21" hidden="false" customHeight="true" outlineLevel="0" collapsed="false">
      <c r="A9" s="64" t="s">
        <v>135</v>
      </c>
      <c r="B9" s="65" t="s">
        <v>136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76"/>
      <c r="P9" s="69"/>
      <c r="Q9" s="70"/>
      <c r="R9" s="70"/>
      <c r="S9" s="70"/>
      <c r="T9" s="71"/>
      <c r="U9" s="70"/>
      <c r="V9" s="70"/>
      <c r="W9" s="70"/>
      <c r="X9" s="70"/>
      <c r="Y9" s="70"/>
      <c r="Z9" s="70"/>
    </row>
    <row r="10" customFormat="false" ht="21" hidden="false" customHeight="true" outlineLevel="0" collapsed="false">
      <c r="A10" s="77" t="s">
        <v>137</v>
      </c>
      <c r="B10" s="65" t="s">
        <v>138</v>
      </c>
      <c r="C10" s="66" t="n">
        <v>0</v>
      </c>
      <c r="D10" s="66" t="n">
        <v>0</v>
      </c>
      <c r="E10" s="66" t="n">
        <v>0</v>
      </c>
      <c r="F10" s="66" t="n">
        <v>0</v>
      </c>
      <c r="G10" s="66" t="n">
        <v>0</v>
      </c>
      <c r="H10" s="66" t="n">
        <v>0</v>
      </c>
      <c r="I10" s="66" t="n">
        <v>0</v>
      </c>
      <c r="J10" s="66" t="n">
        <v>0</v>
      </c>
      <c r="K10" s="66" t="n">
        <v>0</v>
      </c>
      <c r="L10" s="66" t="n">
        <v>0</v>
      </c>
      <c r="M10" s="66" t="n">
        <v>0</v>
      </c>
      <c r="N10" s="66" t="n">
        <v>0</v>
      </c>
      <c r="O10" s="68" t="n">
        <f aca="false">SUM(C10:N10)</f>
        <v>0</v>
      </c>
      <c r="P10" s="69"/>
      <c r="Q10" s="70"/>
      <c r="R10" s="70"/>
      <c r="S10" s="70"/>
      <c r="T10" s="71"/>
      <c r="U10" s="70"/>
      <c r="V10" s="70"/>
      <c r="W10" s="70"/>
      <c r="X10" s="70"/>
      <c r="Y10" s="70"/>
      <c r="Z10" s="70"/>
    </row>
    <row r="11" customFormat="false" ht="21" hidden="false" customHeight="true" outlineLevel="0" collapsed="false">
      <c r="A11" s="77" t="s">
        <v>139</v>
      </c>
      <c r="B11" s="65" t="s">
        <v>140</v>
      </c>
      <c r="C11" s="66" t="n">
        <v>0</v>
      </c>
      <c r="D11" s="66" t="n">
        <v>0</v>
      </c>
      <c r="E11" s="66" t="n">
        <v>0</v>
      </c>
      <c r="F11" s="66" t="n">
        <v>0</v>
      </c>
      <c r="G11" s="66" t="n">
        <v>0</v>
      </c>
      <c r="H11" s="66" t="n">
        <v>0</v>
      </c>
      <c r="I11" s="66" t="n">
        <v>0</v>
      </c>
      <c r="J11" s="66" t="n">
        <v>0</v>
      </c>
      <c r="K11" s="66" t="n">
        <v>0</v>
      </c>
      <c r="L11" s="66" t="n">
        <v>0</v>
      </c>
      <c r="M11" s="66" t="n">
        <v>0</v>
      </c>
      <c r="N11" s="66" t="n">
        <v>0</v>
      </c>
      <c r="O11" s="68" t="n">
        <f aca="false">SUM(C11:N11)</f>
        <v>0</v>
      </c>
      <c r="P11" s="69"/>
      <c r="Q11" s="70"/>
      <c r="R11" s="70"/>
      <c r="S11" s="70"/>
      <c r="T11" s="71"/>
      <c r="U11" s="70"/>
      <c r="V11" s="70"/>
      <c r="W11" s="70"/>
      <c r="X11" s="70"/>
      <c r="Y11" s="70"/>
      <c r="Z11" s="70"/>
    </row>
    <row r="12" customFormat="false" ht="21" hidden="false" customHeight="true" outlineLevel="0" collapsed="false">
      <c r="A12" s="77" t="s">
        <v>141</v>
      </c>
      <c r="B12" s="78" t="s">
        <v>142</v>
      </c>
      <c r="C12" s="79" t="n">
        <v>0</v>
      </c>
      <c r="D12" s="79" t="n">
        <v>0</v>
      </c>
      <c r="E12" s="79" t="n">
        <v>0</v>
      </c>
      <c r="F12" s="79" t="n">
        <v>0</v>
      </c>
      <c r="G12" s="79" t="n">
        <v>0</v>
      </c>
      <c r="H12" s="79" t="n">
        <v>0</v>
      </c>
      <c r="I12" s="79" t="n">
        <v>0</v>
      </c>
      <c r="J12" s="79" t="n">
        <v>0</v>
      </c>
      <c r="K12" s="79" t="n">
        <v>0</v>
      </c>
      <c r="L12" s="79" t="n">
        <v>0</v>
      </c>
      <c r="M12" s="79" t="n">
        <v>0</v>
      </c>
      <c r="N12" s="79" t="n">
        <v>0</v>
      </c>
      <c r="O12" s="68" t="n">
        <f aca="false">SUM(C12:N12)</f>
        <v>0</v>
      </c>
      <c r="P12" s="69"/>
      <c r="Q12" s="70"/>
      <c r="R12" s="70"/>
      <c r="S12" s="70"/>
      <c r="T12" s="71"/>
      <c r="U12" s="70"/>
      <c r="V12" s="70"/>
      <c r="W12" s="70"/>
      <c r="X12" s="70"/>
      <c r="Y12" s="70"/>
      <c r="Z12" s="70"/>
    </row>
    <row r="13" customFormat="false" ht="21" hidden="false" customHeight="true" outlineLevel="0" collapsed="false">
      <c r="A13" s="80" t="s">
        <v>143</v>
      </c>
      <c r="B13" s="80"/>
      <c r="C13" s="75" t="n">
        <f aca="false">SUBTOTAL(9,C9:C12)</f>
        <v>0</v>
      </c>
      <c r="D13" s="75" t="n">
        <f aca="false">SUBTOTAL(9,D9:D12)</f>
        <v>0</v>
      </c>
      <c r="E13" s="75" t="n">
        <f aca="false">SUBTOTAL(9,E9:E12)</f>
        <v>0</v>
      </c>
      <c r="F13" s="75" t="n">
        <f aca="false">SUBTOTAL(9,F9:F12)</f>
        <v>0</v>
      </c>
      <c r="G13" s="75" t="n">
        <f aca="false">SUBTOTAL(9,G9:G12)</f>
        <v>0</v>
      </c>
      <c r="H13" s="75" t="n">
        <f aca="false">SUBTOTAL(9,H9:H12)</f>
        <v>0</v>
      </c>
      <c r="I13" s="75" t="n">
        <f aca="false">SUBTOTAL(9,I9:I12)</f>
        <v>0</v>
      </c>
      <c r="J13" s="75" t="n">
        <f aca="false">SUBTOTAL(9,J9:J12)</f>
        <v>0</v>
      </c>
      <c r="K13" s="75" t="n">
        <f aca="false">SUBTOTAL(9,K9:K12)</f>
        <v>0</v>
      </c>
      <c r="L13" s="75" t="n">
        <f aca="false">SUBTOTAL(9,L9:L12)</f>
        <v>0</v>
      </c>
      <c r="M13" s="75" t="n">
        <f aca="false">SUBTOTAL(9,M9:M12)</f>
        <v>0</v>
      </c>
      <c r="N13" s="75" t="n">
        <f aca="false">SUBTOTAL(9,N9:N12)</f>
        <v>0</v>
      </c>
      <c r="O13" s="81" t="n">
        <f aca="false">SUM(C13:N13)</f>
        <v>0</v>
      </c>
      <c r="P13" s="69"/>
      <c r="Q13" s="70"/>
      <c r="R13" s="70"/>
      <c r="S13" s="70"/>
      <c r="T13" s="71"/>
      <c r="U13" s="70"/>
      <c r="V13" s="70"/>
      <c r="W13" s="70"/>
      <c r="X13" s="70"/>
      <c r="Y13" s="70"/>
      <c r="Z13" s="70"/>
    </row>
    <row r="14" customFormat="false" ht="20.25" hidden="false" customHeight="true" outlineLevel="0" collapsed="false">
      <c r="A14" s="62" t="s">
        <v>144</v>
      </c>
      <c r="B14" s="62"/>
      <c r="C14" s="82" t="n">
        <f aca="false">SUBTOTAL(9,C7:C13)</f>
        <v>0</v>
      </c>
      <c r="D14" s="82" t="n">
        <f aca="false">SUBTOTAL(9,D7:D13)</f>
        <v>0</v>
      </c>
      <c r="E14" s="82" t="n">
        <f aca="false">SUBTOTAL(9,E7:E13)</f>
        <v>635610.12</v>
      </c>
      <c r="F14" s="82" t="n">
        <f aca="false">SUBTOTAL(9,F7:F13)</f>
        <v>0</v>
      </c>
      <c r="G14" s="82" t="n">
        <f aca="false">SUBTOTAL(9,G7:G13)</f>
        <v>0</v>
      </c>
      <c r="H14" s="82" t="n">
        <f aca="false">SUBTOTAL(9,H7:H13)</f>
        <v>0</v>
      </c>
      <c r="I14" s="82" t="n">
        <f aca="false">SUBTOTAL(9,I7:I13)</f>
        <v>624624.326965498</v>
      </c>
      <c r="J14" s="82" t="n">
        <f aca="false">SUBTOTAL(9,J7:J13)</f>
        <v>0</v>
      </c>
      <c r="K14" s="82" t="n">
        <f aca="false">SUBTOTAL(9,K7:K13)</f>
        <v>0</v>
      </c>
      <c r="L14" s="82" t="n">
        <f aca="false">SUBTOTAL(9,L7:L13)</f>
        <v>624624.33</v>
      </c>
      <c r="M14" s="82" t="n">
        <f aca="false">SUBTOTAL(9,M7:M13)</f>
        <v>804910.23</v>
      </c>
      <c r="N14" s="82" t="n">
        <f aca="false">SUBTOTAL(9,N7:N13)</f>
        <v>900000</v>
      </c>
      <c r="O14" s="82" t="n">
        <f aca="false">SUM(C14:N14)</f>
        <v>3589769.0069655</v>
      </c>
      <c r="P14" s="69"/>
      <c r="Q14" s="70"/>
      <c r="R14" s="70"/>
      <c r="S14" s="70"/>
      <c r="T14" s="71"/>
      <c r="U14" s="70"/>
      <c r="V14" s="70"/>
      <c r="W14" s="70"/>
      <c r="X14" s="70"/>
      <c r="Y14" s="70"/>
      <c r="Z14" s="70"/>
    </row>
    <row r="15" customFormat="false" ht="12" hidden="false" customHeight="true" outlineLevel="0" collapsed="false">
      <c r="A15" s="83"/>
      <c r="B15" s="84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</row>
    <row r="16" customFormat="false" ht="20.25" hidden="false" customHeight="true" outlineLevel="0" collapsed="false">
      <c r="A16" s="86" t="n">
        <v>2</v>
      </c>
      <c r="B16" s="87" t="s">
        <v>145</v>
      </c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9"/>
      <c r="P16" s="69"/>
      <c r="Q16" s="70"/>
      <c r="R16" s="70"/>
      <c r="S16" s="70"/>
      <c r="T16" s="71"/>
      <c r="U16" s="70"/>
      <c r="V16" s="70"/>
      <c r="W16" s="70"/>
      <c r="X16" s="70"/>
      <c r="Y16" s="70"/>
      <c r="Z16" s="70"/>
    </row>
    <row r="17" customFormat="false" ht="21" hidden="false" customHeight="true" outlineLevel="0" collapsed="false">
      <c r="A17" s="90" t="s">
        <v>146</v>
      </c>
      <c r="B17" s="65" t="s">
        <v>147</v>
      </c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69"/>
      <c r="Q17" s="70"/>
      <c r="R17" s="70"/>
      <c r="S17" s="70"/>
      <c r="T17" s="71"/>
      <c r="U17" s="70"/>
      <c r="V17" s="70"/>
      <c r="W17" s="70"/>
      <c r="X17" s="70"/>
      <c r="Y17" s="70"/>
      <c r="Z17" s="70"/>
    </row>
    <row r="18" customFormat="false" ht="21" hidden="false" customHeight="true" outlineLevel="0" collapsed="false">
      <c r="A18" s="91" t="s">
        <v>148</v>
      </c>
      <c r="B18" s="65" t="s">
        <v>149</v>
      </c>
      <c r="C18" s="66" t="n">
        <v>0</v>
      </c>
      <c r="D18" s="66" t="n">
        <v>0</v>
      </c>
      <c r="E18" s="66" t="n">
        <v>94625.75</v>
      </c>
      <c r="F18" s="66" t="n">
        <v>94625.75</v>
      </c>
      <c r="G18" s="66" t="n">
        <v>94625.75</v>
      </c>
      <c r="H18" s="66" t="n">
        <v>94625.75</v>
      </c>
      <c r="I18" s="66" t="n">
        <v>94625.74</v>
      </c>
      <c r="J18" s="66" t="n">
        <v>94625.74</v>
      </c>
      <c r="K18" s="66" t="n">
        <v>94625.74</v>
      </c>
      <c r="L18" s="66" t="n">
        <v>94625.74</v>
      </c>
      <c r="M18" s="66" t="n">
        <v>94625.74</v>
      </c>
      <c r="N18" s="66" t="n">
        <v>94625.74</v>
      </c>
      <c r="O18" s="68" t="n">
        <f aca="false">SUM(C18:N18)</f>
        <v>946257.44</v>
      </c>
      <c r="P18" s="69"/>
      <c r="Q18" s="70"/>
      <c r="R18" s="70"/>
      <c r="S18" s="70"/>
      <c r="T18" s="71"/>
      <c r="U18" s="70"/>
      <c r="V18" s="70"/>
      <c r="W18" s="70"/>
      <c r="X18" s="70"/>
      <c r="Y18" s="70"/>
      <c r="Z18" s="70"/>
    </row>
    <row r="19" customFormat="false" ht="21" hidden="false" customHeight="true" outlineLevel="0" collapsed="false">
      <c r="A19" s="91" t="s">
        <v>150</v>
      </c>
      <c r="B19" s="65" t="s">
        <v>151</v>
      </c>
      <c r="C19" s="66" t="n">
        <v>0</v>
      </c>
      <c r="D19" s="66" t="n">
        <v>0</v>
      </c>
      <c r="E19" s="66" t="n">
        <v>4250.4</v>
      </c>
      <c r="F19" s="66" t="n">
        <v>4250.4</v>
      </c>
      <c r="G19" s="66" t="n">
        <v>4250.4</v>
      </c>
      <c r="H19" s="66" t="n">
        <v>4250.4</v>
      </c>
      <c r="I19" s="66" t="n">
        <v>3080</v>
      </c>
      <c r="J19" s="66" t="n">
        <v>3080</v>
      </c>
      <c r="K19" s="66" t="n">
        <v>3080</v>
      </c>
      <c r="L19" s="66" t="n">
        <v>3080</v>
      </c>
      <c r="M19" s="66" t="n">
        <v>3080</v>
      </c>
      <c r="N19" s="66" t="n">
        <v>3080</v>
      </c>
      <c r="O19" s="68" t="n">
        <f aca="false">SUM(C19:N19)</f>
        <v>35481.6</v>
      </c>
      <c r="P19" s="69"/>
      <c r="Q19" s="70"/>
      <c r="R19" s="70"/>
      <c r="S19" s="70"/>
      <c r="T19" s="71"/>
      <c r="U19" s="70"/>
      <c r="V19" s="70"/>
      <c r="W19" s="70"/>
      <c r="X19" s="70"/>
      <c r="Y19" s="70"/>
      <c r="Z19" s="70"/>
    </row>
    <row r="20" customFormat="false" ht="21" hidden="false" customHeight="true" outlineLevel="0" collapsed="false">
      <c r="A20" s="91" t="s">
        <v>152</v>
      </c>
      <c r="B20" s="65" t="s">
        <v>153</v>
      </c>
      <c r="C20" s="66" t="n">
        <v>0</v>
      </c>
      <c r="D20" s="66" t="n">
        <v>0</v>
      </c>
      <c r="E20" s="66" t="n">
        <v>41267.37</v>
      </c>
      <c r="F20" s="66" t="n">
        <v>41267.37</v>
      </c>
      <c r="G20" s="66" t="n">
        <v>41267.37</v>
      </c>
      <c r="H20" s="66" t="n">
        <v>41267.37</v>
      </c>
      <c r="I20" s="66" t="n">
        <v>41267.37</v>
      </c>
      <c r="J20" s="66" t="n">
        <v>41267.37</v>
      </c>
      <c r="K20" s="66" t="n">
        <v>41267.37</v>
      </c>
      <c r="L20" s="66" t="n">
        <v>41267.37</v>
      </c>
      <c r="M20" s="66" t="n">
        <v>41267.37</v>
      </c>
      <c r="N20" s="66" t="n">
        <v>41267.37</v>
      </c>
      <c r="O20" s="68" t="n">
        <f aca="false">SUM(C20:N20)</f>
        <v>412673.7</v>
      </c>
      <c r="P20" s="69"/>
      <c r="Q20" s="70"/>
      <c r="R20" s="70"/>
      <c r="S20" s="70"/>
      <c r="T20" s="71"/>
      <c r="U20" s="70"/>
      <c r="V20" s="70"/>
      <c r="W20" s="70"/>
      <c r="X20" s="70"/>
      <c r="Y20" s="70"/>
      <c r="Z20" s="70"/>
    </row>
    <row r="21" customFormat="false" ht="21" hidden="false" customHeight="true" outlineLevel="0" collapsed="false">
      <c r="A21" s="91" t="s">
        <v>154</v>
      </c>
      <c r="B21" s="65" t="s">
        <v>155</v>
      </c>
      <c r="C21" s="66" t="n">
        <v>0</v>
      </c>
      <c r="D21" s="66" t="n">
        <v>0</v>
      </c>
      <c r="E21" s="66" t="n">
        <v>7373.63</v>
      </c>
      <c r="F21" s="66" t="n">
        <v>7373.63</v>
      </c>
      <c r="G21" s="66" t="n">
        <v>7373.63</v>
      </c>
      <c r="H21" s="66" t="n">
        <v>7373</v>
      </c>
      <c r="I21" s="66" t="n">
        <v>8544</v>
      </c>
      <c r="J21" s="66" t="n">
        <v>8544</v>
      </c>
      <c r="K21" s="66" t="n">
        <v>8544</v>
      </c>
      <c r="L21" s="66" t="n">
        <v>8544</v>
      </c>
      <c r="M21" s="66" t="n">
        <v>8544</v>
      </c>
      <c r="N21" s="66" t="n">
        <v>8544</v>
      </c>
      <c r="O21" s="68" t="n">
        <f aca="false">SUM(C21:N21)</f>
        <v>80757.89</v>
      </c>
      <c r="P21" s="69"/>
      <c r="Q21" s="70"/>
      <c r="R21" s="70"/>
      <c r="S21" s="70"/>
      <c r="T21" s="71"/>
      <c r="U21" s="70"/>
      <c r="V21" s="70"/>
      <c r="W21" s="70"/>
      <c r="X21" s="70"/>
      <c r="Y21" s="70"/>
      <c r="Z21" s="70"/>
    </row>
    <row r="22" customFormat="false" ht="21" hidden="false" customHeight="true" outlineLevel="0" collapsed="false">
      <c r="A22" s="92" t="s">
        <v>156</v>
      </c>
      <c r="B22" s="92"/>
      <c r="C22" s="75" t="n">
        <f aca="false">SUM(C18:C21)</f>
        <v>0</v>
      </c>
      <c r="D22" s="75" t="n">
        <f aca="false">SUM(D18:D21)</f>
        <v>0</v>
      </c>
      <c r="E22" s="75" t="n">
        <f aca="false">SUM(E18:E21)</f>
        <v>147517.15</v>
      </c>
      <c r="F22" s="75" t="n">
        <f aca="false">SUM(F18:F21)</f>
        <v>147517.15</v>
      </c>
      <c r="G22" s="75" t="n">
        <f aca="false">SUM(G18:G21)</f>
        <v>147517.15</v>
      </c>
      <c r="H22" s="75" t="n">
        <f aca="false">SUM(H18:H21)</f>
        <v>147516.52</v>
      </c>
      <c r="I22" s="75" t="n">
        <f aca="false">SUM(I18:I21)</f>
        <v>147517.11</v>
      </c>
      <c r="J22" s="75" t="n">
        <f aca="false">SUM(J18:J21)</f>
        <v>147517.11</v>
      </c>
      <c r="K22" s="75" t="n">
        <f aca="false">SUM(K18:K21)</f>
        <v>147517.11</v>
      </c>
      <c r="L22" s="75" t="n">
        <f aca="false">SUM(L18:L21)</f>
        <v>147517.11</v>
      </c>
      <c r="M22" s="75" t="n">
        <f aca="false">SUM(M18:M21)</f>
        <v>147517.11</v>
      </c>
      <c r="N22" s="75" t="n">
        <f aca="false">SUM(N18:N21)</f>
        <v>147517.11</v>
      </c>
      <c r="O22" s="75" t="n">
        <f aca="false">SUM(C22:N22)</f>
        <v>1475170.63</v>
      </c>
      <c r="P22" s="69"/>
      <c r="Q22" s="70"/>
      <c r="R22" s="70"/>
      <c r="S22" s="70"/>
      <c r="T22" s="71"/>
      <c r="U22" s="70"/>
      <c r="V22" s="70"/>
      <c r="W22" s="70"/>
      <c r="X22" s="70"/>
      <c r="Y22" s="70"/>
      <c r="Z22" s="70"/>
    </row>
    <row r="23" customFormat="false" ht="21" hidden="false" customHeight="true" outlineLevel="0" collapsed="false">
      <c r="A23" s="90" t="s">
        <v>157</v>
      </c>
      <c r="B23" s="65" t="s">
        <v>158</v>
      </c>
      <c r="C23" s="66" t="n">
        <v>0</v>
      </c>
      <c r="D23" s="66" t="n">
        <v>0</v>
      </c>
      <c r="E23" s="66" t="n">
        <v>60690.96</v>
      </c>
      <c r="F23" s="66" t="n">
        <v>60690.96</v>
      </c>
      <c r="G23" s="66" t="n">
        <v>60690.96</v>
      </c>
      <c r="H23" s="66" t="n">
        <v>60690.96</v>
      </c>
      <c r="I23" s="66" t="n">
        <v>60690.96</v>
      </c>
      <c r="J23" s="66" t="n">
        <v>60690.96</v>
      </c>
      <c r="K23" s="66" t="n">
        <v>60690.96</v>
      </c>
      <c r="L23" s="66" t="n">
        <v>60690.96</v>
      </c>
      <c r="M23" s="66" t="n">
        <v>60690.96</v>
      </c>
      <c r="N23" s="66" t="n">
        <v>60690.96</v>
      </c>
      <c r="O23" s="68" t="n">
        <f aca="false">SUM(C23:N23)</f>
        <v>606909.6</v>
      </c>
      <c r="P23" s="69"/>
      <c r="Q23" s="70"/>
      <c r="R23" s="70"/>
      <c r="S23" s="70"/>
      <c r="T23" s="71"/>
      <c r="U23" s="70"/>
      <c r="V23" s="70"/>
      <c r="W23" s="70"/>
      <c r="X23" s="70"/>
      <c r="Y23" s="70"/>
      <c r="Z23" s="70"/>
    </row>
    <row r="24" customFormat="false" ht="21" hidden="false" customHeight="true" outlineLevel="0" collapsed="false">
      <c r="A24" s="93" t="s">
        <v>159</v>
      </c>
      <c r="B24" s="73" t="s">
        <v>160</v>
      </c>
      <c r="C24" s="74" t="n">
        <v>0</v>
      </c>
      <c r="D24" s="74" t="n">
        <v>0</v>
      </c>
      <c r="E24" s="74" t="n">
        <v>219193.9</v>
      </c>
      <c r="F24" s="74" t="n">
        <v>0</v>
      </c>
      <c r="G24" s="74" t="n">
        <v>0</v>
      </c>
      <c r="H24" s="74" t="n">
        <v>0</v>
      </c>
      <c r="I24" s="74" t="n">
        <v>0</v>
      </c>
      <c r="J24" s="74" t="n">
        <v>0</v>
      </c>
      <c r="K24" s="74" t="n">
        <v>0</v>
      </c>
      <c r="L24" s="74" t="n">
        <v>0</v>
      </c>
      <c r="M24" s="74" t="n">
        <v>0</v>
      </c>
      <c r="N24" s="74" t="n">
        <v>0</v>
      </c>
      <c r="O24" s="75" t="n">
        <f aca="false">SUM(C24:N24)</f>
        <v>219193.9</v>
      </c>
      <c r="P24" s="69"/>
      <c r="Q24" s="70"/>
      <c r="R24" s="70"/>
      <c r="S24" s="70"/>
      <c r="T24" s="71"/>
      <c r="U24" s="70"/>
      <c r="V24" s="70"/>
      <c r="W24" s="70"/>
      <c r="X24" s="70"/>
      <c r="Y24" s="70"/>
      <c r="Z24" s="70"/>
    </row>
    <row r="25" customFormat="false" ht="21" hidden="false" customHeight="true" outlineLevel="0" collapsed="false">
      <c r="A25" s="94" t="s">
        <v>161</v>
      </c>
      <c r="B25" s="95" t="s">
        <v>113</v>
      </c>
      <c r="C25" s="96" t="n">
        <v>0</v>
      </c>
      <c r="D25" s="96" t="n">
        <v>0</v>
      </c>
      <c r="E25" s="96" t="n">
        <v>0</v>
      </c>
      <c r="F25" s="96" t="n">
        <v>0</v>
      </c>
      <c r="G25" s="96" t="n">
        <v>0</v>
      </c>
      <c r="H25" s="96" t="n">
        <v>0</v>
      </c>
      <c r="I25" s="96" t="n">
        <v>0</v>
      </c>
      <c r="J25" s="96" t="n">
        <v>0</v>
      </c>
      <c r="K25" s="96" t="n">
        <v>0</v>
      </c>
      <c r="L25" s="96" t="n">
        <v>0</v>
      </c>
      <c r="M25" s="96" t="n">
        <v>0</v>
      </c>
      <c r="N25" s="96" t="n">
        <v>0</v>
      </c>
      <c r="O25" s="97" t="n">
        <f aca="false">SUM(C25:N25)</f>
        <v>0</v>
      </c>
      <c r="P25" s="69"/>
      <c r="Q25" s="70"/>
      <c r="R25" s="70"/>
      <c r="S25" s="70"/>
      <c r="T25" s="71"/>
      <c r="U25" s="70"/>
      <c r="V25" s="70"/>
      <c r="W25" s="70"/>
      <c r="X25" s="70"/>
      <c r="Y25" s="70"/>
      <c r="Z25" s="70"/>
    </row>
    <row r="26" customFormat="false" ht="20.25" hidden="false" customHeight="true" outlineLevel="0" collapsed="false">
      <c r="A26" s="98" t="s">
        <v>162</v>
      </c>
      <c r="B26" s="99"/>
      <c r="C26" s="82" t="n">
        <f aca="false">SUM(C22:C25)</f>
        <v>0</v>
      </c>
      <c r="D26" s="82" t="n">
        <f aca="false">SUM(D22:D25)</f>
        <v>0</v>
      </c>
      <c r="E26" s="82" t="n">
        <f aca="false">SUM(E22:E25)</f>
        <v>427402.01</v>
      </c>
      <c r="F26" s="82" t="n">
        <f aca="false">SUM(F22:F25)</f>
        <v>208208.11</v>
      </c>
      <c r="G26" s="82" t="n">
        <f aca="false">SUM(G22:G25)</f>
        <v>208208.11</v>
      </c>
      <c r="H26" s="82" t="n">
        <f aca="false">SUM(H22:H25)</f>
        <v>208207.48</v>
      </c>
      <c r="I26" s="82" t="n">
        <f aca="false">SUM(I22:I25)</f>
        <v>208208.07</v>
      </c>
      <c r="J26" s="82" t="n">
        <f aca="false">SUM(J22:J25)</f>
        <v>208208.07</v>
      </c>
      <c r="K26" s="82" t="n">
        <f aca="false">SUM(K22:K25)</f>
        <v>208208.07</v>
      </c>
      <c r="L26" s="82" t="n">
        <f aca="false">SUM(L22:L25)</f>
        <v>208208.07</v>
      </c>
      <c r="M26" s="82" t="n">
        <f aca="false">SUM(M22:M25)</f>
        <v>208208.07</v>
      </c>
      <c r="N26" s="82" t="n">
        <f aca="false">SUM(N22:N25)</f>
        <v>208208.07</v>
      </c>
      <c r="O26" s="82" t="n">
        <f aca="false">SUM(C26:N26)</f>
        <v>2301274.13</v>
      </c>
      <c r="P26" s="69"/>
      <c r="Q26" s="70"/>
      <c r="R26" s="70"/>
      <c r="S26" s="70"/>
      <c r="T26" s="71"/>
      <c r="U26" s="70"/>
      <c r="V26" s="70"/>
      <c r="W26" s="70"/>
      <c r="X26" s="70"/>
      <c r="Y26" s="70"/>
      <c r="Z26" s="70"/>
    </row>
    <row r="27" customFormat="false" ht="12.75" hidden="false" customHeight="true" outlineLevel="0" collapsed="false">
      <c r="A27" s="100"/>
      <c r="B27" s="101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102"/>
      <c r="Z27" s="68"/>
    </row>
    <row r="28" customFormat="false" ht="25.5" hidden="false" customHeight="true" outlineLevel="0" collapsed="false">
      <c r="A28" s="56"/>
      <c r="B28" s="56"/>
      <c r="C28" s="57" t="n">
        <f aca="false">Resumo!C4</f>
        <v>45658</v>
      </c>
      <c r="D28" s="57" t="n">
        <f aca="false">Resumo!D4</f>
        <v>45689</v>
      </c>
      <c r="E28" s="57" t="n">
        <f aca="false">Resumo!E4</f>
        <v>45717</v>
      </c>
      <c r="F28" s="57" t="n">
        <f aca="false">Resumo!F4</f>
        <v>45748</v>
      </c>
      <c r="G28" s="57" t="n">
        <f aca="false">Resumo!G4</f>
        <v>45778</v>
      </c>
      <c r="H28" s="57" t="n">
        <f aca="false">Resumo!H4</f>
        <v>45809</v>
      </c>
      <c r="I28" s="57" t="n">
        <f aca="false">Resumo!I4</f>
        <v>45839</v>
      </c>
      <c r="J28" s="57" t="n">
        <f aca="false">Resumo!J4</f>
        <v>45870</v>
      </c>
      <c r="K28" s="57" t="n">
        <f aca="false">Resumo!K4</f>
        <v>45901</v>
      </c>
      <c r="L28" s="57" t="n">
        <f aca="false">Resumo!L4</f>
        <v>45931</v>
      </c>
      <c r="M28" s="57" t="n">
        <f aca="false">Resumo!M4</f>
        <v>45962</v>
      </c>
      <c r="N28" s="57" t="n">
        <f aca="false">Resumo!N4</f>
        <v>45992</v>
      </c>
      <c r="O28" s="58" t="s">
        <v>128</v>
      </c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</row>
    <row r="29" customFormat="false" ht="20.25" hidden="false" customHeight="true" outlineLevel="0" collapsed="false">
      <c r="A29" s="103"/>
      <c r="B29" s="104"/>
      <c r="C29" s="60" t="s">
        <v>163</v>
      </c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105"/>
      <c r="Q29" s="70"/>
      <c r="R29" s="70"/>
      <c r="S29" s="68"/>
      <c r="T29" s="68"/>
      <c r="U29" s="68"/>
      <c r="V29" s="68"/>
      <c r="W29" s="68"/>
      <c r="X29" s="68"/>
      <c r="Y29" s="102"/>
      <c r="Z29" s="68"/>
    </row>
    <row r="30" customFormat="false" ht="22.5" hidden="false" customHeight="true" outlineLevel="0" collapsed="false">
      <c r="A30" s="61" t="n">
        <v>1</v>
      </c>
      <c r="B30" s="62" t="s">
        <v>130</v>
      </c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58"/>
      <c r="P30" s="76"/>
      <c r="Q30" s="58" t="s">
        <v>164</v>
      </c>
      <c r="R30" s="58" t="s">
        <v>165</v>
      </c>
      <c r="S30" s="70"/>
      <c r="T30" s="70"/>
      <c r="U30" s="70"/>
      <c r="V30" s="70"/>
      <c r="W30" s="70"/>
      <c r="X30" s="70"/>
      <c r="Y30" s="70"/>
      <c r="Z30" s="70"/>
    </row>
    <row r="31" customFormat="false" ht="21" hidden="false" customHeight="true" outlineLevel="0" collapsed="false">
      <c r="A31" s="64" t="s">
        <v>131</v>
      </c>
      <c r="B31" s="65" t="s">
        <v>132</v>
      </c>
      <c r="C31" s="66" t="n">
        <f aca="false">'Analítico Cp.'!C6</f>
        <v>0</v>
      </c>
      <c r="D31" s="66" t="n">
        <f aca="false">'Analítico Cp.'!D6</f>
        <v>635610.12</v>
      </c>
      <c r="E31" s="66" t="n">
        <f aca="false">'Analítico Cp.'!E6</f>
        <v>0</v>
      </c>
      <c r="F31" s="66" t="n">
        <f aca="false">'Analítico Cp.'!F6</f>
        <v>624624.33</v>
      </c>
      <c r="G31" s="66" t="n">
        <f aca="false">'Analítico Cp.'!G6</f>
        <v>0</v>
      </c>
      <c r="H31" s="66" t="n">
        <f aca="false">'Analítico Cp.'!H6</f>
        <v>0</v>
      </c>
      <c r="I31" s="66" t="n">
        <f aca="false">'Analítico Cp.'!I6</f>
        <v>0</v>
      </c>
      <c r="J31" s="66" t="n">
        <f aca="false">'Analítico Cp.'!J6</f>
        <v>0</v>
      </c>
      <c r="K31" s="66" t="n">
        <f aca="false">'Analítico Cp.'!K6</f>
        <v>0</v>
      </c>
      <c r="L31" s="66" t="n">
        <f aca="false">'Analítico Cp.'!L6</f>
        <v>624624.33</v>
      </c>
      <c r="M31" s="66" t="n">
        <f aca="false">'Analítico Cp.'!M6</f>
        <v>0</v>
      </c>
      <c r="N31" s="66" t="n">
        <f aca="false">'Analítico Cp.'!N6</f>
        <v>1704910.23</v>
      </c>
      <c r="O31" s="68" t="n">
        <f aca="false">SUM(C31:N31)</f>
        <v>3589769.01</v>
      </c>
      <c r="P31" s="66"/>
      <c r="Q31" s="106" t="n">
        <f aca="false">IF(O7=0,"-",O31/O7)</f>
        <v>1.00000000084532</v>
      </c>
      <c r="R31" s="66" t="n">
        <f aca="false">O7-O31</f>
        <v>-0.00303450180217624</v>
      </c>
      <c r="S31" s="107"/>
      <c r="T31" s="71"/>
      <c r="U31" s="70"/>
      <c r="V31" s="70"/>
      <c r="W31" s="70"/>
      <c r="X31" s="70"/>
      <c r="Y31" s="70"/>
      <c r="Z31" s="70"/>
    </row>
    <row r="32" customFormat="false" ht="21" hidden="false" customHeight="true" outlineLevel="0" collapsed="false">
      <c r="A32" s="72" t="s">
        <v>133</v>
      </c>
      <c r="B32" s="73" t="s">
        <v>134</v>
      </c>
      <c r="C32" s="74" t="n">
        <f aca="false">'Analítico Cp.'!C7</f>
        <v>0</v>
      </c>
      <c r="D32" s="74" t="n">
        <f aca="false">'Analítico Cp.'!D7</f>
        <v>0</v>
      </c>
      <c r="E32" s="74" t="n">
        <f aca="false">'Analítico Cp.'!E7</f>
        <v>148.68</v>
      </c>
      <c r="F32" s="74" t="n">
        <f aca="false">'Analítico Cp.'!F7</f>
        <v>247.8</v>
      </c>
      <c r="G32" s="74" t="n">
        <f aca="false">'Analítico Cp.'!G7</f>
        <v>551.67</v>
      </c>
      <c r="H32" s="74" t="n">
        <f aca="false">'Analítico Cp.'!H7</f>
        <v>131.23</v>
      </c>
      <c r="I32" s="74" t="n">
        <f aca="false">'Analítico Cp.'!I7</f>
        <v>458.48</v>
      </c>
      <c r="J32" s="74" t="n">
        <f aca="false">'Analítico Cp.'!J7</f>
        <v>596.22</v>
      </c>
      <c r="K32" s="74" t="n">
        <f aca="false">'Analítico Cp.'!K7</f>
        <v>1540.72</v>
      </c>
      <c r="L32" s="74" t="n">
        <f aca="false">'Analítico Cp.'!L7</f>
        <v>558.11</v>
      </c>
      <c r="M32" s="74" t="n">
        <f aca="false">'Analítico Cp.'!M7</f>
        <v>1295.65</v>
      </c>
      <c r="N32" s="74" t="n">
        <f aca="false">'Analítico Cp.'!N7</f>
        <v>3113.87</v>
      </c>
      <c r="O32" s="75" t="n">
        <f aca="false">SUM(C32:N32)</f>
        <v>8642.43</v>
      </c>
      <c r="P32" s="66"/>
      <c r="Q32" s="106" t="str">
        <f aca="false">IF(O8=0,"-",O32/O8)</f>
        <v>-</v>
      </c>
      <c r="R32" s="66" t="n">
        <f aca="false">O8-O32</f>
        <v>-8642.43</v>
      </c>
      <c r="S32" s="70"/>
      <c r="T32" s="71"/>
      <c r="U32" s="70"/>
      <c r="V32" s="70"/>
      <c r="W32" s="70"/>
      <c r="X32" s="70"/>
      <c r="Y32" s="70"/>
      <c r="Z32" s="70"/>
    </row>
    <row r="33" customFormat="false" ht="21" hidden="false" customHeight="true" outlineLevel="0" collapsed="false">
      <c r="A33" s="64" t="s">
        <v>135</v>
      </c>
      <c r="B33" s="65" t="s">
        <v>136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76"/>
      <c r="R33" s="76"/>
      <c r="S33" s="70"/>
      <c r="T33" s="71"/>
      <c r="U33" s="70"/>
      <c r="V33" s="70"/>
      <c r="W33" s="70"/>
      <c r="X33" s="70"/>
      <c r="Y33" s="70"/>
      <c r="Z33" s="70"/>
    </row>
    <row r="34" customFormat="false" ht="21" hidden="false" customHeight="true" outlineLevel="0" collapsed="false">
      <c r="A34" s="77" t="s">
        <v>137</v>
      </c>
      <c r="B34" s="65" t="s">
        <v>138</v>
      </c>
      <c r="C34" s="66" t="n">
        <f aca="false">'Analítico Cp.'!C9</f>
        <v>0</v>
      </c>
      <c r="D34" s="66" t="n">
        <f aca="false">'Analítico Cp.'!D9</f>
        <v>0</v>
      </c>
      <c r="E34" s="66" t="n">
        <f aca="false">'Analítico Cp.'!E9</f>
        <v>0</v>
      </c>
      <c r="F34" s="66" t="n">
        <f aca="false">'Analítico Cp.'!F9</f>
        <v>0</v>
      </c>
      <c r="G34" s="66" t="n">
        <f aca="false">'Analítico Cp.'!G9</f>
        <v>0</v>
      </c>
      <c r="H34" s="66" t="n">
        <f aca="false">'Analítico Cp.'!H9</f>
        <v>0</v>
      </c>
      <c r="I34" s="66" t="n">
        <f aca="false">'Analítico Cp.'!I9</f>
        <v>0</v>
      </c>
      <c r="J34" s="66" t="n">
        <f aca="false">'Analítico Cp.'!J9</f>
        <v>0</v>
      </c>
      <c r="K34" s="66" t="n">
        <f aca="false">'Analítico Cp.'!K9</f>
        <v>0</v>
      </c>
      <c r="L34" s="66" t="n">
        <f aca="false">'Analítico Cp.'!L9</f>
        <v>0</v>
      </c>
      <c r="M34" s="66" t="n">
        <f aca="false">'Analítico Cp.'!M9</f>
        <v>0</v>
      </c>
      <c r="N34" s="66" t="n">
        <f aca="false">'Analítico Cp.'!N9</f>
        <v>0</v>
      </c>
      <c r="O34" s="68" t="n">
        <f aca="false">SUM(C34:N34)</f>
        <v>0</v>
      </c>
      <c r="P34" s="66"/>
      <c r="Q34" s="106" t="str">
        <f aca="false">IF(O10=0,"-",O34/O10)</f>
        <v>-</v>
      </c>
      <c r="R34" s="66" t="n">
        <f aca="false">O10-O34</f>
        <v>0</v>
      </c>
      <c r="S34" s="107"/>
      <c r="T34" s="71"/>
      <c r="U34" s="70"/>
      <c r="V34" s="70"/>
      <c r="W34" s="70"/>
      <c r="X34" s="70"/>
      <c r="Y34" s="70"/>
      <c r="Z34" s="70"/>
    </row>
    <row r="35" customFormat="false" ht="21" hidden="false" customHeight="true" outlineLevel="0" collapsed="false">
      <c r="A35" s="77" t="s">
        <v>139</v>
      </c>
      <c r="B35" s="65" t="s">
        <v>140</v>
      </c>
      <c r="C35" s="66" t="n">
        <f aca="false">'Analítico Cp.'!C10</f>
        <v>0</v>
      </c>
      <c r="D35" s="66" t="n">
        <f aca="false">'Analítico Cp.'!D10</f>
        <v>0</v>
      </c>
      <c r="E35" s="66" t="n">
        <f aca="false">'Analítico Cp.'!E10</f>
        <v>0</v>
      </c>
      <c r="F35" s="66" t="n">
        <f aca="false">'Analítico Cp.'!F10</f>
        <v>0</v>
      </c>
      <c r="G35" s="66" t="n">
        <f aca="false">'Analítico Cp.'!G10</f>
        <v>0</v>
      </c>
      <c r="H35" s="66" t="n">
        <f aca="false">'Analítico Cp.'!H10</f>
        <v>0</v>
      </c>
      <c r="I35" s="66" t="n">
        <f aca="false">'Analítico Cp.'!I10</f>
        <v>0</v>
      </c>
      <c r="J35" s="66" t="n">
        <f aca="false">'Analítico Cp.'!J10</f>
        <v>0</v>
      </c>
      <c r="K35" s="66" t="n">
        <f aca="false">'Analítico Cp.'!K10</f>
        <v>0</v>
      </c>
      <c r="L35" s="66" t="n">
        <f aca="false">'Analítico Cp.'!L10</f>
        <v>0</v>
      </c>
      <c r="M35" s="66" t="n">
        <f aca="false">'Analítico Cp.'!M10</f>
        <v>0</v>
      </c>
      <c r="N35" s="66" t="n">
        <f aca="false">'Analítico Cp.'!N10</f>
        <v>0</v>
      </c>
      <c r="O35" s="68" t="n">
        <f aca="false">SUM(C35:N35)</f>
        <v>0</v>
      </c>
      <c r="P35" s="66"/>
      <c r="Q35" s="106" t="str">
        <f aca="false">IF(O11=0,"-",O35/O11)</f>
        <v>-</v>
      </c>
      <c r="R35" s="66" t="n">
        <f aca="false">O11-O35</f>
        <v>0</v>
      </c>
      <c r="S35" s="107"/>
      <c r="T35" s="71"/>
      <c r="U35" s="70"/>
      <c r="V35" s="70"/>
      <c r="W35" s="70"/>
      <c r="X35" s="70"/>
      <c r="Y35" s="70"/>
      <c r="Z35" s="70"/>
    </row>
    <row r="36" customFormat="false" ht="21" hidden="false" customHeight="true" outlineLevel="0" collapsed="false">
      <c r="A36" s="77" t="s">
        <v>141</v>
      </c>
      <c r="B36" s="78" t="s">
        <v>142</v>
      </c>
      <c r="C36" s="79" t="n">
        <f aca="false">'Analítico Cp.'!C11</f>
        <v>0</v>
      </c>
      <c r="D36" s="79" t="n">
        <f aca="false">'Analítico Cp.'!D11</f>
        <v>0</v>
      </c>
      <c r="E36" s="79" t="n">
        <f aca="false">'Analítico Cp.'!E11</f>
        <v>0</v>
      </c>
      <c r="F36" s="79" t="n">
        <f aca="false">'Analítico Cp.'!F11</f>
        <v>0</v>
      </c>
      <c r="G36" s="79" t="n">
        <f aca="false">'Analítico Cp.'!G11</f>
        <v>275078.63</v>
      </c>
      <c r="H36" s="79" t="n">
        <f aca="false">'Analítico Cp.'!H11</f>
        <v>12097.26</v>
      </c>
      <c r="I36" s="79" t="n">
        <f aca="false">'Analítico Cp.'!I11</f>
        <v>11059.68</v>
      </c>
      <c r="J36" s="79" t="n">
        <f aca="false">'Analítico Cp.'!J11</f>
        <v>2013.46</v>
      </c>
      <c r="K36" s="79" t="n">
        <f aca="false">'Analítico Cp.'!K11</f>
        <v>20.85</v>
      </c>
      <c r="L36" s="79" t="n">
        <f aca="false">'Analítico Cp.'!L11</f>
        <v>1877.3</v>
      </c>
      <c r="M36" s="79" t="n">
        <f aca="false">'Analítico Cp.'!M11</f>
        <v>1238.48</v>
      </c>
      <c r="N36" s="79" t="n">
        <f aca="false">'Analítico Cp.'!N11</f>
        <v>4038.13</v>
      </c>
      <c r="O36" s="108" t="n">
        <f aca="false">SUM(C36:N36)</f>
        <v>307423.79</v>
      </c>
      <c r="P36" s="66"/>
      <c r="Q36" s="109" t="str">
        <f aca="false">IF(O12=0,"-",O36/O12)</f>
        <v>-</v>
      </c>
      <c r="R36" s="79" t="n">
        <f aca="false">O12-O36</f>
        <v>-307423.79</v>
      </c>
      <c r="S36" s="70"/>
      <c r="T36" s="71"/>
      <c r="U36" s="70"/>
      <c r="V36" s="70"/>
      <c r="W36" s="70"/>
      <c r="X36" s="70"/>
      <c r="Y36" s="70"/>
      <c r="Z36" s="70"/>
    </row>
    <row r="37" customFormat="false" ht="21" hidden="false" customHeight="true" outlineLevel="0" collapsed="false">
      <c r="A37" s="80" t="s">
        <v>143</v>
      </c>
      <c r="B37" s="80"/>
      <c r="C37" s="75" t="n">
        <f aca="false">SUBTOTAL(9,C33:C36)</f>
        <v>0</v>
      </c>
      <c r="D37" s="75" t="n">
        <f aca="false">SUBTOTAL(9,D33:D36)</f>
        <v>0</v>
      </c>
      <c r="E37" s="75" t="n">
        <f aca="false">SUBTOTAL(9,E33:E36)</f>
        <v>0</v>
      </c>
      <c r="F37" s="75" t="n">
        <f aca="false">SUBTOTAL(9,F33:F36)</f>
        <v>0</v>
      </c>
      <c r="G37" s="75" t="n">
        <f aca="false">SUBTOTAL(9,G33:G36)</f>
        <v>275078.63</v>
      </c>
      <c r="H37" s="75" t="n">
        <f aca="false">SUBTOTAL(9,H33:H36)</f>
        <v>12097.26</v>
      </c>
      <c r="I37" s="75" t="n">
        <f aca="false">SUBTOTAL(9,I33:I36)</f>
        <v>11059.68</v>
      </c>
      <c r="J37" s="75" t="n">
        <f aca="false">SUBTOTAL(9,J33:J36)</f>
        <v>2013.46</v>
      </c>
      <c r="K37" s="75" t="n">
        <f aca="false">SUBTOTAL(9,K33:K36)</f>
        <v>20.85</v>
      </c>
      <c r="L37" s="75" t="n">
        <f aca="false">SUBTOTAL(9,L33:L36)</f>
        <v>1877.3</v>
      </c>
      <c r="M37" s="75" t="n">
        <f aca="false">SUBTOTAL(9,M33:M36)</f>
        <v>1238.48</v>
      </c>
      <c r="N37" s="75" t="n">
        <f aca="false">SUBTOTAL(9,N33:N36)</f>
        <v>4038.13</v>
      </c>
      <c r="O37" s="75" t="n">
        <f aca="false">SUM(C37:N37)</f>
        <v>307423.79</v>
      </c>
      <c r="P37" s="68"/>
      <c r="Q37" s="110" t="str">
        <f aca="false">IF(O13=0,"-",O37/O13)</f>
        <v>-</v>
      </c>
      <c r="R37" s="75" t="n">
        <f aca="false">O13-O37</f>
        <v>-307423.79</v>
      </c>
      <c r="S37" s="70"/>
      <c r="T37" s="71"/>
      <c r="U37" s="70"/>
      <c r="V37" s="70"/>
      <c r="W37" s="70"/>
      <c r="X37" s="70"/>
      <c r="Y37" s="70"/>
      <c r="Z37" s="70"/>
    </row>
    <row r="38" customFormat="false" ht="20.25" hidden="false" customHeight="true" outlineLevel="0" collapsed="false">
      <c r="A38" s="62" t="s">
        <v>144</v>
      </c>
      <c r="B38" s="62"/>
      <c r="C38" s="82" t="n">
        <f aca="false">SUBTOTAL(9,C31:C37)</f>
        <v>0</v>
      </c>
      <c r="D38" s="82" t="n">
        <f aca="false">SUBTOTAL(9,D31:D37)</f>
        <v>635610.12</v>
      </c>
      <c r="E38" s="82" t="n">
        <f aca="false">SUBTOTAL(9,E31:E37)</f>
        <v>148.68</v>
      </c>
      <c r="F38" s="82" t="n">
        <f aca="false">SUBTOTAL(9,F31:F37)</f>
        <v>624872.13</v>
      </c>
      <c r="G38" s="82" t="n">
        <f aca="false">SUBTOTAL(9,G31:G37)</f>
        <v>275630.3</v>
      </c>
      <c r="H38" s="82" t="n">
        <f aca="false">SUBTOTAL(9,H31:H37)</f>
        <v>12228.49</v>
      </c>
      <c r="I38" s="82" t="n">
        <f aca="false">SUBTOTAL(9,I31:I37)</f>
        <v>11518.16</v>
      </c>
      <c r="J38" s="82" t="n">
        <f aca="false">SUBTOTAL(9,J31:J37)</f>
        <v>2609.68</v>
      </c>
      <c r="K38" s="82" t="n">
        <f aca="false">SUBTOTAL(9,K31:K37)</f>
        <v>1561.57</v>
      </c>
      <c r="L38" s="82" t="n">
        <f aca="false">SUBTOTAL(9,L31:L37)</f>
        <v>627059.74</v>
      </c>
      <c r="M38" s="82" t="n">
        <f aca="false">SUBTOTAL(9,M31:M37)</f>
        <v>2534.13</v>
      </c>
      <c r="N38" s="82" t="n">
        <f aca="false">SUBTOTAL(9,N31:N37)</f>
        <v>1712062.23</v>
      </c>
      <c r="O38" s="82" t="n">
        <f aca="false">SUM(C38:N38)</f>
        <v>3905835.23</v>
      </c>
      <c r="P38" s="68"/>
      <c r="Q38" s="111" t="n">
        <f aca="false">IF(O14=0,"-",O38/O14)</f>
        <v>1.08804639586035</v>
      </c>
      <c r="R38" s="82" t="n">
        <f aca="false">O14-O38</f>
        <v>-316066.223034502</v>
      </c>
      <c r="S38" s="70"/>
      <c r="T38" s="71"/>
      <c r="U38" s="70"/>
      <c r="V38" s="70"/>
      <c r="W38" s="70"/>
      <c r="X38" s="70"/>
      <c r="Y38" s="70"/>
      <c r="Z38" s="70"/>
    </row>
    <row r="39" customFormat="false" ht="12" hidden="false" customHeight="true" outlineLevel="0" collapsed="false">
      <c r="A39" s="83"/>
      <c r="B39" s="84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112"/>
      <c r="Q39" s="85"/>
      <c r="R39" s="85"/>
      <c r="S39" s="70"/>
      <c r="T39" s="71"/>
      <c r="U39" s="70"/>
      <c r="V39" s="70"/>
      <c r="W39" s="70"/>
      <c r="X39" s="70"/>
      <c r="Y39" s="70"/>
      <c r="Z39" s="70"/>
    </row>
    <row r="40" customFormat="false" ht="30" hidden="false" customHeight="true" outlineLevel="0" collapsed="false">
      <c r="A40" s="86" t="n">
        <v>2</v>
      </c>
      <c r="B40" s="87" t="s">
        <v>145</v>
      </c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113"/>
      <c r="Q40" s="89" t="str">
        <f aca="false">Q30</f>
        <v>Realizado
(/) Previsto</v>
      </c>
      <c r="R40" s="89" t="str">
        <f aca="false">R30</f>
        <v>Previsto
(-) Realizado</v>
      </c>
      <c r="S40" s="59"/>
      <c r="T40" s="114"/>
      <c r="U40" s="59"/>
      <c r="V40" s="59"/>
      <c r="W40" s="59"/>
      <c r="X40" s="59"/>
      <c r="Y40" s="59"/>
      <c r="Z40" s="59"/>
    </row>
    <row r="41" customFormat="false" ht="21" hidden="false" customHeight="true" outlineLevel="0" collapsed="false">
      <c r="A41" s="90" t="s">
        <v>146</v>
      </c>
      <c r="B41" s="65" t="s">
        <v>147</v>
      </c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0"/>
      <c r="T41" s="71"/>
      <c r="U41" s="70"/>
      <c r="V41" s="70"/>
      <c r="W41" s="70"/>
      <c r="X41" s="70"/>
      <c r="Y41" s="70"/>
      <c r="Z41" s="70"/>
    </row>
    <row r="42" customFormat="false" ht="21" hidden="false" customHeight="true" outlineLevel="0" collapsed="false">
      <c r="A42" s="91" t="s">
        <v>148</v>
      </c>
      <c r="B42" s="65" t="s">
        <v>149</v>
      </c>
      <c r="C42" s="66" t="n">
        <f aca="false">'Analítico Cp.'!C26</f>
        <v>0</v>
      </c>
      <c r="D42" s="66" t="n">
        <f aca="false">'Analítico Cp.'!D26</f>
        <v>0</v>
      </c>
      <c r="E42" s="66" t="n">
        <f aca="false">'Analítico Cp.'!E26</f>
        <v>5414.91</v>
      </c>
      <c r="F42" s="66" t="n">
        <f aca="false">'Analítico Cp.'!F26</f>
        <v>53472.23</v>
      </c>
      <c r="G42" s="66" t="n">
        <f aca="false">'Analítico Cp.'!G26</f>
        <v>76361.6</v>
      </c>
      <c r="H42" s="66" t="n">
        <f aca="false">'Analítico Cp.'!H26</f>
        <v>78754.8</v>
      </c>
      <c r="I42" s="66" t="n">
        <f aca="false">'Analítico Cp.'!I26</f>
        <v>75153.24</v>
      </c>
      <c r="J42" s="66" t="n">
        <f aca="false">'Analítico Cp.'!J26</f>
        <v>85532.34</v>
      </c>
      <c r="K42" s="66" t="n">
        <f aca="false">'Analítico Cp.'!K26</f>
        <v>82923.68</v>
      </c>
      <c r="L42" s="66" t="n">
        <f aca="false">'Analítico Cp.'!L26</f>
        <v>92233.11</v>
      </c>
      <c r="M42" s="66" t="n">
        <f aca="false">'Analítico Cp.'!M26</f>
        <v>81209.06</v>
      </c>
      <c r="N42" s="66" t="n">
        <f aca="false">'Analítico Cp.'!N26</f>
        <v>83294.35</v>
      </c>
      <c r="O42" s="68" t="n">
        <f aca="false">SUM(C42:N42)</f>
        <v>714349.32</v>
      </c>
      <c r="P42" s="66"/>
      <c r="Q42" s="106" t="n">
        <f aca="false">IF(O18=0,"-",O42/O18)</f>
        <v>0.75492069050469</v>
      </c>
      <c r="R42" s="66" t="n">
        <f aca="false">O18-O42</f>
        <v>231908.12</v>
      </c>
      <c r="S42" s="70"/>
      <c r="T42" s="71"/>
      <c r="U42" s="70"/>
      <c r="V42" s="70"/>
      <c r="W42" s="70"/>
      <c r="X42" s="70"/>
      <c r="Y42" s="70"/>
      <c r="Z42" s="70"/>
    </row>
    <row r="43" customFormat="false" ht="21" hidden="false" customHeight="true" outlineLevel="0" collapsed="false">
      <c r="A43" s="91" t="s">
        <v>150</v>
      </c>
      <c r="B43" s="65" t="s">
        <v>151</v>
      </c>
      <c r="C43" s="66" t="n">
        <f aca="false">'Analítico Cp.'!C30</f>
        <v>0</v>
      </c>
      <c r="D43" s="66" t="n">
        <f aca="false">'Analítico Cp.'!D30</f>
        <v>0</v>
      </c>
      <c r="E43" s="66" t="n">
        <f aca="false">'Analítico Cp.'!E30</f>
        <v>1527.8</v>
      </c>
      <c r="F43" s="66" t="n">
        <f aca="false">'Analítico Cp.'!F30</f>
        <v>0</v>
      </c>
      <c r="G43" s="66" t="n">
        <f aca="false">'Analítico Cp.'!G30</f>
        <v>362.25</v>
      </c>
      <c r="H43" s="66" t="n">
        <f aca="false">'Analítico Cp.'!H30</f>
        <v>379.5</v>
      </c>
      <c r="I43" s="66" t="n">
        <f aca="false">'Analítico Cp.'!I30</f>
        <v>0</v>
      </c>
      <c r="J43" s="66" t="n">
        <f aca="false">'Analítico Cp.'!J30</f>
        <v>0</v>
      </c>
      <c r="K43" s="66" t="n">
        <f aca="false">'Analítico Cp.'!K30</f>
        <v>0</v>
      </c>
      <c r="L43" s="66" t="n">
        <f aca="false">'Analítico Cp.'!L30</f>
        <v>0</v>
      </c>
      <c r="M43" s="66" t="n">
        <f aca="false">'Analítico Cp.'!M30</f>
        <v>0</v>
      </c>
      <c r="N43" s="66" t="n">
        <f aca="false">'Analítico Cp.'!N30</f>
        <v>0</v>
      </c>
      <c r="O43" s="68" t="n">
        <f aca="false">SUM(C43:N43)</f>
        <v>2269.55</v>
      </c>
      <c r="P43" s="66"/>
      <c r="Q43" s="106" t="n">
        <f aca="false">IF(O19=0,"-",O43/O19)</f>
        <v>0.0639641391594517</v>
      </c>
      <c r="R43" s="66" t="n">
        <f aca="false">O19-O43</f>
        <v>33212.05</v>
      </c>
      <c r="S43" s="70"/>
      <c r="T43" s="71"/>
      <c r="U43" s="70"/>
      <c r="V43" s="70"/>
      <c r="W43" s="70"/>
      <c r="X43" s="70"/>
      <c r="Y43" s="70"/>
      <c r="Z43" s="70"/>
    </row>
    <row r="44" customFormat="false" ht="21" hidden="false" customHeight="true" outlineLevel="0" collapsed="false">
      <c r="A44" s="91" t="s">
        <v>152</v>
      </c>
      <c r="B44" s="65" t="s">
        <v>153</v>
      </c>
      <c r="C44" s="66" t="n">
        <f aca="false">'Analítico Cp.'!C43</f>
        <v>0</v>
      </c>
      <c r="D44" s="66" t="n">
        <f aca="false">'Analítico Cp.'!D43</f>
        <v>0</v>
      </c>
      <c r="E44" s="66" t="n">
        <f aca="false">'Analítico Cp.'!E43</f>
        <v>11890.438</v>
      </c>
      <c r="F44" s="66" t="n">
        <f aca="false">'Analítico Cp.'!F43</f>
        <v>19168.33</v>
      </c>
      <c r="G44" s="66" t="n">
        <f aca="false">'Analítico Cp.'!G43</f>
        <v>20631.29</v>
      </c>
      <c r="H44" s="66" t="n">
        <f aca="false">'Analítico Cp.'!H43</f>
        <v>17771.06</v>
      </c>
      <c r="I44" s="66" t="n">
        <f aca="false">'Analítico Cp.'!I43</f>
        <v>24966.8</v>
      </c>
      <c r="J44" s="66" t="n">
        <f aca="false">'Analítico Cp.'!J43</f>
        <v>27317.27</v>
      </c>
      <c r="K44" s="66" t="n">
        <f aca="false">'Analítico Cp.'!K43</f>
        <v>24936.52</v>
      </c>
      <c r="L44" s="66" t="n">
        <f aca="false">'Analítico Cp.'!L43</f>
        <v>21624.87</v>
      </c>
      <c r="M44" s="66" t="n">
        <f aca="false">'Analítico Cp.'!M43</f>
        <v>-5534.29</v>
      </c>
      <c r="N44" s="66" t="n">
        <f aca="false">'Analítico Cp.'!N43</f>
        <v>75163.46</v>
      </c>
      <c r="O44" s="68" t="n">
        <f aca="false">SUM(C44:N44)</f>
        <v>237935.748</v>
      </c>
      <c r="P44" s="66"/>
      <c r="Q44" s="106" t="n">
        <f aca="false">IF(O20=0,"-",O44/O20)</f>
        <v>0.576571145677566</v>
      </c>
      <c r="R44" s="66" t="n">
        <f aca="false">O20-O44</f>
        <v>174737.952</v>
      </c>
      <c r="S44" s="70"/>
      <c r="T44" s="71"/>
      <c r="U44" s="70"/>
      <c r="V44" s="70"/>
      <c r="W44" s="70"/>
      <c r="X44" s="70"/>
      <c r="Y44" s="70"/>
      <c r="Z44" s="70"/>
    </row>
    <row r="45" customFormat="false" ht="21" hidden="false" customHeight="true" outlineLevel="0" collapsed="false">
      <c r="A45" s="91" t="s">
        <v>154</v>
      </c>
      <c r="B45" s="65" t="s">
        <v>155</v>
      </c>
      <c r="C45" s="66" t="n">
        <f aca="false">'Analítico Cp.'!C54</f>
        <v>0</v>
      </c>
      <c r="D45" s="66" t="n">
        <f aca="false">'Analítico Cp.'!D54</f>
        <v>0</v>
      </c>
      <c r="E45" s="66" t="n">
        <f aca="false">'Analítico Cp.'!E54</f>
        <v>0</v>
      </c>
      <c r="F45" s="66" t="n">
        <f aca="false">'Analítico Cp.'!F54</f>
        <v>7646.64</v>
      </c>
      <c r="G45" s="66" t="n">
        <f aca="false">'Analítico Cp.'!G54</f>
        <v>3088.63</v>
      </c>
      <c r="H45" s="66" t="n">
        <f aca="false">'Analítico Cp.'!H54</f>
        <v>6419.51</v>
      </c>
      <c r="I45" s="66" t="n">
        <f aca="false">'Analítico Cp.'!I54</f>
        <v>6103.54</v>
      </c>
      <c r="J45" s="66" t="n">
        <f aca="false">'Analítico Cp.'!J54</f>
        <v>5498.22</v>
      </c>
      <c r="K45" s="66" t="n">
        <f aca="false">'Analítico Cp.'!K54</f>
        <v>9395.84</v>
      </c>
      <c r="L45" s="66" t="n">
        <f aca="false">'Analítico Cp.'!L54</f>
        <v>3057.04</v>
      </c>
      <c r="M45" s="66" t="n">
        <f aca="false">'Analítico Cp.'!M54</f>
        <v>4750.22</v>
      </c>
      <c r="N45" s="66" t="n">
        <f aca="false">'Analítico Cp.'!N54</f>
        <v>4468.65</v>
      </c>
      <c r="O45" s="68" t="n">
        <f aca="false">SUM(C45:N45)</f>
        <v>50428.29</v>
      </c>
      <c r="P45" s="66"/>
      <c r="Q45" s="106" t="n">
        <f aca="false">IF(O21=0,"-",O45/O21)</f>
        <v>0.624437934175843</v>
      </c>
      <c r="R45" s="66" t="n">
        <f aca="false">O21-O45</f>
        <v>30329.6</v>
      </c>
      <c r="S45" s="70"/>
      <c r="T45" s="71"/>
      <c r="U45" s="70"/>
      <c r="V45" s="70"/>
      <c r="W45" s="70"/>
      <c r="X45" s="70"/>
      <c r="Y45" s="70"/>
      <c r="Z45" s="70"/>
    </row>
    <row r="46" customFormat="false" ht="21" hidden="false" customHeight="true" outlineLevel="0" collapsed="false">
      <c r="A46" s="92" t="s">
        <v>156</v>
      </c>
      <c r="B46" s="92"/>
      <c r="C46" s="75" t="n">
        <f aca="false">SUM(C42:C45)</f>
        <v>0</v>
      </c>
      <c r="D46" s="75" t="n">
        <f aca="false">SUM(D42:D45)</f>
        <v>0</v>
      </c>
      <c r="E46" s="75" t="n">
        <f aca="false">SUM(E42:E45)</f>
        <v>18833.148</v>
      </c>
      <c r="F46" s="75" t="n">
        <f aca="false">SUM(F42:F45)</f>
        <v>80287.2</v>
      </c>
      <c r="G46" s="75" t="n">
        <f aca="false">SUM(G42:G45)</f>
        <v>100443.77</v>
      </c>
      <c r="H46" s="75" t="n">
        <f aca="false">SUM(H42:H45)</f>
        <v>103324.87</v>
      </c>
      <c r="I46" s="75" t="n">
        <f aca="false">SUM(I42:I45)</f>
        <v>106223.58</v>
      </c>
      <c r="J46" s="75" t="n">
        <f aca="false">SUM(J42:J45)</f>
        <v>118347.83</v>
      </c>
      <c r="K46" s="75" t="n">
        <f aca="false">SUM(K42:K45)</f>
        <v>117256.04</v>
      </c>
      <c r="L46" s="75" t="n">
        <f aca="false">SUM(L42:L45)</f>
        <v>116915.02</v>
      </c>
      <c r="M46" s="75" t="n">
        <f aca="false">SUM(M42:M45)</f>
        <v>80424.99</v>
      </c>
      <c r="N46" s="75" t="n">
        <f aca="false">SUM(N42:N45)</f>
        <v>162926.46</v>
      </c>
      <c r="O46" s="75" t="n">
        <f aca="false">SUM(C46:N46)</f>
        <v>1004982.908</v>
      </c>
      <c r="P46" s="68"/>
      <c r="Q46" s="110" t="n">
        <f aca="false">IF(O22=0,"-",O46/O22)</f>
        <v>0.681265534685977</v>
      </c>
      <c r="R46" s="75" t="n">
        <f aca="false">O22-O46</f>
        <v>470187.722</v>
      </c>
      <c r="S46" s="70"/>
      <c r="T46" s="71"/>
      <c r="U46" s="70"/>
      <c r="V46" s="70"/>
      <c r="W46" s="70"/>
      <c r="X46" s="70"/>
      <c r="Y46" s="70"/>
      <c r="Z46" s="70"/>
    </row>
    <row r="47" customFormat="false" ht="21" hidden="false" customHeight="true" outlineLevel="0" collapsed="false">
      <c r="A47" s="90" t="s">
        <v>157</v>
      </c>
      <c r="B47" s="65" t="s">
        <v>158</v>
      </c>
      <c r="C47" s="66" t="n">
        <f aca="false">'Analítico Cp.'!C117</f>
        <v>0</v>
      </c>
      <c r="D47" s="66" t="n">
        <f aca="false">'Analítico Cp.'!D117</f>
        <v>0</v>
      </c>
      <c r="E47" s="66" t="n">
        <f aca="false">'Analítico Cp.'!E117</f>
        <v>284680.43</v>
      </c>
      <c r="F47" s="66" t="n">
        <f aca="false">'Analítico Cp.'!F117</f>
        <v>12575.83</v>
      </c>
      <c r="G47" s="66" t="n">
        <f aca="false">'Analítico Cp.'!G117</f>
        <v>14384.29</v>
      </c>
      <c r="H47" s="66" t="n">
        <f aca="false">'Analítico Cp.'!H117</f>
        <v>84405.95</v>
      </c>
      <c r="I47" s="66" t="n">
        <f aca="false">'Analítico Cp.'!I117</f>
        <v>36433.23</v>
      </c>
      <c r="J47" s="66" t="n">
        <f aca="false">'Analítico Cp.'!J117</f>
        <v>33404.58</v>
      </c>
      <c r="K47" s="66" t="n">
        <f aca="false">'Analítico Cp.'!K117</f>
        <v>59766.47</v>
      </c>
      <c r="L47" s="66" t="n">
        <f aca="false">'Analítico Cp.'!L117</f>
        <v>42309.99</v>
      </c>
      <c r="M47" s="66" t="n">
        <f aca="false">'Analítico Cp.'!M117</f>
        <v>53709.49</v>
      </c>
      <c r="N47" s="66" t="n">
        <f aca="false">'Analítico Cp.'!N117</f>
        <v>29739.5</v>
      </c>
      <c r="O47" s="68" t="n">
        <f aca="false">SUM(C47:N47)</f>
        <v>651409.76</v>
      </c>
      <c r="P47" s="66"/>
      <c r="Q47" s="106" t="n">
        <f aca="false">IF(O23=0,"-",O47/O23)</f>
        <v>1.07332255083788</v>
      </c>
      <c r="R47" s="66" t="n">
        <f aca="false">O23-O47</f>
        <v>-44500.16</v>
      </c>
      <c r="S47" s="70"/>
      <c r="T47" s="71"/>
      <c r="U47" s="70"/>
      <c r="V47" s="70"/>
      <c r="W47" s="70"/>
      <c r="X47" s="70"/>
      <c r="Y47" s="70"/>
      <c r="Z47" s="70"/>
    </row>
    <row r="48" customFormat="false" ht="21" hidden="false" customHeight="true" outlineLevel="0" collapsed="false">
      <c r="A48" s="90" t="s">
        <v>159</v>
      </c>
      <c r="B48" s="65" t="s">
        <v>160</v>
      </c>
      <c r="C48" s="66" t="n">
        <f aca="false">'Analítico Cp.'!C133</f>
        <v>0</v>
      </c>
      <c r="D48" s="66" t="n">
        <f aca="false">'Analítico Cp.'!D133</f>
        <v>0</v>
      </c>
      <c r="E48" s="66" t="n">
        <f aca="false">'Analítico Cp.'!E133</f>
        <v>3742</v>
      </c>
      <c r="F48" s="66" t="n">
        <f aca="false">'Analítico Cp.'!F133</f>
        <v>157002.9</v>
      </c>
      <c r="G48" s="66" t="n">
        <f aca="false">'Analítico Cp.'!G133</f>
        <v>0</v>
      </c>
      <c r="H48" s="66" t="n">
        <f aca="false">'Analítico Cp.'!H133</f>
        <v>18874.5</v>
      </c>
      <c r="I48" s="66" t="n">
        <f aca="false">'Analítico Cp.'!I133</f>
        <v>20269</v>
      </c>
      <c r="J48" s="66" t="n">
        <f aca="false">'Analítico Cp.'!J133</f>
        <v>1740</v>
      </c>
      <c r="K48" s="66" t="n">
        <f aca="false">'Analítico Cp.'!K133</f>
        <v>0</v>
      </c>
      <c r="L48" s="66" t="n">
        <f aca="false">'Analítico Cp.'!L133</f>
        <v>0</v>
      </c>
      <c r="M48" s="66" t="n">
        <f aca="false">'Analítico Cp.'!M133</f>
        <v>0</v>
      </c>
      <c r="N48" s="66" t="n">
        <f aca="false">'Analítico Cp.'!N133</f>
        <v>312.9</v>
      </c>
      <c r="O48" s="68" t="n">
        <f aca="false">SUM(C48:N48)</f>
        <v>201941.3</v>
      </c>
      <c r="P48" s="66"/>
      <c r="Q48" s="106" t="n">
        <f aca="false">IF(O24=0,"-",O48/O24)</f>
        <v>0.92129069285231</v>
      </c>
      <c r="R48" s="66" t="n">
        <f aca="false">O24-O48</f>
        <v>17252.6</v>
      </c>
      <c r="S48" s="70"/>
      <c r="T48" s="71"/>
      <c r="U48" s="70"/>
      <c r="V48" s="70"/>
      <c r="W48" s="70"/>
      <c r="X48" s="70"/>
      <c r="Y48" s="70"/>
      <c r="Z48" s="70"/>
    </row>
    <row r="49" customFormat="false" ht="21" hidden="false" customHeight="true" outlineLevel="0" collapsed="false">
      <c r="A49" s="94" t="s">
        <v>161</v>
      </c>
      <c r="B49" s="95" t="s">
        <v>113</v>
      </c>
      <c r="C49" s="96" t="n">
        <f aca="false">'Analítico Cp.'!C134</f>
        <v>0</v>
      </c>
      <c r="D49" s="96" t="n">
        <f aca="false">'Analítico Cp.'!D134</f>
        <v>0</v>
      </c>
      <c r="E49" s="96" t="n">
        <f aca="false">'Analítico Cp.'!E134</f>
        <v>0</v>
      </c>
      <c r="F49" s="96" t="n">
        <f aca="false">'Analítico Cp.'!F134</f>
        <v>0</v>
      </c>
      <c r="G49" s="96" t="n">
        <f aca="false">'Analítico Cp.'!G134</f>
        <v>0</v>
      </c>
      <c r="H49" s="96" t="n">
        <f aca="false">'Analítico Cp.'!H134</f>
        <v>948.15</v>
      </c>
      <c r="I49" s="96" t="n">
        <f aca="false">'Analítico Cp.'!I134</f>
        <v>1079.38</v>
      </c>
      <c r="J49" s="96" t="n">
        <f aca="false">'Analítico Cp.'!J134</f>
        <v>458.48</v>
      </c>
      <c r="K49" s="96" t="n">
        <f aca="false">'Analítico Cp.'!K134</f>
        <v>2136.94</v>
      </c>
      <c r="L49" s="96" t="n">
        <f aca="false">'Analítico Cp.'!L134</f>
        <v>0</v>
      </c>
      <c r="M49" s="96" t="n">
        <f aca="false">'Analítico Cp.'!M134</f>
        <v>558.11</v>
      </c>
      <c r="N49" s="96" t="n">
        <f aca="false">'Analítico Cp.'!N134</f>
        <v>558.11</v>
      </c>
      <c r="O49" s="97" t="n">
        <f aca="false">SUM(C49:N49)</f>
        <v>5739.17</v>
      </c>
      <c r="P49" s="66"/>
      <c r="Q49" s="115" t="str">
        <f aca="false">IF(O25=0,"-",O49/O25)</f>
        <v>-</v>
      </c>
      <c r="R49" s="96" t="n">
        <f aca="false">O25-O49</f>
        <v>-5739.17</v>
      </c>
      <c r="S49" s="70"/>
      <c r="T49" s="70"/>
      <c r="U49" s="70"/>
      <c r="V49" s="70"/>
      <c r="W49" s="70"/>
      <c r="X49" s="70"/>
      <c r="Y49" s="70"/>
      <c r="Z49" s="70"/>
    </row>
    <row r="50" customFormat="false" ht="20.25" hidden="false" customHeight="true" outlineLevel="0" collapsed="false">
      <c r="A50" s="98" t="s">
        <v>162</v>
      </c>
      <c r="B50" s="99"/>
      <c r="C50" s="82" t="n">
        <f aca="false">SUM(C46:C49)</f>
        <v>0</v>
      </c>
      <c r="D50" s="82" t="n">
        <f aca="false">SUM(D46:D49)</f>
        <v>0</v>
      </c>
      <c r="E50" s="82" t="n">
        <f aca="false">SUM(E46:E49)</f>
        <v>307255.578</v>
      </c>
      <c r="F50" s="82" t="n">
        <f aca="false">SUM(F46:F49)</f>
        <v>249865.93</v>
      </c>
      <c r="G50" s="82" t="n">
        <f aca="false">SUM(G46:G49)</f>
        <v>114828.06</v>
      </c>
      <c r="H50" s="82" t="n">
        <f aca="false">SUM(H46:H49)</f>
        <v>207553.47</v>
      </c>
      <c r="I50" s="82" t="n">
        <f aca="false">SUM(I46:I49)</f>
        <v>164005.19</v>
      </c>
      <c r="J50" s="82" t="n">
        <f aca="false">SUM(J46:J49)</f>
        <v>153950.89</v>
      </c>
      <c r="K50" s="82" t="n">
        <f aca="false">SUM(K46:K49)</f>
        <v>179159.45</v>
      </c>
      <c r="L50" s="82" t="n">
        <f aca="false">SUM(L46:L49)</f>
        <v>159225.01</v>
      </c>
      <c r="M50" s="82" t="n">
        <f aca="false">SUM(M46:M49)</f>
        <v>134692.59</v>
      </c>
      <c r="N50" s="82" t="n">
        <f aca="false">SUM(N46:N49)</f>
        <v>193536.97</v>
      </c>
      <c r="O50" s="82" t="n">
        <f aca="false">SUM(C50:N50)</f>
        <v>1864073.138</v>
      </c>
      <c r="P50" s="68"/>
      <c r="Q50" s="111" t="n">
        <f aca="false">IF(O26=0,"-",O50/O26)</f>
        <v>0.810017856499347</v>
      </c>
      <c r="R50" s="82" t="n">
        <f aca="false">O26-O50</f>
        <v>437200.992</v>
      </c>
      <c r="S50" s="70"/>
      <c r="T50" s="70"/>
      <c r="U50" s="70"/>
      <c r="V50" s="70"/>
      <c r="W50" s="70"/>
      <c r="X50" s="70"/>
      <c r="Y50" s="70"/>
      <c r="Z50" s="70"/>
    </row>
    <row r="51" customFormat="false" ht="30" hidden="false" customHeight="true" outlineLevel="0" collapsed="false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7"/>
      <c r="P51" s="117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customFormat="false" ht="63.75" hidden="false" customHeight="true" outlineLevel="0" collapsed="false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customFormat="false" ht="30" hidden="false" customHeight="true" outlineLevel="0" collapsed="false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customFormat="false" ht="46.5" hidden="false" customHeight="true" outlineLevel="0" collapsed="false">
      <c r="A54" s="116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customFormat="false" ht="30" hidden="false" customHeight="true" outlineLevel="0" collapsed="false">
      <c r="A55" s="116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customFormat="false" ht="30" hidden="false" customHeight="true" outlineLevel="0" collapsed="false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customFormat="false" ht="30" hidden="false" customHeight="true" outlineLevel="0" collapsed="false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116"/>
      <c r="P57" s="116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customFormat="false" ht="30" hidden="false" customHeight="true" outlineLevel="0" collapsed="false">
      <c r="A58" s="7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69"/>
      <c r="P58" s="69"/>
      <c r="Q58" s="70"/>
      <c r="R58" s="70"/>
      <c r="S58" s="70"/>
      <c r="T58" s="71"/>
      <c r="U58" s="70"/>
      <c r="V58" s="70"/>
      <c r="W58" s="70"/>
      <c r="X58" s="70"/>
      <c r="Y58" s="70"/>
      <c r="Z58" s="70"/>
    </row>
    <row r="59" customFormat="false" ht="30" hidden="false" customHeight="true" outlineLevel="0" collapsed="false">
      <c r="A59" s="70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69"/>
      <c r="P59" s="69"/>
      <c r="Q59" s="70"/>
      <c r="R59" s="70"/>
      <c r="S59" s="70"/>
      <c r="T59" s="71"/>
      <c r="U59" s="70"/>
      <c r="V59" s="70"/>
      <c r="W59" s="70"/>
      <c r="X59" s="70"/>
      <c r="Y59" s="70"/>
      <c r="Z59" s="70"/>
    </row>
    <row r="60" customFormat="false" ht="30" hidden="false" customHeight="true" outlineLevel="0" collapsed="false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69"/>
      <c r="P60" s="69"/>
      <c r="Q60" s="70"/>
      <c r="R60" s="70"/>
      <c r="S60" s="70"/>
      <c r="T60" s="71"/>
      <c r="U60" s="70"/>
      <c r="V60" s="70"/>
      <c r="W60" s="70"/>
      <c r="X60" s="70"/>
      <c r="Y60" s="70"/>
      <c r="Z60" s="70"/>
    </row>
    <row r="61" customFormat="false" ht="30" hidden="false" customHeight="true" outlineLevel="0" collapsed="false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69"/>
      <c r="P61" s="69"/>
      <c r="Q61" s="70"/>
      <c r="R61" s="70"/>
      <c r="S61" s="70"/>
      <c r="T61" s="71"/>
      <c r="U61" s="70"/>
      <c r="V61" s="70"/>
      <c r="W61" s="70"/>
      <c r="X61" s="70"/>
      <c r="Y61" s="70"/>
      <c r="Z61" s="70"/>
    </row>
    <row r="62" customFormat="false" ht="30" hidden="false" customHeight="true" outlineLevel="0" collapsed="false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69"/>
      <c r="P62" s="69"/>
      <c r="Q62" s="70"/>
      <c r="R62" s="70"/>
      <c r="S62" s="70"/>
      <c r="T62" s="71"/>
      <c r="U62" s="70"/>
      <c r="V62" s="70"/>
      <c r="W62" s="70"/>
      <c r="X62" s="70"/>
      <c r="Y62" s="70"/>
      <c r="Z62" s="70"/>
    </row>
    <row r="63" customFormat="false" ht="30" hidden="false" customHeight="true" outlineLevel="0" collapsed="false">
      <c r="A63" s="70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69"/>
      <c r="P63" s="69"/>
      <c r="Q63" s="70"/>
      <c r="R63" s="70"/>
      <c r="S63" s="70"/>
      <c r="T63" s="71"/>
      <c r="U63" s="70"/>
      <c r="V63" s="70"/>
      <c r="W63" s="70"/>
      <c r="X63" s="70"/>
      <c r="Y63" s="70"/>
      <c r="Z63" s="70"/>
    </row>
    <row r="64" customFormat="false" ht="30" hidden="false" customHeight="true" outlineLevel="0" collapsed="false">
      <c r="A64" s="70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69"/>
      <c r="P64" s="69"/>
      <c r="Q64" s="70"/>
      <c r="R64" s="70"/>
      <c r="S64" s="70"/>
      <c r="T64" s="71"/>
      <c r="U64" s="70"/>
      <c r="V64" s="70"/>
      <c r="W64" s="70"/>
      <c r="X64" s="70"/>
      <c r="Y64" s="70"/>
      <c r="Z64" s="70"/>
    </row>
    <row r="65" customFormat="false" ht="30" hidden="false" customHeight="true" outlineLevel="0" collapsed="false">
      <c r="A65" s="70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69"/>
      <c r="P65" s="69"/>
      <c r="Q65" s="70"/>
      <c r="R65" s="70"/>
      <c r="S65" s="70"/>
      <c r="T65" s="71"/>
      <c r="U65" s="70"/>
      <c r="V65" s="70"/>
      <c r="W65" s="70"/>
      <c r="X65" s="70"/>
      <c r="Y65" s="70"/>
      <c r="Z65" s="70"/>
    </row>
    <row r="66" customFormat="false" ht="30" hidden="false" customHeight="true" outlineLevel="0" collapsed="false">
      <c r="A66" s="70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69"/>
      <c r="P66" s="69"/>
      <c r="Q66" s="70"/>
      <c r="R66" s="70"/>
      <c r="S66" s="70"/>
      <c r="T66" s="71"/>
      <c r="U66" s="70"/>
      <c r="V66" s="70"/>
      <c r="W66" s="70"/>
      <c r="X66" s="70"/>
      <c r="Y66" s="70"/>
      <c r="Z66" s="70"/>
    </row>
    <row r="67" customFormat="false" ht="30" hidden="false" customHeight="true" outlineLevel="0" collapsed="false">
      <c r="A67" s="70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69"/>
      <c r="P67" s="69"/>
      <c r="Q67" s="70"/>
      <c r="R67" s="70"/>
      <c r="S67" s="70"/>
      <c r="T67" s="71"/>
      <c r="U67" s="70"/>
      <c r="V67" s="70"/>
      <c r="W67" s="70"/>
      <c r="X67" s="70"/>
      <c r="Y67" s="70"/>
      <c r="Z67" s="70"/>
    </row>
    <row r="68" customFormat="false" ht="30" hidden="false" customHeight="true" outlineLevel="0" collapsed="false">
      <c r="A68" s="70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69"/>
      <c r="P68" s="69"/>
      <c r="Q68" s="70"/>
      <c r="R68" s="70"/>
      <c r="S68" s="70"/>
      <c r="T68" s="71"/>
      <c r="U68" s="70"/>
      <c r="V68" s="70"/>
      <c r="W68" s="70"/>
      <c r="X68" s="70"/>
      <c r="Y68" s="70"/>
      <c r="Z68" s="70"/>
    </row>
    <row r="69" customFormat="false" ht="30" hidden="false" customHeight="true" outlineLevel="0" collapsed="false">
      <c r="A69" s="70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69"/>
      <c r="P69" s="69"/>
      <c r="Q69" s="70"/>
      <c r="R69" s="70"/>
      <c r="S69" s="70"/>
      <c r="T69" s="71"/>
      <c r="U69" s="70"/>
      <c r="V69" s="70"/>
      <c r="W69" s="70"/>
      <c r="X69" s="70"/>
      <c r="Y69" s="70"/>
      <c r="Z69" s="70"/>
    </row>
    <row r="70" customFormat="false" ht="30" hidden="false" customHeight="true" outlineLevel="0" collapsed="false">
      <c r="A70" s="70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69"/>
      <c r="P70" s="69"/>
      <c r="Q70" s="70"/>
      <c r="R70" s="70"/>
      <c r="S70" s="70"/>
      <c r="T70" s="71"/>
      <c r="U70" s="70"/>
      <c r="V70" s="70"/>
      <c r="W70" s="70"/>
      <c r="X70" s="70"/>
      <c r="Y70" s="70"/>
      <c r="Z70" s="70"/>
    </row>
    <row r="71" customFormat="false" ht="30" hidden="false" customHeight="true" outlineLevel="0" collapsed="false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69"/>
      <c r="P71" s="69"/>
      <c r="Q71" s="70"/>
      <c r="R71" s="70"/>
      <c r="S71" s="70"/>
      <c r="T71" s="71"/>
      <c r="U71" s="70"/>
      <c r="V71" s="70"/>
      <c r="W71" s="70"/>
      <c r="X71" s="70"/>
      <c r="Y71" s="70"/>
      <c r="Z71" s="70"/>
    </row>
    <row r="72" customFormat="false" ht="30" hidden="false" customHeight="true" outlineLevel="0" collapsed="false">
      <c r="A72" s="70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69"/>
      <c r="P72" s="69"/>
      <c r="Q72" s="70"/>
      <c r="R72" s="70"/>
      <c r="S72" s="70"/>
      <c r="T72" s="71"/>
      <c r="U72" s="70"/>
      <c r="V72" s="70"/>
      <c r="W72" s="70"/>
      <c r="X72" s="70"/>
      <c r="Y72" s="70"/>
      <c r="Z72" s="70"/>
    </row>
    <row r="73" customFormat="false" ht="30" hidden="false" customHeight="true" outlineLevel="0" collapsed="false">
      <c r="A73" s="70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69"/>
      <c r="P73" s="69"/>
      <c r="Q73" s="70"/>
      <c r="R73" s="70"/>
      <c r="S73" s="70"/>
      <c r="T73" s="71"/>
      <c r="U73" s="70"/>
      <c r="V73" s="70"/>
      <c r="W73" s="70"/>
      <c r="X73" s="70"/>
      <c r="Y73" s="70"/>
      <c r="Z73" s="70"/>
    </row>
    <row r="74" customFormat="false" ht="30" hidden="false" customHeight="true" outlineLevel="0" collapsed="false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69"/>
      <c r="P74" s="69"/>
      <c r="Q74" s="70"/>
      <c r="R74" s="70"/>
      <c r="S74" s="70"/>
      <c r="T74" s="71"/>
      <c r="U74" s="70"/>
      <c r="V74" s="70"/>
      <c r="W74" s="70"/>
      <c r="X74" s="70"/>
      <c r="Y74" s="70"/>
      <c r="Z74" s="70"/>
    </row>
    <row r="75" customFormat="false" ht="30" hidden="false" customHeight="true" outlineLevel="0" collapsed="false">
      <c r="A75" s="70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69"/>
      <c r="P75" s="69"/>
      <c r="Q75" s="70"/>
      <c r="R75" s="70"/>
      <c r="S75" s="70"/>
      <c r="T75" s="71"/>
      <c r="U75" s="70"/>
      <c r="V75" s="70"/>
      <c r="W75" s="70"/>
      <c r="X75" s="70"/>
      <c r="Y75" s="70"/>
      <c r="Z75" s="70"/>
    </row>
    <row r="76" customFormat="false" ht="30" hidden="false" customHeight="true" outlineLevel="0" collapsed="false">
      <c r="A76" s="70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69"/>
      <c r="P76" s="69"/>
      <c r="Q76" s="70"/>
      <c r="R76" s="70"/>
      <c r="S76" s="70"/>
      <c r="T76" s="71"/>
      <c r="U76" s="70"/>
      <c r="V76" s="70"/>
      <c r="W76" s="70"/>
      <c r="X76" s="70"/>
      <c r="Y76" s="70"/>
      <c r="Z76" s="70"/>
    </row>
    <row r="77" customFormat="false" ht="30" hidden="false" customHeight="true" outlineLevel="0" collapsed="false">
      <c r="A77" s="70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69"/>
      <c r="P77" s="69"/>
      <c r="Q77" s="70"/>
      <c r="R77" s="70"/>
      <c r="S77" s="70"/>
      <c r="T77" s="71"/>
      <c r="U77" s="70"/>
      <c r="V77" s="70"/>
      <c r="W77" s="70"/>
      <c r="X77" s="70"/>
      <c r="Y77" s="70"/>
      <c r="Z77" s="70"/>
    </row>
    <row r="78" customFormat="false" ht="30" hidden="false" customHeight="true" outlineLevel="0" collapsed="false">
      <c r="A78" s="70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69"/>
      <c r="P78" s="69"/>
      <c r="Q78" s="70"/>
      <c r="R78" s="70"/>
      <c r="S78" s="70"/>
      <c r="T78" s="71"/>
      <c r="U78" s="70"/>
      <c r="V78" s="70"/>
      <c r="W78" s="70"/>
      <c r="X78" s="70"/>
      <c r="Y78" s="70"/>
      <c r="Z78" s="70"/>
    </row>
    <row r="79" customFormat="false" ht="30" hidden="false" customHeight="true" outlineLevel="0" collapsed="false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69"/>
      <c r="P79" s="69"/>
      <c r="Q79" s="70"/>
      <c r="R79" s="70"/>
      <c r="S79" s="70"/>
      <c r="T79" s="71"/>
      <c r="U79" s="70"/>
      <c r="V79" s="70"/>
      <c r="W79" s="70"/>
      <c r="X79" s="70"/>
      <c r="Y79" s="70"/>
      <c r="Z79" s="70"/>
    </row>
    <row r="80" customFormat="false" ht="30" hidden="false" customHeight="true" outlineLevel="0" collapsed="false">
      <c r="A80" s="70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69"/>
      <c r="P80" s="69"/>
      <c r="Q80" s="70"/>
      <c r="R80" s="70"/>
      <c r="S80" s="70"/>
      <c r="T80" s="71"/>
      <c r="U80" s="70"/>
      <c r="V80" s="70"/>
      <c r="W80" s="70"/>
      <c r="X80" s="70"/>
      <c r="Y80" s="70"/>
      <c r="Z80" s="70"/>
    </row>
    <row r="81" customFormat="false" ht="30" hidden="false" customHeight="true" outlineLevel="0" collapsed="false">
      <c r="A81" s="70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69"/>
      <c r="P81" s="69"/>
      <c r="Q81" s="70"/>
      <c r="R81" s="70"/>
      <c r="S81" s="70"/>
      <c r="T81" s="71"/>
      <c r="U81" s="70"/>
      <c r="V81" s="70"/>
      <c r="W81" s="70"/>
      <c r="X81" s="70"/>
      <c r="Y81" s="70"/>
      <c r="Z81" s="70"/>
    </row>
    <row r="82" customFormat="false" ht="30" hidden="false" customHeight="true" outlineLevel="0" collapsed="false">
      <c r="A82" s="70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69"/>
      <c r="P82" s="69"/>
      <c r="Q82" s="70"/>
      <c r="R82" s="70"/>
      <c r="S82" s="70"/>
      <c r="T82" s="71"/>
      <c r="U82" s="70"/>
      <c r="V82" s="70"/>
      <c r="W82" s="70"/>
      <c r="X82" s="70"/>
      <c r="Y82" s="70"/>
      <c r="Z82" s="70"/>
    </row>
    <row r="83" customFormat="false" ht="30" hidden="false" customHeight="true" outlineLevel="0" collapsed="false">
      <c r="A83" s="70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69"/>
      <c r="P83" s="69"/>
      <c r="Q83" s="70"/>
      <c r="R83" s="70"/>
      <c r="S83" s="70"/>
      <c r="T83" s="71"/>
      <c r="U83" s="70"/>
      <c r="V83" s="70"/>
      <c r="W83" s="70"/>
      <c r="X83" s="70"/>
      <c r="Y83" s="70"/>
      <c r="Z83" s="70"/>
    </row>
    <row r="84" customFormat="false" ht="30" hidden="false" customHeight="true" outlineLevel="0" collapsed="false">
      <c r="A84" s="70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69"/>
      <c r="P84" s="69"/>
      <c r="Q84" s="70"/>
      <c r="R84" s="70"/>
      <c r="S84" s="70"/>
      <c r="T84" s="71"/>
      <c r="U84" s="70"/>
      <c r="V84" s="70"/>
      <c r="W84" s="70"/>
      <c r="X84" s="70"/>
      <c r="Y84" s="70"/>
      <c r="Z84" s="70"/>
    </row>
    <row r="85" customFormat="false" ht="30" hidden="false" customHeight="true" outlineLevel="0" collapsed="false">
      <c r="A85" s="70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69"/>
      <c r="P85" s="69"/>
      <c r="Q85" s="70"/>
      <c r="R85" s="70"/>
      <c r="S85" s="70"/>
      <c r="T85" s="71"/>
      <c r="U85" s="70"/>
      <c r="V85" s="70"/>
      <c r="W85" s="70"/>
      <c r="X85" s="70"/>
      <c r="Y85" s="70"/>
      <c r="Z85" s="70"/>
    </row>
    <row r="86" customFormat="false" ht="30" hidden="false" customHeight="true" outlineLevel="0" collapsed="false">
      <c r="A86" s="70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69"/>
      <c r="P86" s="69"/>
      <c r="Q86" s="70"/>
      <c r="R86" s="70"/>
      <c r="S86" s="70"/>
      <c r="T86" s="71"/>
      <c r="U86" s="70"/>
      <c r="V86" s="70"/>
      <c r="W86" s="70"/>
      <c r="X86" s="70"/>
      <c r="Y86" s="70"/>
      <c r="Z86" s="70"/>
    </row>
    <row r="87" customFormat="false" ht="30" hidden="false" customHeight="true" outlineLevel="0" collapsed="false">
      <c r="A87" s="70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69"/>
      <c r="P87" s="69"/>
      <c r="Q87" s="70"/>
      <c r="R87" s="70"/>
      <c r="S87" s="70"/>
      <c r="T87" s="71"/>
      <c r="U87" s="70"/>
      <c r="V87" s="70"/>
      <c r="W87" s="70"/>
      <c r="X87" s="70"/>
      <c r="Y87" s="70"/>
      <c r="Z87" s="70"/>
    </row>
    <row r="88" customFormat="false" ht="30" hidden="false" customHeight="true" outlineLevel="0" collapsed="false">
      <c r="A88" s="70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69"/>
      <c r="P88" s="69"/>
      <c r="Q88" s="70"/>
      <c r="R88" s="70"/>
      <c r="S88" s="70"/>
      <c r="T88" s="71"/>
      <c r="U88" s="70"/>
      <c r="V88" s="70"/>
      <c r="W88" s="70"/>
      <c r="X88" s="70"/>
      <c r="Y88" s="70"/>
      <c r="Z88" s="70"/>
    </row>
    <row r="89" customFormat="false" ht="30" hidden="false" customHeight="true" outlineLevel="0" collapsed="false">
      <c r="A89" s="70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69"/>
      <c r="P89" s="69"/>
      <c r="Q89" s="70"/>
      <c r="R89" s="70"/>
      <c r="S89" s="70"/>
      <c r="T89" s="71"/>
      <c r="U89" s="70"/>
      <c r="V89" s="70"/>
      <c r="W89" s="70"/>
      <c r="X89" s="70"/>
      <c r="Y89" s="70"/>
      <c r="Z89" s="70"/>
    </row>
    <row r="90" customFormat="false" ht="30" hidden="false" customHeight="true" outlineLevel="0" collapsed="false">
      <c r="A90" s="70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69"/>
      <c r="P90" s="69"/>
      <c r="Q90" s="70"/>
      <c r="R90" s="70"/>
      <c r="S90" s="70"/>
      <c r="T90" s="71"/>
      <c r="U90" s="70"/>
      <c r="V90" s="70"/>
      <c r="W90" s="70"/>
      <c r="X90" s="70"/>
      <c r="Y90" s="70"/>
      <c r="Z90" s="70"/>
    </row>
    <row r="91" customFormat="false" ht="30" hidden="false" customHeight="true" outlineLevel="0" collapsed="false">
      <c r="A91" s="70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69"/>
      <c r="P91" s="69"/>
      <c r="Q91" s="70"/>
      <c r="R91" s="70"/>
      <c r="S91" s="70"/>
      <c r="T91" s="71"/>
      <c r="U91" s="70"/>
      <c r="V91" s="70"/>
      <c r="W91" s="70"/>
      <c r="X91" s="70"/>
      <c r="Y91" s="70"/>
      <c r="Z91" s="70"/>
    </row>
    <row r="92" customFormat="false" ht="30" hidden="false" customHeight="true" outlineLevel="0" collapsed="false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69"/>
      <c r="P92" s="69"/>
      <c r="Q92" s="70"/>
      <c r="R92" s="70"/>
      <c r="S92" s="70"/>
      <c r="T92" s="71"/>
      <c r="U92" s="70"/>
      <c r="V92" s="70"/>
      <c r="W92" s="70"/>
      <c r="X92" s="70"/>
      <c r="Y92" s="70"/>
      <c r="Z92" s="70"/>
    </row>
    <row r="93" customFormat="false" ht="30" hidden="false" customHeight="true" outlineLevel="0" collapsed="false">
      <c r="A93" s="70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69"/>
      <c r="P93" s="69"/>
      <c r="Q93" s="70"/>
      <c r="R93" s="70"/>
      <c r="S93" s="70"/>
      <c r="T93" s="71"/>
      <c r="U93" s="70"/>
      <c r="V93" s="70"/>
      <c r="W93" s="70"/>
      <c r="X93" s="70"/>
      <c r="Y93" s="70"/>
      <c r="Z93" s="70"/>
    </row>
    <row r="94" customFormat="false" ht="30" hidden="false" customHeight="true" outlineLevel="0" collapsed="false">
      <c r="A94" s="70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69"/>
      <c r="P94" s="69"/>
      <c r="Q94" s="70"/>
      <c r="R94" s="70"/>
      <c r="S94" s="70"/>
      <c r="T94" s="71"/>
      <c r="U94" s="70"/>
      <c r="V94" s="70"/>
      <c r="W94" s="70"/>
      <c r="X94" s="70"/>
      <c r="Y94" s="70"/>
      <c r="Z94" s="70"/>
    </row>
    <row r="95" customFormat="false" ht="30" hidden="false" customHeight="true" outlineLevel="0" collapsed="false">
      <c r="A95" s="70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69"/>
      <c r="P95" s="69"/>
      <c r="Q95" s="70"/>
      <c r="R95" s="70"/>
      <c r="S95" s="70"/>
      <c r="T95" s="71"/>
      <c r="U95" s="70"/>
      <c r="V95" s="70"/>
      <c r="W95" s="70"/>
      <c r="X95" s="70"/>
      <c r="Y95" s="70"/>
      <c r="Z95" s="70"/>
    </row>
    <row r="96" customFormat="false" ht="30" hidden="false" customHeight="true" outlineLevel="0" collapsed="false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69"/>
      <c r="P96" s="69"/>
      <c r="Q96" s="70"/>
      <c r="R96" s="70"/>
      <c r="S96" s="70"/>
      <c r="T96" s="71"/>
      <c r="U96" s="70"/>
      <c r="V96" s="70"/>
      <c r="W96" s="70"/>
      <c r="X96" s="70"/>
      <c r="Y96" s="70"/>
      <c r="Z96" s="70"/>
    </row>
    <row r="97" customFormat="false" ht="30" hidden="false" customHeight="true" outlineLevel="0" collapsed="false">
      <c r="A97" s="70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69"/>
      <c r="P97" s="69"/>
      <c r="Q97" s="70"/>
      <c r="R97" s="70"/>
      <c r="S97" s="70"/>
      <c r="T97" s="71"/>
      <c r="U97" s="70"/>
      <c r="V97" s="70"/>
      <c r="W97" s="70"/>
      <c r="X97" s="70"/>
      <c r="Y97" s="70"/>
      <c r="Z97" s="70"/>
    </row>
    <row r="98" customFormat="false" ht="30" hidden="false" customHeight="true" outlineLevel="0" collapsed="false">
      <c r="A98" s="70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69"/>
      <c r="P98" s="69"/>
      <c r="Q98" s="70"/>
      <c r="R98" s="70"/>
      <c r="S98" s="70"/>
      <c r="T98" s="71"/>
      <c r="U98" s="70"/>
      <c r="V98" s="70"/>
      <c r="W98" s="70"/>
      <c r="X98" s="70"/>
      <c r="Y98" s="70"/>
      <c r="Z98" s="70"/>
    </row>
    <row r="99" customFormat="false" ht="30" hidden="false" customHeight="true" outlineLevel="0" collapsed="false">
      <c r="A99" s="70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69"/>
      <c r="P99" s="69"/>
      <c r="Q99" s="70"/>
      <c r="R99" s="70"/>
      <c r="S99" s="70"/>
      <c r="T99" s="71"/>
      <c r="U99" s="70"/>
      <c r="V99" s="70"/>
      <c r="W99" s="70"/>
      <c r="X99" s="70"/>
      <c r="Y99" s="70"/>
      <c r="Z99" s="70"/>
    </row>
    <row r="100" customFormat="false" ht="30" hidden="false" customHeight="true" outlineLevel="0" collapsed="false">
      <c r="A100" s="70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69"/>
      <c r="P100" s="69"/>
      <c r="Q100" s="70"/>
      <c r="R100" s="70"/>
      <c r="S100" s="70"/>
      <c r="T100" s="71"/>
      <c r="U100" s="70"/>
      <c r="V100" s="70"/>
      <c r="W100" s="70"/>
      <c r="X100" s="70"/>
      <c r="Y100" s="70"/>
      <c r="Z100" s="70"/>
    </row>
    <row r="101" customFormat="false" ht="30" hidden="false" customHeight="true" outlineLevel="0" collapsed="false">
      <c r="A101" s="70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69"/>
      <c r="P101" s="69"/>
      <c r="Q101" s="70"/>
      <c r="R101" s="70"/>
      <c r="S101" s="70"/>
      <c r="T101" s="71"/>
      <c r="U101" s="70"/>
      <c r="V101" s="70"/>
      <c r="W101" s="70"/>
      <c r="X101" s="70"/>
      <c r="Y101" s="70"/>
      <c r="Z101" s="70"/>
    </row>
    <row r="102" customFormat="false" ht="30" hidden="false" customHeight="true" outlineLevel="0" collapsed="false">
      <c r="A102" s="70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69"/>
      <c r="P102" s="69"/>
      <c r="Q102" s="70"/>
      <c r="R102" s="70"/>
      <c r="S102" s="70"/>
      <c r="T102" s="71"/>
      <c r="U102" s="70"/>
      <c r="V102" s="70"/>
      <c r="W102" s="70"/>
      <c r="X102" s="70"/>
      <c r="Y102" s="70"/>
      <c r="Z102" s="70"/>
    </row>
    <row r="103" customFormat="false" ht="30" hidden="false" customHeight="true" outlineLevel="0" collapsed="false">
      <c r="A103" s="70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69"/>
      <c r="P103" s="69"/>
      <c r="Q103" s="70"/>
      <c r="R103" s="70"/>
      <c r="S103" s="70"/>
      <c r="T103" s="71"/>
      <c r="U103" s="70"/>
      <c r="V103" s="70"/>
      <c r="W103" s="70"/>
      <c r="X103" s="70"/>
      <c r="Y103" s="70"/>
      <c r="Z103" s="70"/>
    </row>
    <row r="104" customFormat="false" ht="30" hidden="false" customHeight="true" outlineLevel="0" collapsed="false">
      <c r="A104" s="70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69"/>
      <c r="P104" s="69"/>
      <c r="Q104" s="70"/>
      <c r="R104" s="70"/>
      <c r="S104" s="70"/>
      <c r="T104" s="71"/>
      <c r="U104" s="70"/>
      <c r="V104" s="70"/>
      <c r="W104" s="70"/>
      <c r="X104" s="70"/>
      <c r="Y104" s="70"/>
      <c r="Z104" s="70"/>
    </row>
    <row r="105" customFormat="false" ht="30" hidden="false" customHeight="true" outlineLevel="0" collapsed="false">
      <c r="A105" s="70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69"/>
      <c r="P105" s="69"/>
      <c r="Q105" s="70"/>
      <c r="R105" s="70"/>
      <c r="S105" s="70"/>
      <c r="T105" s="71"/>
      <c r="U105" s="70"/>
      <c r="V105" s="70"/>
      <c r="W105" s="70"/>
      <c r="X105" s="70"/>
      <c r="Y105" s="70"/>
      <c r="Z105" s="70"/>
    </row>
    <row r="106" customFormat="false" ht="30" hidden="false" customHeight="true" outlineLevel="0" collapsed="false">
      <c r="A106" s="70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69"/>
      <c r="P106" s="69"/>
      <c r="Q106" s="70"/>
      <c r="R106" s="70"/>
      <c r="S106" s="70"/>
      <c r="T106" s="71"/>
      <c r="U106" s="70"/>
      <c r="V106" s="70"/>
      <c r="W106" s="70"/>
      <c r="X106" s="70"/>
      <c r="Y106" s="70"/>
      <c r="Z106" s="70"/>
    </row>
    <row r="107" customFormat="false" ht="30" hidden="false" customHeight="true" outlineLevel="0" collapsed="false">
      <c r="A107" s="70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69"/>
      <c r="P107" s="69"/>
      <c r="Q107" s="70"/>
      <c r="R107" s="70"/>
      <c r="S107" s="70"/>
      <c r="T107" s="71"/>
      <c r="U107" s="70"/>
      <c r="V107" s="70"/>
      <c r="W107" s="70"/>
      <c r="X107" s="70"/>
      <c r="Y107" s="70"/>
      <c r="Z107" s="70"/>
    </row>
    <row r="108" customFormat="false" ht="30" hidden="false" customHeight="true" outlineLevel="0" collapsed="false">
      <c r="A108" s="70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69"/>
      <c r="P108" s="69"/>
      <c r="Q108" s="70"/>
      <c r="R108" s="70"/>
      <c r="S108" s="70"/>
      <c r="T108" s="71"/>
      <c r="U108" s="70"/>
      <c r="V108" s="70"/>
      <c r="W108" s="70"/>
      <c r="X108" s="70"/>
      <c r="Y108" s="70"/>
      <c r="Z108" s="70"/>
    </row>
    <row r="109" customFormat="false" ht="30" hidden="false" customHeight="true" outlineLevel="0" collapsed="false">
      <c r="A109" s="70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69"/>
      <c r="P109" s="69"/>
      <c r="Q109" s="70"/>
      <c r="R109" s="70"/>
      <c r="S109" s="70"/>
      <c r="T109" s="71"/>
      <c r="U109" s="70"/>
      <c r="V109" s="70"/>
      <c r="W109" s="70"/>
      <c r="X109" s="70"/>
      <c r="Y109" s="70"/>
      <c r="Z109" s="70"/>
    </row>
    <row r="110" customFormat="false" ht="30" hidden="false" customHeight="true" outlineLevel="0" collapsed="false">
      <c r="A110" s="70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69"/>
      <c r="P110" s="69"/>
      <c r="Q110" s="70"/>
      <c r="R110" s="70"/>
      <c r="S110" s="70"/>
      <c r="T110" s="71"/>
      <c r="U110" s="70"/>
      <c r="V110" s="70"/>
      <c r="W110" s="70"/>
      <c r="X110" s="70"/>
      <c r="Y110" s="70"/>
      <c r="Z110" s="70"/>
    </row>
    <row r="111" customFormat="false" ht="30" hidden="false" customHeight="true" outlineLevel="0" collapsed="false">
      <c r="A111" s="70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69"/>
      <c r="P111" s="69"/>
      <c r="Q111" s="70"/>
      <c r="R111" s="70"/>
      <c r="S111" s="70"/>
      <c r="T111" s="71"/>
      <c r="U111" s="70"/>
      <c r="V111" s="70"/>
      <c r="W111" s="70"/>
      <c r="X111" s="70"/>
      <c r="Y111" s="70"/>
      <c r="Z111" s="70"/>
    </row>
    <row r="112" customFormat="false" ht="30" hidden="false" customHeight="true" outlineLevel="0" collapsed="false">
      <c r="A112" s="70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69"/>
      <c r="P112" s="69"/>
      <c r="Q112" s="70"/>
      <c r="R112" s="70"/>
      <c r="S112" s="70"/>
      <c r="T112" s="71"/>
      <c r="U112" s="70"/>
      <c r="V112" s="70"/>
      <c r="W112" s="70"/>
      <c r="X112" s="70"/>
      <c r="Y112" s="70"/>
      <c r="Z112" s="70"/>
    </row>
    <row r="113" customFormat="false" ht="30" hidden="false" customHeight="true" outlineLevel="0" collapsed="false">
      <c r="A113" s="70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69"/>
      <c r="P113" s="69"/>
      <c r="Q113" s="70"/>
      <c r="R113" s="70"/>
      <c r="S113" s="70"/>
      <c r="T113" s="71"/>
      <c r="U113" s="70"/>
      <c r="V113" s="70"/>
      <c r="W113" s="70"/>
      <c r="X113" s="70"/>
      <c r="Y113" s="70"/>
      <c r="Z113" s="70"/>
    </row>
    <row r="114" customFormat="false" ht="30" hidden="false" customHeight="true" outlineLevel="0" collapsed="false">
      <c r="A114" s="70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69"/>
      <c r="P114" s="69"/>
      <c r="Q114" s="70"/>
      <c r="R114" s="70"/>
      <c r="S114" s="70"/>
      <c r="T114" s="71"/>
      <c r="U114" s="70"/>
      <c r="V114" s="70"/>
      <c r="W114" s="70"/>
      <c r="X114" s="70"/>
      <c r="Y114" s="70"/>
      <c r="Z114" s="70"/>
    </row>
    <row r="115" customFormat="false" ht="30" hidden="false" customHeight="true" outlineLevel="0" collapsed="false">
      <c r="A115" s="70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69"/>
      <c r="P115" s="69"/>
      <c r="Q115" s="70"/>
      <c r="R115" s="70"/>
      <c r="S115" s="70"/>
      <c r="T115" s="71"/>
      <c r="U115" s="70"/>
      <c r="V115" s="70"/>
      <c r="W115" s="70"/>
      <c r="X115" s="70"/>
      <c r="Y115" s="70"/>
      <c r="Z115" s="70"/>
    </row>
    <row r="116" customFormat="false" ht="30" hidden="false" customHeight="true" outlineLevel="0" collapsed="false">
      <c r="A116" s="70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69"/>
      <c r="P116" s="69"/>
      <c r="Q116" s="70"/>
      <c r="R116" s="70"/>
      <c r="S116" s="70"/>
      <c r="T116" s="71"/>
      <c r="U116" s="70"/>
      <c r="V116" s="70"/>
      <c r="W116" s="70"/>
      <c r="X116" s="70"/>
      <c r="Y116" s="70"/>
      <c r="Z116" s="70"/>
    </row>
    <row r="117" customFormat="false" ht="30" hidden="false" customHeight="true" outlineLevel="0" collapsed="false">
      <c r="A117" s="70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69"/>
      <c r="P117" s="69"/>
      <c r="Q117" s="70"/>
      <c r="R117" s="70"/>
      <c r="S117" s="70"/>
      <c r="T117" s="71"/>
      <c r="U117" s="70"/>
      <c r="V117" s="70"/>
      <c r="W117" s="70"/>
      <c r="X117" s="70"/>
      <c r="Y117" s="70"/>
      <c r="Z117" s="70"/>
    </row>
    <row r="118" customFormat="false" ht="30" hidden="false" customHeight="true" outlineLevel="0" collapsed="false">
      <c r="A118" s="70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69"/>
      <c r="P118" s="69"/>
      <c r="Q118" s="70"/>
      <c r="R118" s="70"/>
      <c r="S118" s="70"/>
      <c r="T118" s="71"/>
      <c r="U118" s="70"/>
      <c r="V118" s="70"/>
      <c r="W118" s="70"/>
      <c r="X118" s="70"/>
      <c r="Y118" s="70"/>
      <c r="Z118" s="70"/>
    </row>
    <row r="119" customFormat="false" ht="30" hidden="false" customHeight="true" outlineLevel="0" collapsed="false">
      <c r="A119" s="70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69"/>
      <c r="P119" s="69"/>
      <c r="Q119" s="70"/>
      <c r="R119" s="70"/>
      <c r="S119" s="70"/>
      <c r="T119" s="71"/>
      <c r="U119" s="70"/>
      <c r="V119" s="70"/>
      <c r="W119" s="70"/>
      <c r="X119" s="70"/>
      <c r="Y119" s="70"/>
      <c r="Z119" s="70"/>
    </row>
    <row r="120" customFormat="false" ht="30" hidden="false" customHeight="true" outlineLevel="0" collapsed="false">
      <c r="A120" s="70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69"/>
      <c r="P120" s="69"/>
      <c r="Q120" s="70"/>
      <c r="R120" s="70"/>
      <c r="S120" s="70"/>
      <c r="T120" s="71"/>
      <c r="U120" s="70"/>
      <c r="V120" s="70"/>
      <c r="W120" s="70"/>
      <c r="X120" s="70"/>
      <c r="Y120" s="70"/>
      <c r="Z120" s="70"/>
    </row>
    <row r="121" customFormat="false" ht="30" hidden="false" customHeight="true" outlineLevel="0" collapsed="false">
      <c r="A121" s="70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69"/>
      <c r="P121" s="69"/>
      <c r="Q121" s="70"/>
      <c r="R121" s="70"/>
      <c r="S121" s="70"/>
      <c r="T121" s="71"/>
      <c r="U121" s="70"/>
      <c r="V121" s="70"/>
      <c r="W121" s="70"/>
      <c r="X121" s="70"/>
      <c r="Y121" s="70"/>
      <c r="Z121" s="70"/>
    </row>
    <row r="122" customFormat="false" ht="30" hidden="false" customHeight="true" outlineLevel="0" collapsed="false">
      <c r="A122" s="70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69"/>
      <c r="P122" s="69"/>
      <c r="Q122" s="70"/>
      <c r="R122" s="70"/>
      <c r="S122" s="70"/>
      <c r="T122" s="71"/>
      <c r="U122" s="70"/>
      <c r="V122" s="70"/>
      <c r="W122" s="70"/>
      <c r="X122" s="70"/>
      <c r="Y122" s="70"/>
      <c r="Z122" s="70"/>
    </row>
    <row r="123" customFormat="false" ht="30" hidden="false" customHeight="true" outlineLevel="0" collapsed="false">
      <c r="A123" s="70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69"/>
      <c r="P123" s="69"/>
      <c r="Q123" s="70"/>
      <c r="R123" s="70"/>
      <c r="S123" s="70"/>
      <c r="T123" s="71"/>
      <c r="U123" s="70"/>
      <c r="V123" s="70"/>
      <c r="W123" s="70"/>
      <c r="X123" s="70"/>
      <c r="Y123" s="70"/>
      <c r="Z123" s="70"/>
    </row>
    <row r="124" customFormat="false" ht="30" hidden="false" customHeight="true" outlineLevel="0" collapsed="false">
      <c r="A124" s="70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69"/>
      <c r="P124" s="69"/>
      <c r="Q124" s="70"/>
      <c r="R124" s="70"/>
      <c r="S124" s="70"/>
      <c r="T124" s="71"/>
      <c r="U124" s="70"/>
      <c r="V124" s="70"/>
      <c r="W124" s="70"/>
      <c r="X124" s="70"/>
      <c r="Y124" s="70"/>
      <c r="Z124" s="70"/>
    </row>
    <row r="125" customFormat="false" ht="30" hidden="false" customHeight="true" outlineLevel="0" collapsed="false">
      <c r="A125" s="70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69"/>
      <c r="P125" s="69"/>
      <c r="Q125" s="70"/>
      <c r="R125" s="70"/>
      <c r="S125" s="70"/>
      <c r="T125" s="71"/>
      <c r="U125" s="70"/>
      <c r="V125" s="70"/>
      <c r="W125" s="70"/>
      <c r="X125" s="70"/>
      <c r="Y125" s="70"/>
      <c r="Z125" s="70"/>
    </row>
    <row r="126" customFormat="false" ht="30" hidden="false" customHeight="true" outlineLevel="0" collapsed="false">
      <c r="A126" s="70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69"/>
      <c r="P126" s="69"/>
      <c r="Q126" s="70"/>
      <c r="R126" s="70"/>
      <c r="S126" s="70"/>
      <c r="T126" s="71"/>
      <c r="U126" s="70"/>
      <c r="V126" s="70"/>
      <c r="W126" s="70"/>
      <c r="X126" s="70"/>
      <c r="Y126" s="70"/>
      <c r="Z126" s="70"/>
    </row>
    <row r="127" customFormat="false" ht="30" hidden="false" customHeight="true" outlineLevel="0" collapsed="false">
      <c r="A127" s="70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69"/>
      <c r="P127" s="69"/>
      <c r="Q127" s="70"/>
      <c r="R127" s="70"/>
      <c r="S127" s="70"/>
      <c r="T127" s="71"/>
      <c r="U127" s="70"/>
      <c r="V127" s="70"/>
      <c r="W127" s="70"/>
      <c r="X127" s="70"/>
      <c r="Y127" s="70"/>
      <c r="Z127" s="70"/>
    </row>
    <row r="128" customFormat="false" ht="30" hidden="false" customHeight="true" outlineLevel="0" collapsed="false">
      <c r="A128" s="70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69"/>
      <c r="P128" s="69"/>
      <c r="Q128" s="70"/>
      <c r="R128" s="70"/>
      <c r="S128" s="70"/>
      <c r="T128" s="71"/>
      <c r="U128" s="70"/>
      <c r="V128" s="70"/>
      <c r="W128" s="70"/>
      <c r="X128" s="70"/>
      <c r="Y128" s="70"/>
      <c r="Z128" s="70"/>
    </row>
    <row r="129" customFormat="false" ht="30" hidden="false" customHeight="true" outlineLevel="0" collapsed="false">
      <c r="A129" s="70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69"/>
      <c r="P129" s="69"/>
      <c r="Q129" s="70"/>
      <c r="R129" s="70"/>
      <c r="S129" s="70"/>
      <c r="T129" s="71"/>
      <c r="U129" s="70"/>
      <c r="V129" s="70"/>
      <c r="W129" s="70"/>
      <c r="X129" s="70"/>
      <c r="Y129" s="70"/>
      <c r="Z129" s="70"/>
    </row>
    <row r="130" customFormat="false" ht="30" hidden="false" customHeight="true" outlineLevel="0" collapsed="false">
      <c r="A130" s="70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69"/>
      <c r="P130" s="69"/>
      <c r="Q130" s="70"/>
      <c r="R130" s="70"/>
      <c r="S130" s="70"/>
      <c r="T130" s="71"/>
      <c r="U130" s="70"/>
      <c r="V130" s="70"/>
      <c r="W130" s="70"/>
      <c r="X130" s="70"/>
      <c r="Y130" s="70"/>
      <c r="Z130" s="70"/>
    </row>
    <row r="131" customFormat="false" ht="30" hidden="false" customHeight="true" outlineLevel="0" collapsed="false">
      <c r="A131" s="70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69"/>
      <c r="P131" s="69"/>
      <c r="Q131" s="70"/>
      <c r="R131" s="70"/>
      <c r="S131" s="70"/>
      <c r="T131" s="71"/>
      <c r="U131" s="70"/>
      <c r="V131" s="70"/>
      <c r="W131" s="70"/>
      <c r="X131" s="70"/>
      <c r="Y131" s="70"/>
      <c r="Z131" s="70"/>
    </row>
    <row r="132" customFormat="false" ht="30" hidden="false" customHeight="true" outlineLevel="0" collapsed="false">
      <c r="A132" s="70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69"/>
      <c r="P132" s="69"/>
      <c r="Q132" s="70"/>
      <c r="R132" s="70"/>
      <c r="S132" s="70"/>
      <c r="T132" s="71"/>
      <c r="U132" s="70"/>
      <c r="V132" s="70"/>
      <c r="W132" s="70"/>
      <c r="X132" s="70"/>
      <c r="Y132" s="70"/>
      <c r="Z132" s="70"/>
    </row>
    <row r="133" customFormat="false" ht="30" hidden="false" customHeight="true" outlineLevel="0" collapsed="false">
      <c r="A133" s="70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69"/>
      <c r="P133" s="69"/>
      <c r="Q133" s="70"/>
      <c r="R133" s="70"/>
      <c r="S133" s="70"/>
      <c r="T133" s="71"/>
      <c r="U133" s="70"/>
      <c r="V133" s="70"/>
      <c r="W133" s="70"/>
      <c r="X133" s="70"/>
      <c r="Y133" s="70"/>
      <c r="Z133" s="70"/>
    </row>
    <row r="134" customFormat="false" ht="30" hidden="false" customHeight="true" outlineLevel="0" collapsed="false">
      <c r="A134" s="70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69"/>
      <c r="P134" s="69"/>
      <c r="Q134" s="70"/>
      <c r="R134" s="70"/>
      <c r="S134" s="70"/>
      <c r="T134" s="71"/>
      <c r="U134" s="70"/>
      <c r="V134" s="70"/>
      <c r="W134" s="70"/>
      <c r="X134" s="70"/>
      <c r="Y134" s="70"/>
      <c r="Z134" s="70"/>
    </row>
    <row r="135" customFormat="false" ht="30" hidden="false" customHeight="true" outlineLevel="0" collapsed="false">
      <c r="A135" s="70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69"/>
      <c r="P135" s="69"/>
      <c r="Q135" s="70"/>
      <c r="R135" s="70"/>
      <c r="S135" s="70"/>
      <c r="T135" s="71"/>
      <c r="U135" s="70"/>
      <c r="V135" s="70"/>
      <c r="W135" s="70"/>
      <c r="X135" s="70"/>
      <c r="Y135" s="70"/>
      <c r="Z135" s="70"/>
    </row>
    <row r="136" customFormat="false" ht="30" hidden="false" customHeight="true" outlineLevel="0" collapsed="false">
      <c r="A136" s="70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69"/>
      <c r="P136" s="69"/>
      <c r="Q136" s="70"/>
      <c r="R136" s="70"/>
      <c r="S136" s="70"/>
      <c r="T136" s="71"/>
      <c r="U136" s="70"/>
      <c r="V136" s="70"/>
      <c r="W136" s="70"/>
      <c r="X136" s="70"/>
      <c r="Y136" s="70"/>
      <c r="Z136" s="70"/>
    </row>
    <row r="137" customFormat="false" ht="30" hidden="false" customHeight="true" outlineLevel="0" collapsed="false">
      <c r="A137" s="70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69"/>
      <c r="P137" s="69"/>
      <c r="Q137" s="70"/>
      <c r="R137" s="70"/>
      <c r="S137" s="70"/>
      <c r="T137" s="71"/>
      <c r="U137" s="70"/>
      <c r="V137" s="70"/>
      <c r="W137" s="70"/>
      <c r="X137" s="70"/>
      <c r="Y137" s="70"/>
      <c r="Z137" s="70"/>
    </row>
    <row r="138" customFormat="false" ht="30" hidden="false" customHeight="true" outlineLevel="0" collapsed="false">
      <c r="A138" s="70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69"/>
      <c r="P138" s="69"/>
      <c r="Q138" s="70"/>
      <c r="R138" s="70"/>
      <c r="S138" s="70"/>
      <c r="T138" s="71"/>
      <c r="U138" s="70"/>
      <c r="V138" s="70"/>
      <c r="W138" s="70"/>
      <c r="X138" s="70"/>
      <c r="Y138" s="70"/>
      <c r="Z138" s="70"/>
    </row>
    <row r="139" customFormat="false" ht="30" hidden="false" customHeight="true" outlineLevel="0" collapsed="false">
      <c r="A139" s="70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69"/>
      <c r="P139" s="69"/>
      <c r="Q139" s="70"/>
      <c r="R139" s="70"/>
      <c r="S139" s="70"/>
      <c r="T139" s="71"/>
      <c r="U139" s="70"/>
      <c r="V139" s="70"/>
      <c r="W139" s="70"/>
      <c r="X139" s="70"/>
      <c r="Y139" s="70"/>
      <c r="Z139" s="70"/>
    </row>
    <row r="140" customFormat="false" ht="30" hidden="false" customHeight="true" outlineLevel="0" collapsed="false">
      <c r="A140" s="70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69"/>
      <c r="P140" s="69"/>
      <c r="Q140" s="70"/>
      <c r="R140" s="70"/>
      <c r="S140" s="70"/>
      <c r="T140" s="71"/>
      <c r="U140" s="70"/>
      <c r="V140" s="70"/>
      <c r="W140" s="70"/>
      <c r="X140" s="70"/>
      <c r="Y140" s="70"/>
      <c r="Z140" s="70"/>
    </row>
    <row r="141" customFormat="false" ht="30" hidden="false" customHeight="true" outlineLevel="0" collapsed="false">
      <c r="A141" s="70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69"/>
      <c r="P141" s="69"/>
      <c r="Q141" s="70"/>
      <c r="R141" s="70"/>
      <c r="S141" s="70"/>
      <c r="T141" s="71"/>
      <c r="U141" s="70"/>
      <c r="V141" s="70"/>
      <c r="W141" s="70"/>
      <c r="X141" s="70"/>
      <c r="Y141" s="70"/>
      <c r="Z141" s="70"/>
    </row>
    <row r="142" customFormat="false" ht="30" hidden="false" customHeight="true" outlineLevel="0" collapsed="false">
      <c r="A142" s="70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69"/>
      <c r="P142" s="69"/>
      <c r="Q142" s="70"/>
      <c r="R142" s="70"/>
      <c r="S142" s="70"/>
      <c r="T142" s="71"/>
      <c r="U142" s="70"/>
      <c r="V142" s="70"/>
      <c r="W142" s="70"/>
      <c r="X142" s="70"/>
      <c r="Y142" s="70"/>
      <c r="Z142" s="70"/>
    </row>
    <row r="143" customFormat="false" ht="30" hidden="false" customHeight="true" outlineLevel="0" collapsed="false">
      <c r="A143" s="70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69"/>
      <c r="P143" s="69"/>
      <c r="Q143" s="70"/>
      <c r="R143" s="70"/>
      <c r="S143" s="70"/>
      <c r="T143" s="71"/>
      <c r="U143" s="70"/>
      <c r="V143" s="70"/>
      <c r="W143" s="70"/>
      <c r="X143" s="70"/>
      <c r="Y143" s="70"/>
      <c r="Z143" s="70"/>
    </row>
    <row r="144" customFormat="false" ht="30" hidden="false" customHeight="true" outlineLevel="0" collapsed="false">
      <c r="A144" s="70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69"/>
      <c r="P144" s="69"/>
      <c r="Q144" s="70"/>
      <c r="R144" s="70"/>
      <c r="S144" s="70"/>
      <c r="T144" s="71"/>
      <c r="U144" s="70"/>
      <c r="V144" s="70"/>
      <c r="W144" s="70"/>
      <c r="X144" s="70"/>
      <c r="Y144" s="70"/>
      <c r="Z144" s="70"/>
    </row>
    <row r="145" customFormat="false" ht="30" hidden="false" customHeight="true" outlineLevel="0" collapsed="false">
      <c r="A145" s="70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69"/>
      <c r="P145" s="69"/>
      <c r="Q145" s="70"/>
      <c r="R145" s="70"/>
      <c r="S145" s="70"/>
      <c r="T145" s="71"/>
      <c r="U145" s="70"/>
      <c r="V145" s="70"/>
      <c r="W145" s="70"/>
      <c r="X145" s="70"/>
      <c r="Y145" s="70"/>
      <c r="Z145" s="70"/>
    </row>
    <row r="146" customFormat="false" ht="30" hidden="false" customHeight="true" outlineLevel="0" collapsed="false">
      <c r="A146" s="70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69"/>
      <c r="P146" s="69"/>
      <c r="Q146" s="70"/>
      <c r="R146" s="70"/>
      <c r="S146" s="70"/>
      <c r="T146" s="71"/>
      <c r="U146" s="70"/>
      <c r="V146" s="70"/>
      <c r="W146" s="70"/>
      <c r="X146" s="70"/>
      <c r="Y146" s="70"/>
      <c r="Z146" s="70"/>
    </row>
    <row r="147" customFormat="false" ht="30" hidden="false" customHeight="true" outlineLevel="0" collapsed="false">
      <c r="A147" s="70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69"/>
      <c r="P147" s="69"/>
      <c r="Q147" s="70"/>
      <c r="R147" s="70"/>
      <c r="S147" s="70"/>
      <c r="T147" s="71"/>
      <c r="U147" s="70"/>
      <c r="V147" s="70"/>
      <c r="W147" s="70"/>
      <c r="X147" s="70"/>
      <c r="Y147" s="70"/>
      <c r="Z147" s="70"/>
    </row>
    <row r="148" customFormat="false" ht="30" hidden="false" customHeight="true" outlineLevel="0" collapsed="false">
      <c r="A148" s="70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69"/>
      <c r="P148" s="69"/>
      <c r="Q148" s="70"/>
      <c r="R148" s="70"/>
      <c r="S148" s="70"/>
      <c r="T148" s="71"/>
      <c r="U148" s="70"/>
      <c r="V148" s="70"/>
      <c r="W148" s="70"/>
      <c r="X148" s="70"/>
      <c r="Y148" s="70"/>
      <c r="Z148" s="70"/>
    </row>
    <row r="149" customFormat="false" ht="30" hidden="false" customHeight="true" outlineLevel="0" collapsed="false">
      <c r="A149" s="70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69"/>
      <c r="P149" s="69"/>
      <c r="Q149" s="70"/>
      <c r="R149" s="70"/>
      <c r="S149" s="70"/>
      <c r="T149" s="71"/>
      <c r="U149" s="70"/>
      <c r="V149" s="70"/>
      <c r="W149" s="70"/>
      <c r="X149" s="70"/>
      <c r="Y149" s="70"/>
      <c r="Z149" s="70"/>
    </row>
    <row r="150" customFormat="false" ht="30" hidden="false" customHeight="true" outlineLevel="0" collapsed="false">
      <c r="A150" s="70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69"/>
      <c r="P150" s="69"/>
      <c r="Q150" s="70"/>
      <c r="R150" s="70"/>
      <c r="S150" s="70"/>
      <c r="T150" s="71"/>
      <c r="U150" s="70"/>
      <c r="V150" s="70"/>
      <c r="W150" s="70"/>
      <c r="X150" s="70"/>
      <c r="Y150" s="70"/>
      <c r="Z150" s="70"/>
    </row>
    <row r="151" customFormat="false" ht="30" hidden="false" customHeight="true" outlineLevel="0" collapsed="false">
      <c r="A151" s="70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69"/>
      <c r="P151" s="69"/>
      <c r="Q151" s="70"/>
      <c r="R151" s="70"/>
      <c r="S151" s="70"/>
      <c r="T151" s="71"/>
      <c r="U151" s="70"/>
      <c r="V151" s="70"/>
      <c r="W151" s="70"/>
      <c r="X151" s="70"/>
      <c r="Y151" s="70"/>
      <c r="Z151" s="70"/>
    </row>
    <row r="152" customFormat="false" ht="30" hidden="false" customHeight="true" outlineLevel="0" collapsed="false">
      <c r="A152" s="70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69"/>
      <c r="P152" s="69"/>
      <c r="Q152" s="70"/>
      <c r="R152" s="70"/>
      <c r="S152" s="70"/>
      <c r="T152" s="71"/>
      <c r="U152" s="70"/>
      <c r="V152" s="70"/>
      <c r="W152" s="70"/>
      <c r="X152" s="70"/>
      <c r="Y152" s="70"/>
      <c r="Z152" s="70"/>
    </row>
    <row r="153" customFormat="false" ht="30" hidden="false" customHeight="true" outlineLevel="0" collapsed="false">
      <c r="A153" s="70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69"/>
      <c r="P153" s="69"/>
      <c r="Q153" s="70"/>
      <c r="R153" s="70"/>
      <c r="S153" s="70"/>
      <c r="T153" s="71"/>
      <c r="U153" s="70"/>
      <c r="V153" s="70"/>
      <c r="W153" s="70"/>
      <c r="X153" s="70"/>
      <c r="Y153" s="70"/>
      <c r="Z153" s="70"/>
    </row>
    <row r="154" customFormat="false" ht="30" hidden="false" customHeight="true" outlineLevel="0" collapsed="false">
      <c r="A154" s="70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69"/>
      <c r="P154" s="69"/>
      <c r="Q154" s="70"/>
      <c r="R154" s="70"/>
      <c r="S154" s="70"/>
      <c r="T154" s="71"/>
      <c r="U154" s="70"/>
      <c r="V154" s="70"/>
      <c r="W154" s="70"/>
      <c r="X154" s="70"/>
      <c r="Y154" s="70"/>
      <c r="Z154" s="70"/>
    </row>
    <row r="155" customFormat="false" ht="30" hidden="false" customHeight="true" outlineLevel="0" collapsed="false">
      <c r="A155" s="70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69"/>
      <c r="P155" s="69"/>
      <c r="Q155" s="70"/>
      <c r="R155" s="70"/>
      <c r="S155" s="70"/>
      <c r="T155" s="71"/>
      <c r="U155" s="70"/>
      <c r="V155" s="70"/>
      <c r="W155" s="70"/>
      <c r="X155" s="70"/>
      <c r="Y155" s="70"/>
      <c r="Z155" s="70"/>
    </row>
    <row r="156" customFormat="false" ht="30" hidden="false" customHeight="true" outlineLevel="0" collapsed="false">
      <c r="A156" s="70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69"/>
      <c r="P156" s="69"/>
      <c r="Q156" s="70"/>
      <c r="R156" s="70"/>
      <c r="S156" s="70"/>
      <c r="T156" s="71"/>
      <c r="U156" s="70"/>
      <c r="V156" s="70"/>
      <c r="W156" s="70"/>
      <c r="X156" s="70"/>
      <c r="Y156" s="70"/>
      <c r="Z156" s="70"/>
    </row>
    <row r="157" customFormat="false" ht="30" hidden="false" customHeight="true" outlineLevel="0" collapsed="false">
      <c r="A157" s="70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69"/>
      <c r="P157" s="69"/>
      <c r="Q157" s="70"/>
      <c r="R157" s="70"/>
      <c r="S157" s="70"/>
      <c r="T157" s="71"/>
      <c r="U157" s="70"/>
      <c r="V157" s="70"/>
      <c r="W157" s="70"/>
      <c r="X157" s="70"/>
      <c r="Y157" s="70"/>
      <c r="Z157" s="70"/>
    </row>
    <row r="158" customFormat="false" ht="30" hidden="false" customHeight="true" outlineLevel="0" collapsed="false">
      <c r="A158" s="70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69"/>
      <c r="P158" s="69"/>
      <c r="Q158" s="70"/>
      <c r="R158" s="70"/>
      <c r="S158" s="70"/>
      <c r="T158" s="71"/>
      <c r="U158" s="70"/>
      <c r="V158" s="70"/>
      <c r="W158" s="70"/>
      <c r="X158" s="70"/>
      <c r="Y158" s="70"/>
      <c r="Z158" s="70"/>
    </row>
    <row r="159" customFormat="false" ht="30" hidden="false" customHeight="true" outlineLevel="0" collapsed="false">
      <c r="A159" s="70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69"/>
      <c r="P159" s="69"/>
      <c r="Q159" s="70"/>
      <c r="R159" s="70"/>
      <c r="S159" s="70"/>
      <c r="T159" s="71"/>
      <c r="U159" s="70"/>
      <c r="V159" s="70"/>
      <c r="W159" s="70"/>
      <c r="X159" s="70"/>
      <c r="Y159" s="70"/>
      <c r="Z159" s="70"/>
    </row>
    <row r="160" customFormat="false" ht="30" hidden="false" customHeight="true" outlineLevel="0" collapsed="false">
      <c r="A160" s="70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69"/>
      <c r="P160" s="69"/>
      <c r="Q160" s="70"/>
      <c r="R160" s="70"/>
      <c r="S160" s="70"/>
      <c r="T160" s="71"/>
      <c r="U160" s="70"/>
      <c r="V160" s="70"/>
      <c r="W160" s="70"/>
      <c r="X160" s="70"/>
      <c r="Y160" s="70"/>
      <c r="Z160" s="70"/>
    </row>
    <row r="161" customFormat="false" ht="30" hidden="false" customHeight="true" outlineLevel="0" collapsed="false">
      <c r="A161" s="70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69"/>
      <c r="P161" s="69"/>
      <c r="Q161" s="70"/>
      <c r="R161" s="70"/>
      <c r="S161" s="70"/>
      <c r="T161" s="71"/>
      <c r="U161" s="70"/>
      <c r="V161" s="70"/>
      <c r="W161" s="70"/>
      <c r="X161" s="70"/>
      <c r="Y161" s="70"/>
      <c r="Z161" s="70"/>
    </row>
    <row r="162" customFormat="false" ht="30" hidden="false" customHeight="true" outlineLevel="0" collapsed="false">
      <c r="A162" s="70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69"/>
      <c r="P162" s="69"/>
      <c r="Q162" s="70"/>
      <c r="R162" s="70"/>
      <c r="S162" s="70"/>
      <c r="T162" s="71"/>
      <c r="U162" s="70"/>
      <c r="V162" s="70"/>
      <c r="W162" s="70"/>
      <c r="X162" s="70"/>
      <c r="Y162" s="70"/>
      <c r="Z162" s="70"/>
    </row>
    <row r="163" customFormat="false" ht="30" hidden="false" customHeight="true" outlineLevel="0" collapsed="false">
      <c r="A163" s="70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69"/>
      <c r="P163" s="69"/>
      <c r="Q163" s="70"/>
      <c r="R163" s="70"/>
      <c r="S163" s="70"/>
      <c r="T163" s="71"/>
      <c r="U163" s="70"/>
      <c r="V163" s="70"/>
      <c r="W163" s="70"/>
      <c r="X163" s="70"/>
      <c r="Y163" s="70"/>
      <c r="Z163" s="70"/>
    </row>
    <row r="164" customFormat="false" ht="30" hidden="false" customHeight="true" outlineLevel="0" collapsed="false">
      <c r="A164" s="70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69"/>
      <c r="P164" s="69"/>
      <c r="Q164" s="70"/>
      <c r="R164" s="70"/>
      <c r="S164" s="70"/>
      <c r="T164" s="71"/>
      <c r="U164" s="70"/>
      <c r="V164" s="70"/>
      <c r="W164" s="70"/>
      <c r="X164" s="70"/>
      <c r="Y164" s="70"/>
      <c r="Z164" s="70"/>
    </row>
    <row r="165" customFormat="false" ht="30" hidden="false" customHeight="true" outlineLevel="0" collapsed="false">
      <c r="A165" s="70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69"/>
      <c r="P165" s="69"/>
      <c r="Q165" s="70"/>
      <c r="R165" s="70"/>
      <c r="S165" s="70"/>
      <c r="T165" s="71"/>
      <c r="U165" s="70"/>
      <c r="V165" s="70"/>
      <c r="W165" s="70"/>
      <c r="X165" s="70"/>
      <c r="Y165" s="70"/>
      <c r="Z165" s="70"/>
    </row>
    <row r="166" customFormat="false" ht="30" hidden="false" customHeight="true" outlineLevel="0" collapsed="false">
      <c r="A166" s="70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69"/>
      <c r="P166" s="69"/>
      <c r="Q166" s="70"/>
      <c r="R166" s="70"/>
      <c r="S166" s="70"/>
      <c r="T166" s="71"/>
      <c r="U166" s="70"/>
      <c r="V166" s="70"/>
      <c r="W166" s="70"/>
      <c r="X166" s="70"/>
      <c r="Y166" s="70"/>
      <c r="Z166" s="70"/>
    </row>
    <row r="167" customFormat="false" ht="30" hidden="false" customHeight="true" outlineLevel="0" collapsed="false">
      <c r="A167" s="70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69"/>
      <c r="P167" s="69"/>
      <c r="Q167" s="70"/>
      <c r="R167" s="70"/>
      <c r="S167" s="70"/>
      <c r="T167" s="71"/>
      <c r="U167" s="70"/>
      <c r="V167" s="70"/>
      <c r="W167" s="70"/>
      <c r="X167" s="70"/>
      <c r="Y167" s="70"/>
      <c r="Z167" s="70"/>
    </row>
    <row r="168" customFormat="false" ht="30" hidden="false" customHeight="true" outlineLevel="0" collapsed="false">
      <c r="A168" s="70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69"/>
      <c r="P168" s="69"/>
      <c r="Q168" s="70"/>
      <c r="R168" s="70"/>
      <c r="S168" s="70"/>
      <c r="T168" s="71"/>
      <c r="U168" s="70"/>
      <c r="V168" s="70"/>
      <c r="W168" s="70"/>
      <c r="X168" s="70"/>
      <c r="Y168" s="70"/>
      <c r="Z168" s="70"/>
    </row>
    <row r="169" customFormat="false" ht="30" hidden="false" customHeight="true" outlineLevel="0" collapsed="false">
      <c r="A169" s="70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69"/>
      <c r="P169" s="69"/>
      <c r="Q169" s="70"/>
      <c r="R169" s="70"/>
      <c r="S169" s="70"/>
      <c r="T169" s="71"/>
      <c r="U169" s="70"/>
      <c r="V169" s="70"/>
      <c r="W169" s="70"/>
      <c r="X169" s="70"/>
      <c r="Y169" s="70"/>
      <c r="Z169" s="70"/>
    </row>
    <row r="170" customFormat="false" ht="30" hidden="false" customHeight="true" outlineLevel="0" collapsed="false">
      <c r="A170" s="70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69"/>
      <c r="P170" s="69"/>
      <c r="Q170" s="70"/>
      <c r="R170" s="70"/>
      <c r="S170" s="70"/>
      <c r="T170" s="71"/>
      <c r="U170" s="70"/>
      <c r="V170" s="70"/>
      <c r="W170" s="70"/>
      <c r="X170" s="70"/>
      <c r="Y170" s="70"/>
      <c r="Z170" s="70"/>
    </row>
    <row r="171" customFormat="false" ht="30" hidden="false" customHeight="true" outlineLevel="0" collapsed="false">
      <c r="A171" s="70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69"/>
      <c r="P171" s="69"/>
      <c r="Q171" s="70"/>
      <c r="R171" s="70"/>
      <c r="S171" s="70"/>
      <c r="T171" s="71"/>
      <c r="U171" s="70"/>
      <c r="V171" s="70"/>
      <c r="W171" s="70"/>
      <c r="X171" s="70"/>
      <c r="Y171" s="70"/>
      <c r="Z171" s="70"/>
    </row>
    <row r="172" customFormat="false" ht="30" hidden="false" customHeight="true" outlineLevel="0" collapsed="false">
      <c r="A172" s="70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69"/>
      <c r="P172" s="69"/>
      <c r="Q172" s="70"/>
      <c r="R172" s="70"/>
      <c r="S172" s="70"/>
      <c r="T172" s="71"/>
      <c r="U172" s="70"/>
      <c r="V172" s="70"/>
      <c r="W172" s="70"/>
      <c r="X172" s="70"/>
      <c r="Y172" s="70"/>
      <c r="Z172" s="70"/>
    </row>
    <row r="173" customFormat="false" ht="30" hidden="false" customHeight="true" outlineLevel="0" collapsed="false">
      <c r="A173" s="70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69"/>
      <c r="P173" s="69"/>
      <c r="Q173" s="70"/>
      <c r="R173" s="70"/>
      <c r="S173" s="70"/>
      <c r="T173" s="71"/>
      <c r="U173" s="70"/>
      <c r="V173" s="70"/>
      <c r="W173" s="70"/>
      <c r="X173" s="70"/>
      <c r="Y173" s="70"/>
      <c r="Z173" s="70"/>
    </row>
    <row r="174" customFormat="false" ht="30" hidden="false" customHeight="true" outlineLevel="0" collapsed="false">
      <c r="A174" s="70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69"/>
      <c r="P174" s="69"/>
      <c r="Q174" s="70"/>
      <c r="R174" s="70"/>
      <c r="S174" s="70"/>
      <c r="T174" s="71"/>
      <c r="U174" s="70"/>
      <c r="V174" s="70"/>
      <c r="W174" s="70"/>
      <c r="X174" s="70"/>
      <c r="Y174" s="70"/>
      <c r="Z174" s="70"/>
    </row>
    <row r="175" customFormat="false" ht="30" hidden="false" customHeight="true" outlineLevel="0" collapsed="false">
      <c r="A175" s="70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69"/>
      <c r="P175" s="69"/>
      <c r="Q175" s="70"/>
      <c r="R175" s="70"/>
      <c r="S175" s="70"/>
      <c r="T175" s="71"/>
      <c r="U175" s="70"/>
      <c r="V175" s="70"/>
      <c r="W175" s="70"/>
      <c r="X175" s="70"/>
      <c r="Y175" s="70"/>
      <c r="Z175" s="70"/>
    </row>
    <row r="176" customFormat="false" ht="30" hidden="false" customHeight="true" outlineLevel="0" collapsed="false">
      <c r="A176" s="70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69"/>
      <c r="P176" s="69"/>
      <c r="Q176" s="70"/>
      <c r="R176" s="70"/>
      <c r="S176" s="70"/>
      <c r="T176" s="71"/>
      <c r="U176" s="70"/>
      <c r="V176" s="70"/>
      <c r="W176" s="70"/>
      <c r="X176" s="70"/>
      <c r="Y176" s="70"/>
      <c r="Z176" s="70"/>
    </row>
    <row r="177" customFormat="false" ht="30" hidden="false" customHeight="true" outlineLevel="0" collapsed="false">
      <c r="A177" s="70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69"/>
      <c r="P177" s="69"/>
      <c r="Q177" s="70"/>
      <c r="R177" s="70"/>
      <c r="S177" s="70"/>
      <c r="T177" s="71"/>
      <c r="U177" s="70"/>
      <c r="V177" s="70"/>
      <c r="W177" s="70"/>
      <c r="X177" s="70"/>
      <c r="Y177" s="70"/>
      <c r="Z177" s="70"/>
    </row>
    <row r="178" customFormat="false" ht="30" hidden="false" customHeight="true" outlineLevel="0" collapsed="false">
      <c r="A178" s="70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69"/>
      <c r="P178" s="69"/>
      <c r="Q178" s="70"/>
      <c r="R178" s="70"/>
      <c r="S178" s="70"/>
      <c r="T178" s="71"/>
      <c r="U178" s="70"/>
      <c r="V178" s="70"/>
      <c r="W178" s="70"/>
      <c r="X178" s="70"/>
      <c r="Y178" s="70"/>
      <c r="Z178" s="70"/>
    </row>
    <row r="179" customFormat="false" ht="30" hidden="false" customHeight="true" outlineLevel="0" collapsed="false">
      <c r="A179" s="70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69"/>
      <c r="P179" s="69"/>
      <c r="Q179" s="70"/>
      <c r="R179" s="70"/>
      <c r="S179" s="70"/>
      <c r="T179" s="71"/>
      <c r="U179" s="70"/>
      <c r="V179" s="70"/>
      <c r="W179" s="70"/>
      <c r="X179" s="70"/>
      <c r="Y179" s="70"/>
      <c r="Z179" s="70"/>
    </row>
    <row r="180" customFormat="false" ht="30" hidden="false" customHeight="true" outlineLevel="0" collapsed="false">
      <c r="A180" s="70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69"/>
      <c r="P180" s="69"/>
      <c r="Q180" s="70"/>
      <c r="R180" s="70"/>
      <c r="S180" s="70"/>
      <c r="T180" s="71"/>
      <c r="U180" s="70"/>
      <c r="V180" s="70"/>
      <c r="W180" s="70"/>
      <c r="X180" s="70"/>
      <c r="Y180" s="70"/>
      <c r="Z180" s="70"/>
    </row>
    <row r="181" customFormat="false" ht="30" hidden="false" customHeight="true" outlineLevel="0" collapsed="false">
      <c r="A181" s="70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69"/>
      <c r="P181" s="69"/>
      <c r="Q181" s="70"/>
      <c r="R181" s="70"/>
      <c r="S181" s="70"/>
      <c r="T181" s="71"/>
      <c r="U181" s="70"/>
      <c r="V181" s="70"/>
      <c r="W181" s="70"/>
      <c r="X181" s="70"/>
      <c r="Y181" s="70"/>
      <c r="Z181" s="70"/>
    </row>
    <row r="182" customFormat="false" ht="30" hidden="false" customHeight="true" outlineLevel="0" collapsed="false">
      <c r="A182" s="70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69"/>
      <c r="P182" s="69"/>
      <c r="Q182" s="70"/>
      <c r="R182" s="70"/>
      <c r="S182" s="70"/>
      <c r="T182" s="71"/>
      <c r="U182" s="70"/>
      <c r="V182" s="70"/>
      <c r="W182" s="70"/>
      <c r="X182" s="70"/>
      <c r="Y182" s="70"/>
      <c r="Z182" s="70"/>
    </row>
    <row r="183" customFormat="false" ht="30" hidden="false" customHeight="true" outlineLevel="0" collapsed="false">
      <c r="A183" s="70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69"/>
      <c r="P183" s="69"/>
      <c r="Q183" s="70"/>
      <c r="R183" s="70"/>
      <c r="S183" s="70"/>
      <c r="T183" s="71"/>
      <c r="U183" s="70"/>
      <c r="V183" s="70"/>
      <c r="W183" s="70"/>
      <c r="X183" s="70"/>
      <c r="Y183" s="70"/>
      <c r="Z183" s="70"/>
    </row>
    <row r="184" customFormat="false" ht="30" hidden="false" customHeight="true" outlineLevel="0" collapsed="false">
      <c r="A184" s="70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69"/>
      <c r="P184" s="69"/>
      <c r="Q184" s="70"/>
      <c r="R184" s="70"/>
      <c r="S184" s="70"/>
      <c r="T184" s="71"/>
      <c r="U184" s="70"/>
      <c r="V184" s="70"/>
      <c r="W184" s="70"/>
      <c r="X184" s="70"/>
      <c r="Y184" s="70"/>
      <c r="Z184" s="70"/>
    </row>
    <row r="185" customFormat="false" ht="30" hidden="false" customHeight="true" outlineLevel="0" collapsed="false">
      <c r="A185" s="70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69"/>
      <c r="P185" s="69"/>
      <c r="Q185" s="70"/>
      <c r="R185" s="70"/>
      <c r="S185" s="70"/>
      <c r="T185" s="71"/>
      <c r="U185" s="70"/>
      <c r="V185" s="70"/>
      <c r="W185" s="70"/>
      <c r="X185" s="70"/>
      <c r="Y185" s="70"/>
      <c r="Z185" s="70"/>
    </row>
    <row r="186" customFormat="false" ht="30" hidden="false" customHeight="true" outlineLevel="0" collapsed="false">
      <c r="A186" s="70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70"/>
      <c r="N186" s="70"/>
      <c r="O186" s="69"/>
      <c r="P186" s="69"/>
      <c r="Q186" s="70"/>
      <c r="R186" s="70"/>
      <c r="S186" s="70"/>
      <c r="T186" s="71"/>
      <c r="U186" s="70"/>
      <c r="V186" s="70"/>
      <c r="W186" s="70"/>
      <c r="X186" s="70"/>
      <c r="Y186" s="70"/>
      <c r="Z186" s="70"/>
    </row>
    <row r="187" customFormat="false" ht="30" hidden="false" customHeight="true" outlineLevel="0" collapsed="false">
      <c r="A187" s="70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69"/>
      <c r="P187" s="69"/>
      <c r="Q187" s="70"/>
      <c r="R187" s="70"/>
      <c r="S187" s="70"/>
      <c r="T187" s="71"/>
      <c r="U187" s="70"/>
      <c r="V187" s="70"/>
      <c r="W187" s="70"/>
      <c r="X187" s="70"/>
      <c r="Y187" s="70"/>
      <c r="Z187" s="70"/>
    </row>
    <row r="188" customFormat="false" ht="30" hidden="false" customHeight="true" outlineLevel="0" collapsed="false">
      <c r="A188" s="70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69"/>
      <c r="P188" s="69"/>
      <c r="Q188" s="70"/>
      <c r="R188" s="70"/>
      <c r="S188" s="70"/>
      <c r="T188" s="71"/>
      <c r="U188" s="70"/>
      <c r="V188" s="70"/>
      <c r="W188" s="70"/>
      <c r="X188" s="70"/>
      <c r="Y188" s="70"/>
      <c r="Z188" s="70"/>
    </row>
    <row r="189" customFormat="false" ht="30" hidden="false" customHeight="true" outlineLevel="0" collapsed="false">
      <c r="A189" s="70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69"/>
      <c r="P189" s="69"/>
      <c r="Q189" s="70"/>
      <c r="R189" s="70"/>
      <c r="S189" s="70"/>
      <c r="T189" s="71"/>
      <c r="U189" s="70"/>
      <c r="V189" s="70"/>
      <c r="W189" s="70"/>
      <c r="X189" s="70"/>
      <c r="Y189" s="70"/>
      <c r="Z189" s="70"/>
    </row>
    <row r="190" customFormat="false" ht="30" hidden="false" customHeight="true" outlineLevel="0" collapsed="false">
      <c r="A190" s="70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70"/>
      <c r="N190" s="70"/>
      <c r="O190" s="69"/>
      <c r="P190" s="69"/>
      <c r="Q190" s="70"/>
      <c r="R190" s="70"/>
      <c r="S190" s="70"/>
      <c r="T190" s="71"/>
      <c r="U190" s="70"/>
      <c r="V190" s="70"/>
      <c r="W190" s="70"/>
      <c r="X190" s="70"/>
      <c r="Y190" s="70"/>
      <c r="Z190" s="70"/>
    </row>
    <row r="191" customFormat="false" ht="30" hidden="false" customHeight="true" outlineLevel="0" collapsed="false">
      <c r="A191" s="70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70"/>
      <c r="N191" s="70"/>
      <c r="O191" s="69"/>
      <c r="P191" s="69"/>
      <c r="Q191" s="70"/>
      <c r="R191" s="70"/>
      <c r="S191" s="70"/>
      <c r="T191" s="71"/>
      <c r="U191" s="70"/>
      <c r="V191" s="70"/>
      <c r="W191" s="70"/>
      <c r="X191" s="70"/>
      <c r="Y191" s="70"/>
      <c r="Z191" s="70"/>
    </row>
    <row r="192" customFormat="false" ht="30" hidden="false" customHeight="true" outlineLevel="0" collapsed="false">
      <c r="A192" s="70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70"/>
      <c r="N192" s="70"/>
      <c r="O192" s="69"/>
      <c r="P192" s="69"/>
      <c r="Q192" s="70"/>
      <c r="R192" s="70"/>
      <c r="S192" s="70"/>
      <c r="T192" s="71"/>
      <c r="U192" s="70"/>
      <c r="V192" s="70"/>
      <c r="W192" s="70"/>
      <c r="X192" s="70"/>
      <c r="Y192" s="70"/>
      <c r="Z192" s="70"/>
    </row>
    <row r="193" customFormat="false" ht="30" hidden="false" customHeight="true" outlineLevel="0" collapsed="false">
      <c r="A193" s="70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69"/>
      <c r="P193" s="69"/>
      <c r="Q193" s="70"/>
      <c r="R193" s="70"/>
      <c r="S193" s="70"/>
      <c r="T193" s="71"/>
      <c r="U193" s="70"/>
      <c r="V193" s="70"/>
      <c r="W193" s="70"/>
      <c r="X193" s="70"/>
      <c r="Y193" s="70"/>
      <c r="Z193" s="70"/>
    </row>
    <row r="194" customFormat="false" ht="30" hidden="false" customHeight="true" outlineLevel="0" collapsed="false">
      <c r="A194" s="70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69"/>
      <c r="P194" s="69"/>
      <c r="Q194" s="70"/>
      <c r="R194" s="70"/>
      <c r="S194" s="70"/>
      <c r="T194" s="71"/>
      <c r="U194" s="70"/>
      <c r="V194" s="70"/>
      <c r="W194" s="70"/>
      <c r="X194" s="70"/>
      <c r="Y194" s="70"/>
      <c r="Z194" s="70"/>
    </row>
    <row r="195" customFormat="false" ht="30" hidden="false" customHeight="true" outlineLevel="0" collapsed="false">
      <c r="A195" s="70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69"/>
      <c r="P195" s="69"/>
      <c r="Q195" s="70"/>
      <c r="R195" s="70"/>
      <c r="S195" s="70"/>
      <c r="T195" s="71"/>
      <c r="U195" s="70"/>
      <c r="V195" s="70"/>
      <c r="W195" s="70"/>
      <c r="X195" s="70"/>
      <c r="Y195" s="70"/>
      <c r="Z195" s="70"/>
    </row>
    <row r="196" customFormat="false" ht="30" hidden="false" customHeight="true" outlineLevel="0" collapsed="false">
      <c r="A196" s="70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69"/>
      <c r="P196" s="69"/>
      <c r="Q196" s="70"/>
      <c r="R196" s="70"/>
      <c r="S196" s="70"/>
      <c r="T196" s="71"/>
      <c r="U196" s="70"/>
      <c r="V196" s="70"/>
      <c r="W196" s="70"/>
      <c r="X196" s="70"/>
      <c r="Y196" s="70"/>
      <c r="Z196" s="70"/>
    </row>
    <row r="197" customFormat="false" ht="30" hidden="false" customHeight="true" outlineLevel="0" collapsed="false">
      <c r="A197" s="70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69"/>
      <c r="P197" s="69"/>
      <c r="Q197" s="70"/>
      <c r="R197" s="70"/>
      <c r="S197" s="70"/>
      <c r="T197" s="71"/>
      <c r="U197" s="70"/>
      <c r="V197" s="70"/>
      <c r="W197" s="70"/>
      <c r="X197" s="70"/>
      <c r="Y197" s="70"/>
      <c r="Z197" s="70"/>
    </row>
    <row r="198" customFormat="false" ht="30" hidden="false" customHeight="true" outlineLevel="0" collapsed="false">
      <c r="A198" s="70"/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69"/>
      <c r="P198" s="69"/>
      <c r="Q198" s="70"/>
      <c r="R198" s="70"/>
      <c r="S198" s="70"/>
      <c r="T198" s="71"/>
      <c r="U198" s="70"/>
      <c r="V198" s="70"/>
      <c r="W198" s="70"/>
      <c r="X198" s="70"/>
      <c r="Y198" s="70"/>
      <c r="Z198" s="70"/>
    </row>
    <row r="199" customFormat="false" ht="30" hidden="false" customHeight="true" outlineLevel="0" collapsed="false">
      <c r="A199" s="70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69"/>
      <c r="P199" s="69"/>
      <c r="Q199" s="70"/>
      <c r="R199" s="70"/>
      <c r="S199" s="70"/>
      <c r="T199" s="71"/>
      <c r="U199" s="70"/>
      <c r="V199" s="70"/>
      <c r="W199" s="70"/>
      <c r="X199" s="70"/>
      <c r="Y199" s="70"/>
      <c r="Z199" s="70"/>
    </row>
    <row r="200" customFormat="false" ht="30" hidden="false" customHeight="true" outlineLevel="0" collapsed="false">
      <c r="A200" s="70"/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69"/>
      <c r="P200" s="69"/>
      <c r="Q200" s="70"/>
      <c r="R200" s="70"/>
      <c r="S200" s="70"/>
      <c r="T200" s="71"/>
      <c r="U200" s="70"/>
      <c r="V200" s="70"/>
      <c r="W200" s="70"/>
      <c r="X200" s="70"/>
      <c r="Y200" s="70"/>
      <c r="Z200" s="70"/>
    </row>
    <row r="201" customFormat="false" ht="30" hidden="false" customHeight="true" outlineLevel="0" collapsed="false">
      <c r="A201" s="70"/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69"/>
      <c r="P201" s="69"/>
      <c r="Q201" s="70"/>
      <c r="R201" s="70"/>
      <c r="S201" s="70"/>
      <c r="T201" s="71"/>
      <c r="U201" s="70"/>
      <c r="V201" s="70"/>
      <c r="W201" s="70"/>
      <c r="X201" s="70"/>
      <c r="Y201" s="70"/>
      <c r="Z201" s="70"/>
    </row>
    <row r="202" customFormat="false" ht="30" hidden="false" customHeight="true" outlineLevel="0" collapsed="false">
      <c r="A202" s="70"/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69"/>
      <c r="P202" s="69"/>
      <c r="Q202" s="70"/>
      <c r="R202" s="70"/>
      <c r="S202" s="70"/>
      <c r="T202" s="71"/>
      <c r="U202" s="70"/>
      <c r="V202" s="70"/>
      <c r="W202" s="70"/>
      <c r="X202" s="70"/>
      <c r="Y202" s="70"/>
      <c r="Z202" s="70"/>
    </row>
    <row r="203" customFormat="false" ht="30" hidden="false" customHeight="true" outlineLevel="0" collapsed="false">
      <c r="A203" s="70"/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69"/>
      <c r="P203" s="69"/>
      <c r="Q203" s="70"/>
      <c r="R203" s="70"/>
      <c r="S203" s="70"/>
      <c r="T203" s="71"/>
      <c r="U203" s="70"/>
      <c r="V203" s="70"/>
      <c r="W203" s="70"/>
      <c r="X203" s="70"/>
      <c r="Y203" s="70"/>
      <c r="Z203" s="70"/>
    </row>
    <row r="204" customFormat="false" ht="30" hidden="false" customHeight="true" outlineLevel="0" collapsed="false">
      <c r="A204" s="70"/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69"/>
      <c r="P204" s="69"/>
      <c r="Q204" s="70"/>
      <c r="R204" s="70"/>
      <c r="S204" s="70"/>
      <c r="T204" s="71"/>
      <c r="U204" s="70"/>
      <c r="V204" s="70"/>
      <c r="W204" s="70"/>
      <c r="X204" s="70"/>
      <c r="Y204" s="70"/>
      <c r="Z204" s="70"/>
    </row>
    <row r="205" customFormat="false" ht="30" hidden="false" customHeight="true" outlineLevel="0" collapsed="false">
      <c r="A205" s="70"/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69"/>
      <c r="P205" s="69"/>
      <c r="Q205" s="70"/>
      <c r="R205" s="70"/>
      <c r="S205" s="70"/>
      <c r="T205" s="71"/>
      <c r="U205" s="70"/>
      <c r="V205" s="70"/>
      <c r="W205" s="70"/>
      <c r="X205" s="70"/>
      <c r="Y205" s="70"/>
      <c r="Z205" s="70"/>
    </row>
    <row r="206" customFormat="false" ht="30" hidden="false" customHeight="true" outlineLevel="0" collapsed="false">
      <c r="A206" s="70"/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69"/>
      <c r="P206" s="69"/>
      <c r="Q206" s="70"/>
      <c r="R206" s="70"/>
      <c r="S206" s="70"/>
      <c r="T206" s="71"/>
      <c r="U206" s="70"/>
      <c r="V206" s="70"/>
      <c r="W206" s="70"/>
      <c r="X206" s="70"/>
      <c r="Y206" s="70"/>
      <c r="Z206" s="70"/>
    </row>
    <row r="207" customFormat="false" ht="30" hidden="false" customHeight="true" outlineLevel="0" collapsed="false">
      <c r="A207" s="70"/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70"/>
      <c r="N207" s="70"/>
      <c r="O207" s="69"/>
      <c r="P207" s="69"/>
      <c r="Q207" s="70"/>
      <c r="R207" s="70"/>
      <c r="S207" s="70"/>
      <c r="T207" s="71"/>
      <c r="U207" s="70"/>
      <c r="V207" s="70"/>
      <c r="W207" s="70"/>
      <c r="X207" s="70"/>
      <c r="Y207" s="70"/>
      <c r="Z207" s="70"/>
    </row>
    <row r="208" customFormat="false" ht="30" hidden="false" customHeight="true" outlineLevel="0" collapsed="false">
      <c r="A208" s="70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69"/>
      <c r="P208" s="69"/>
      <c r="Q208" s="70"/>
      <c r="R208" s="70"/>
      <c r="S208" s="70"/>
      <c r="T208" s="71"/>
      <c r="U208" s="70"/>
      <c r="V208" s="70"/>
      <c r="W208" s="70"/>
      <c r="X208" s="70"/>
      <c r="Y208" s="70"/>
      <c r="Z208" s="70"/>
    </row>
    <row r="209" customFormat="false" ht="30" hidden="false" customHeight="true" outlineLevel="0" collapsed="false">
      <c r="A209" s="70"/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69"/>
      <c r="P209" s="69"/>
      <c r="Q209" s="70"/>
      <c r="R209" s="70"/>
      <c r="S209" s="70"/>
      <c r="T209" s="71"/>
      <c r="U209" s="70"/>
      <c r="V209" s="70"/>
      <c r="W209" s="70"/>
      <c r="X209" s="70"/>
      <c r="Y209" s="70"/>
      <c r="Z209" s="70"/>
    </row>
    <row r="210" customFormat="false" ht="30" hidden="false" customHeight="true" outlineLevel="0" collapsed="false">
      <c r="A210" s="70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69"/>
      <c r="P210" s="69"/>
      <c r="Q210" s="70"/>
      <c r="R210" s="70"/>
      <c r="S210" s="70"/>
      <c r="T210" s="71"/>
      <c r="U210" s="70"/>
      <c r="V210" s="70"/>
      <c r="W210" s="70"/>
      <c r="X210" s="70"/>
      <c r="Y210" s="70"/>
      <c r="Z210" s="70"/>
    </row>
    <row r="211" customFormat="false" ht="30" hidden="false" customHeight="true" outlineLevel="0" collapsed="false">
      <c r="A211" s="70"/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69"/>
      <c r="P211" s="69"/>
      <c r="Q211" s="70"/>
      <c r="R211" s="70"/>
      <c r="S211" s="70"/>
      <c r="T211" s="71"/>
      <c r="U211" s="70"/>
      <c r="V211" s="70"/>
      <c r="W211" s="70"/>
      <c r="X211" s="70"/>
      <c r="Y211" s="70"/>
      <c r="Z211" s="70"/>
    </row>
    <row r="212" customFormat="false" ht="30" hidden="false" customHeight="true" outlineLevel="0" collapsed="false">
      <c r="A212" s="70"/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70"/>
      <c r="N212" s="70"/>
      <c r="O212" s="69"/>
      <c r="P212" s="69"/>
      <c r="Q212" s="70"/>
      <c r="R212" s="70"/>
      <c r="S212" s="70"/>
      <c r="T212" s="71"/>
      <c r="U212" s="70"/>
      <c r="V212" s="70"/>
      <c r="W212" s="70"/>
      <c r="X212" s="70"/>
      <c r="Y212" s="70"/>
      <c r="Z212" s="70"/>
    </row>
    <row r="213" customFormat="false" ht="30" hidden="false" customHeight="true" outlineLevel="0" collapsed="false">
      <c r="A213" s="70"/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70"/>
      <c r="N213" s="70"/>
      <c r="O213" s="69"/>
      <c r="P213" s="69"/>
      <c r="Q213" s="70"/>
      <c r="R213" s="70"/>
      <c r="S213" s="70"/>
      <c r="T213" s="71"/>
      <c r="U213" s="70"/>
      <c r="V213" s="70"/>
      <c r="W213" s="70"/>
      <c r="X213" s="70"/>
      <c r="Y213" s="70"/>
      <c r="Z213" s="70"/>
    </row>
    <row r="214" customFormat="false" ht="30" hidden="false" customHeight="true" outlineLevel="0" collapsed="false">
      <c r="A214" s="70"/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70"/>
      <c r="N214" s="70"/>
      <c r="O214" s="69"/>
      <c r="P214" s="69"/>
      <c r="Q214" s="70"/>
      <c r="R214" s="70"/>
      <c r="S214" s="70"/>
      <c r="T214" s="71"/>
      <c r="U214" s="70"/>
      <c r="V214" s="70"/>
      <c r="W214" s="70"/>
      <c r="X214" s="70"/>
      <c r="Y214" s="70"/>
      <c r="Z214" s="70"/>
    </row>
    <row r="215" customFormat="false" ht="30" hidden="false" customHeight="true" outlineLevel="0" collapsed="false">
      <c r="A215" s="70"/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70"/>
      <c r="N215" s="70"/>
      <c r="O215" s="69"/>
      <c r="P215" s="69"/>
      <c r="Q215" s="70"/>
      <c r="R215" s="70"/>
      <c r="S215" s="70"/>
      <c r="T215" s="71"/>
      <c r="U215" s="70"/>
      <c r="V215" s="70"/>
      <c r="W215" s="70"/>
      <c r="X215" s="70"/>
      <c r="Y215" s="70"/>
      <c r="Z215" s="70"/>
    </row>
    <row r="216" customFormat="false" ht="30" hidden="false" customHeight="true" outlineLevel="0" collapsed="false">
      <c r="A216" s="70"/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70"/>
      <c r="N216" s="70"/>
      <c r="O216" s="69"/>
      <c r="P216" s="69"/>
      <c r="Q216" s="70"/>
      <c r="R216" s="70"/>
      <c r="S216" s="70"/>
      <c r="T216" s="71"/>
      <c r="U216" s="70"/>
      <c r="V216" s="70"/>
      <c r="W216" s="70"/>
      <c r="X216" s="70"/>
      <c r="Y216" s="70"/>
      <c r="Z216" s="70"/>
    </row>
    <row r="217" customFormat="false" ht="30" hidden="false" customHeight="true" outlineLevel="0" collapsed="false">
      <c r="A217" s="70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70"/>
      <c r="N217" s="70"/>
      <c r="O217" s="69"/>
      <c r="P217" s="69"/>
      <c r="Q217" s="70"/>
      <c r="R217" s="70"/>
      <c r="S217" s="70"/>
      <c r="T217" s="71"/>
      <c r="U217" s="70"/>
      <c r="V217" s="70"/>
      <c r="W217" s="70"/>
      <c r="X217" s="70"/>
      <c r="Y217" s="70"/>
      <c r="Z217" s="70"/>
    </row>
    <row r="218" customFormat="false" ht="30" hidden="false" customHeight="true" outlineLevel="0" collapsed="false">
      <c r="A218" s="70"/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70"/>
      <c r="N218" s="70"/>
      <c r="O218" s="69"/>
      <c r="P218" s="69"/>
      <c r="Q218" s="70"/>
      <c r="R218" s="70"/>
      <c r="S218" s="70"/>
      <c r="T218" s="71"/>
      <c r="U218" s="70"/>
      <c r="V218" s="70"/>
      <c r="W218" s="70"/>
      <c r="X218" s="70"/>
      <c r="Y218" s="70"/>
      <c r="Z218" s="70"/>
    </row>
    <row r="219" customFormat="false" ht="30" hidden="false" customHeight="true" outlineLevel="0" collapsed="false">
      <c r="A219" s="70"/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70"/>
      <c r="N219" s="70"/>
      <c r="O219" s="69"/>
      <c r="P219" s="69"/>
      <c r="Q219" s="70"/>
      <c r="R219" s="70"/>
      <c r="S219" s="70"/>
      <c r="T219" s="71"/>
      <c r="U219" s="70"/>
      <c r="V219" s="70"/>
      <c r="W219" s="70"/>
      <c r="X219" s="70"/>
      <c r="Y219" s="70"/>
      <c r="Z219" s="70"/>
    </row>
    <row r="220" customFormat="false" ht="30" hidden="false" customHeight="true" outlineLevel="0" collapsed="false">
      <c r="A220" s="70"/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70"/>
      <c r="N220" s="70"/>
      <c r="O220" s="69"/>
      <c r="P220" s="69"/>
      <c r="Q220" s="70"/>
      <c r="R220" s="70"/>
      <c r="S220" s="70"/>
      <c r="T220" s="71"/>
      <c r="U220" s="70"/>
      <c r="V220" s="70"/>
      <c r="W220" s="70"/>
      <c r="X220" s="70"/>
      <c r="Y220" s="70"/>
      <c r="Z220" s="70"/>
    </row>
    <row r="221" customFormat="false" ht="30" hidden="false" customHeight="true" outlineLevel="0" collapsed="false">
      <c r="A221" s="70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70"/>
      <c r="N221" s="70"/>
      <c r="O221" s="69"/>
      <c r="P221" s="69"/>
      <c r="Q221" s="70"/>
      <c r="R221" s="70"/>
      <c r="S221" s="70"/>
      <c r="T221" s="71"/>
      <c r="U221" s="70"/>
      <c r="V221" s="70"/>
      <c r="W221" s="70"/>
      <c r="X221" s="70"/>
      <c r="Y221" s="70"/>
      <c r="Z221" s="70"/>
    </row>
    <row r="222" customFormat="false" ht="30" hidden="false" customHeight="true" outlineLevel="0" collapsed="false">
      <c r="A222" s="70"/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70"/>
      <c r="N222" s="70"/>
      <c r="O222" s="69"/>
      <c r="P222" s="69"/>
      <c r="Q222" s="70"/>
      <c r="R222" s="70"/>
      <c r="S222" s="70"/>
      <c r="T222" s="71"/>
      <c r="U222" s="70"/>
      <c r="V222" s="70"/>
      <c r="W222" s="70"/>
      <c r="X222" s="70"/>
      <c r="Y222" s="70"/>
      <c r="Z222" s="70"/>
    </row>
    <row r="223" customFormat="false" ht="30" hidden="false" customHeight="true" outlineLevel="0" collapsed="false">
      <c r="A223" s="70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70"/>
      <c r="N223" s="70"/>
      <c r="O223" s="69"/>
      <c r="P223" s="69"/>
      <c r="Q223" s="70"/>
      <c r="R223" s="70"/>
      <c r="S223" s="70"/>
      <c r="T223" s="71"/>
      <c r="U223" s="70"/>
      <c r="V223" s="70"/>
      <c r="W223" s="70"/>
      <c r="X223" s="70"/>
      <c r="Y223" s="70"/>
      <c r="Z223" s="70"/>
    </row>
    <row r="224" customFormat="false" ht="30" hidden="false" customHeight="true" outlineLevel="0" collapsed="false">
      <c r="A224" s="70"/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70"/>
      <c r="N224" s="70"/>
      <c r="O224" s="69"/>
      <c r="P224" s="69"/>
      <c r="Q224" s="70"/>
      <c r="R224" s="70"/>
      <c r="S224" s="70"/>
      <c r="T224" s="71"/>
      <c r="U224" s="70"/>
      <c r="V224" s="70"/>
      <c r="W224" s="70"/>
      <c r="X224" s="70"/>
      <c r="Y224" s="70"/>
      <c r="Z224" s="70"/>
    </row>
    <row r="225" customFormat="false" ht="30" hidden="false" customHeight="true" outlineLevel="0" collapsed="false">
      <c r="A225" s="70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69"/>
      <c r="P225" s="69"/>
      <c r="Q225" s="70"/>
      <c r="R225" s="70"/>
      <c r="S225" s="70"/>
      <c r="T225" s="71"/>
      <c r="U225" s="70"/>
      <c r="V225" s="70"/>
      <c r="W225" s="70"/>
      <c r="X225" s="70"/>
      <c r="Y225" s="70"/>
      <c r="Z225" s="70"/>
    </row>
    <row r="226" customFormat="false" ht="30" hidden="false" customHeight="true" outlineLevel="0" collapsed="false">
      <c r="A226" s="70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69"/>
      <c r="P226" s="69"/>
      <c r="Q226" s="70"/>
      <c r="R226" s="70"/>
      <c r="S226" s="70"/>
      <c r="T226" s="71"/>
      <c r="U226" s="70"/>
      <c r="V226" s="70"/>
      <c r="W226" s="70"/>
      <c r="X226" s="70"/>
      <c r="Y226" s="70"/>
      <c r="Z226" s="70"/>
    </row>
    <row r="227" customFormat="false" ht="30" hidden="false" customHeight="true" outlineLevel="0" collapsed="false">
      <c r="A227" s="70"/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70"/>
      <c r="N227" s="70"/>
      <c r="O227" s="69"/>
      <c r="P227" s="69"/>
      <c r="Q227" s="70"/>
      <c r="R227" s="70"/>
      <c r="S227" s="70"/>
      <c r="T227" s="71"/>
      <c r="U227" s="70"/>
      <c r="V227" s="70"/>
      <c r="W227" s="70"/>
      <c r="X227" s="70"/>
      <c r="Y227" s="70"/>
      <c r="Z227" s="70"/>
    </row>
    <row r="228" customFormat="false" ht="30" hidden="false" customHeight="true" outlineLevel="0" collapsed="false">
      <c r="A228" s="70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70"/>
      <c r="N228" s="70"/>
      <c r="O228" s="69"/>
      <c r="P228" s="69"/>
      <c r="Q228" s="70"/>
      <c r="R228" s="70"/>
      <c r="S228" s="70"/>
      <c r="T228" s="71"/>
      <c r="U228" s="70"/>
      <c r="V228" s="70"/>
      <c r="W228" s="70"/>
      <c r="X228" s="70"/>
      <c r="Y228" s="70"/>
      <c r="Z228" s="70"/>
    </row>
    <row r="229" customFormat="false" ht="30" hidden="false" customHeight="true" outlineLevel="0" collapsed="false">
      <c r="A229" s="70"/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70"/>
      <c r="N229" s="70"/>
      <c r="O229" s="69"/>
      <c r="P229" s="69"/>
      <c r="Q229" s="70"/>
      <c r="R229" s="70"/>
      <c r="S229" s="70"/>
      <c r="T229" s="71"/>
      <c r="U229" s="70"/>
      <c r="V229" s="70"/>
      <c r="W229" s="70"/>
      <c r="X229" s="70"/>
      <c r="Y229" s="70"/>
      <c r="Z229" s="70"/>
    </row>
    <row r="230" customFormat="false" ht="30" hidden="false" customHeight="true" outlineLevel="0" collapsed="false">
      <c r="A230" s="70"/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70"/>
      <c r="N230" s="70"/>
      <c r="O230" s="69"/>
      <c r="P230" s="69"/>
      <c r="Q230" s="70"/>
      <c r="R230" s="70"/>
      <c r="S230" s="70"/>
      <c r="T230" s="71"/>
      <c r="U230" s="70"/>
      <c r="V230" s="70"/>
      <c r="W230" s="70"/>
      <c r="X230" s="70"/>
      <c r="Y230" s="70"/>
      <c r="Z230" s="70"/>
    </row>
    <row r="231" customFormat="false" ht="30" hidden="false" customHeight="true" outlineLevel="0" collapsed="false">
      <c r="A231" s="70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70"/>
      <c r="N231" s="70"/>
      <c r="O231" s="69"/>
      <c r="P231" s="69"/>
      <c r="Q231" s="70"/>
      <c r="R231" s="70"/>
      <c r="S231" s="70"/>
      <c r="T231" s="71"/>
      <c r="U231" s="70"/>
      <c r="V231" s="70"/>
      <c r="W231" s="70"/>
      <c r="X231" s="70"/>
      <c r="Y231" s="70"/>
      <c r="Z231" s="70"/>
    </row>
    <row r="232" customFormat="false" ht="30" hidden="false" customHeight="true" outlineLevel="0" collapsed="false">
      <c r="A232" s="70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70"/>
      <c r="N232" s="70"/>
      <c r="O232" s="69"/>
      <c r="P232" s="69"/>
      <c r="Q232" s="70"/>
      <c r="R232" s="70"/>
      <c r="S232" s="70"/>
      <c r="T232" s="71"/>
      <c r="U232" s="70"/>
      <c r="V232" s="70"/>
      <c r="W232" s="70"/>
      <c r="X232" s="70"/>
      <c r="Y232" s="70"/>
      <c r="Z232" s="70"/>
    </row>
    <row r="233" customFormat="false" ht="30" hidden="false" customHeight="true" outlineLevel="0" collapsed="false">
      <c r="A233" s="70"/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70"/>
      <c r="N233" s="70"/>
      <c r="O233" s="69"/>
      <c r="P233" s="69"/>
      <c r="Q233" s="70"/>
      <c r="R233" s="70"/>
      <c r="S233" s="70"/>
      <c r="T233" s="71"/>
      <c r="U233" s="70"/>
      <c r="V233" s="70"/>
      <c r="W233" s="70"/>
      <c r="X233" s="70"/>
      <c r="Y233" s="70"/>
      <c r="Z233" s="70"/>
    </row>
    <row r="234" customFormat="false" ht="30" hidden="false" customHeight="true" outlineLevel="0" collapsed="false">
      <c r="A234" s="70"/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70"/>
      <c r="N234" s="70"/>
      <c r="O234" s="69"/>
      <c r="P234" s="69"/>
      <c r="Q234" s="70"/>
      <c r="R234" s="70"/>
      <c r="S234" s="70"/>
      <c r="T234" s="71"/>
      <c r="U234" s="70"/>
      <c r="V234" s="70"/>
      <c r="W234" s="70"/>
      <c r="X234" s="70"/>
      <c r="Y234" s="70"/>
      <c r="Z234" s="70"/>
    </row>
    <row r="235" customFormat="false" ht="30" hidden="false" customHeight="true" outlineLevel="0" collapsed="false">
      <c r="A235" s="70"/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70"/>
      <c r="N235" s="70"/>
      <c r="O235" s="69"/>
      <c r="P235" s="69"/>
      <c r="Q235" s="70"/>
      <c r="R235" s="70"/>
      <c r="S235" s="70"/>
      <c r="T235" s="71"/>
      <c r="U235" s="70"/>
      <c r="V235" s="70"/>
      <c r="W235" s="70"/>
      <c r="X235" s="70"/>
      <c r="Y235" s="70"/>
      <c r="Z235" s="70"/>
    </row>
    <row r="236" customFormat="false" ht="30" hidden="false" customHeight="true" outlineLevel="0" collapsed="false">
      <c r="A236" s="70"/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70"/>
      <c r="N236" s="70"/>
      <c r="O236" s="69"/>
      <c r="P236" s="69"/>
      <c r="Q236" s="70"/>
      <c r="R236" s="70"/>
      <c r="S236" s="70"/>
      <c r="T236" s="71"/>
      <c r="U236" s="70"/>
      <c r="V236" s="70"/>
      <c r="W236" s="70"/>
      <c r="X236" s="70"/>
      <c r="Y236" s="70"/>
      <c r="Z236" s="70"/>
    </row>
    <row r="237" customFormat="false" ht="30" hidden="false" customHeight="true" outlineLevel="0" collapsed="false">
      <c r="A237" s="70"/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70"/>
      <c r="N237" s="70"/>
      <c r="O237" s="69"/>
      <c r="P237" s="69"/>
      <c r="Q237" s="70"/>
      <c r="R237" s="70"/>
      <c r="S237" s="70"/>
      <c r="T237" s="71"/>
      <c r="U237" s="70"/>
      <c r="V237" s="70"/>
      <c r="W237" s="70"/>
      <c r="X237" s="70"/>
      <c r="Y237" s="70"/>
      <c r="Z237" s="70"/>
    </row>
    <row r="238" customFormat="false" ht="30" hidden="false" customHeight="true" outlineLevel="0" collapsed="false">
      <c r="A238" s="70"/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70"/>
      <c r="N238" s="70"/>
      <c r="O238" s="69"/>
      <c r="P238" s="69"/>
      <c r="Q238" s="70"/>
      <c r="R238" s="70"/>
      <c r="S238" s="70"/>
      <c r="T238" s="71"/>
      <c r="U238" s="70"/>
      <c r="V238" s="70"/>
      <c r="W238" s="70"/>
      <c r="X238" s="70"/>
      <c r="Y238" s="70"/>
      <c r="Z238" s="70"/>
    </row>
    <row r="239" customFormat="false" ht="30" hidden="false" customHeight="true" outlineLevel="0" collapsed="false">
      <c r="A239" s="70"/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70"/>
      <c r="N239" s="70"/>
      <c r="O239" s="69"/>
      <c r="P239" s="69"/>
      <c r="Q239" s="70"/>
      <c r="R239" s="70"/>
      <c r="S239" s="70"/>
      <c r="T239" s="71"/>
      <c r="U239" s="70"/>
      <c r="V239" s="70"/>
      <c r="W239" s="70"/>
      <c r="X239" s="70"/>
      <c r="Y239" s="70"/>
      <c r="Z239" s="70"/>
    </row>
    <row r="240" customFormat="false" ht="30" hidden="false" customHeight="true" outlineLevel="0" collapsed="false">
      <c r="A240" s="70"/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70"/>
      <c r="N240" s="70"/>
      <c r="O240" s="69"/>
      <c r="P240" s="69"/>
      <c r="Q240" s="70"/>
      <c r="R240" s="70"/>
      <c r="S240" s="70"/>
      <c r="T240" s="71"/>
      <c r="U240" s="70"/>
      <c r="V240" s="70"/>
      <c r="W240" s="70"/>
      <c r="X240" s="70"/>
      <c r="Y240" s="70"/>
      <c r="Z240" s="70"/>
    </row>
    <row r="241" customFormat="false" ht="30" hidden="false" customHeight="true" outlineLevel="0" collapsed="false">
      <c r="A241" s="70"/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70"/>
      <c r="N241" s="70"/>
      <c r="O241" s="69"/>
      <c r="P241" s="69"/>
      <c r="Q241" s="70"/>
      <c r="R241" s="70"/>
      <c r="S241" s="70"/>
      <c r="T241" s="71"/>
      <c r="U241" s="70"/>
      <c r="V241" s="70"/>
      <c r="W241" s="70"/>
      <c r="X241" s="70"/>
      <c r="Y241" s="70"/>
      <c r="Z241" s="70"/>
    </row>
    <row r="242" customFormat="false" ht="30" hidden="false" customHeight="true" outlineLevel="0" collapsed="false">
      <c r="A242" s="70"/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70"/>
      <c r="N242" s="70"/>
      <c r="O242" s="69"/>
      <c r="P242" s="69"/>
      <c r="Q242" s="70"/>
      <c r="R242" s="70"/>
      <c r="S242" s="70"/>
      <c r="T242" s="71"/>
      <c r="U242" s="70"/>
      <c r="V242" s="70"/>
      <c r="W242" s="70"/>
      <c r="X242" s="70"/>
      <c r="Y242" s="70"/>
      <c r="Z242" s="70"/>
    </row>
    <row r="243" customFormat="false" ht="30" hidden="false" customHeight="true" outlineLevel="0" collapsed="false">
      <c r="A243" s="70"/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70"/>
      <c r="N243" s="70"/>
      <c r="O243" s="69"/>
      <c r="P243" s="69"/>
      <c r="Q243" s="70"/>
      <c r="R243" s="70"/>
      <c r="S243" s="70"/>
      <c r="T243" s="71"/>
      <c r="U243" s="70"/>
      <c r="V243" s="70"/>
      <c r="W243" s="70"/>
      <c r="X243" s="70"/>
      <c r="Y243" s="70"/>
      <c r="Z243" s="70"/>
    </row>
    <row r="244" customFormat="false" ht="30" hidden="false" customHeight="true" outlineLevel="0" collapsed="false">
      <c r="A244" s="70"/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70"/>
      <c r="N244" s="70"/>
      <c r="O244" s="69"/>
      <c r="P244" s="69"/>
      <c r="Q244" s="70"/>
      <c r="R244" s="70"/>
      <c r="S244" s="70"/>
      <c r="T244" s="71"/>
      <c r="U244" s="70"/>
      <c r="V244" s="70"/>
      <c r="W244" s="70"/>
      <c r="X244" s="70"/>
      <c r="Y244" s="70"/>
      <c r="Z244" s="70"/>
    </row>
    <row r="245" customFormat="false" ht="30" hidden="false" customHeight="true" outlineLevel="0" collapsed="false">
      <c r="A245" s="70"/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70"/>
      <c r="N245" s="70"/>
      <c r="O245" s="69"/>
      <c r="P245" s="69"/>
      <c r="Q245" s="70"/>
      <c r="R245" s="70"/>
      <c r="S245" s="70"/>
      <c r="T245" s="71"/>
      <c r="U245" s="70"/>
      <c r="V245" s="70"/>
      <c r="W245" s="70"/>
      <c r="X245" s="70"/>
      <c r="Y245" s="70"/>
      <c r="Z245" s="70"/>
    </row>
    <row r="246" customFormat="false" ht="30" hidden="false" customHeight="true" outlineLevel="0" collapsed="false">
      <c r="A246" s="70"/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70"/>
      <c r="N246" s="70"/>
      <c r="O246" s="69"/>
      <c r="P246" s="69"/>
      <c r="Q246" s="70"/>
      <c r="R246" s="70"/>
      <c r="S246" s="70"/>
      <c r="T246" s="71"/>
      <c r="U246" s="70"/>
      <c r="V246" s="70"/>
      <c r="W246" s="70"/>
      <c r="X246" s="70"/>
      <c r="Y246" s="70"/>
      <c r="Z246" s="70"/>
    </row>
    <row r="247" customFormat="false" ht="30" hidden="false" customHeight="true" outlineLevel="0" collapsed="false">
      <c r="A247" s="70"/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70"/>
      <c r="N247" s="70"/>
      <c r="O247" s="69"/>
      <c r="P247" s="69"/>
      <c r="Q247" s="70"/>
      <c r="R247" s="70"/>
      <c r="S247" s="70"/>
      <c r="T247" s="71"/>
      <c r="U247" s="70"/>
      <c r="V247" s="70"/>
      <c r="W247" s="70"/>
      <c r="X247" s="70"/>
      <c r="Y247" s="70"/>
      <c r="Z247" s="70"/>
    </row>
    <row r="248" customFormat="false" ht="30" hidden="false" customHeight="true" outlineLevel="0" collapsed="false">
      <c r="A248" s="70"/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70"/>
      <c r="N248" s="70"/>
      <c r="O248" s="69"/>
      <c r="P248" s="69"/>
      <c r="Q248" s="70"/>
      <c r="R248" s="70"/>
      <c r="S248" s="70"/>
      <c r="T248" s="71"/>
      <c r="U248" s="70"/>
      <c r="V248" s="70"/>
      <c r="W248" s="70"/>
      <c r="X248" s="70"/>
      <c r="Y248" s="70"/>
      <c r="Z248" s="70"/>
    </row>
    <row r="249" customFormat="false" ht="30" hidden="false" customHeight="true" outlineLevel="0" collapsed="false">
      <c r="A249" s="70"/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70"/>
      <c r="N249" s="70"/>
      <c r="O249" s="69"/>
      <c r="P249" s="69"/>
      <c r="Q249" s="70"/>
      <c r="R249" s="70"/>
      <c r="S249" s="70"/>
      <c r="T249" s="71"/>
      <c r="U249" s="70"/>
      <c r="V249" s="70"/>
      <c r="W249" s="70"/>
      <c r="X249" s="70"/>
      <c r="Y249" s="70"/>
      <c r="Z249" s="70"/>
    </row>
    <row r="250" customFormat="false" ht="30" hidden="false" customHeight="true" outlineLevel="0" collapsed="false">
      <c r="A250" s="70"/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70"/>
      <c r="N250" s="70"/>
      <c r="O250" s="69"/>
      <c r="P250" s="69"/>
      <c r="Q250" s="70"/>
      <c r="R250" s="70"/>
      <c r="S250" s="70"/>
      <c r="T250" s="71"/>
      <c r="U250" s="70"/>
      <c r="V250" s="70"/>
      <c r="W250" s="70"/>
      <c r="X250" s="70"/>
      <c r="Y250" s="70"/>
      <c r="Z250" s="70"/>
    </row>
    <row r="251" customFormat="false" ht="15.75" hidden="false" customHeight="true" outlineLevel="0" collapsed="false">
      <c r="A251" s="13"/>
      <c r="B251" s="13"/>
      <c r="O251" s="13"/>
      <c r="P251" s="13"/>
      <c r="R251" s="13"/>
      <c r="W251" s="13"/>
      <c r="X251" s="13"/>
      <c r="Y251" s="13"/>
      <c r="Z251" s="13"/>
    </row>
    <row r="252" customFormat="false" ht="15.75" hidden="false" customHeight="true" outlineLevel="0" collapsed="false">
      <c r="A252" s="13"/>
      <c r="B252" s="13"/>
      <c r="O252" s="13"/>
      <c r="P252" s="13"/>
      <c r="R252" s="13"/>
      <c r="W252" s="13"/>
      <c r="X252" s="13"/>
      <c r="Y252" s="13"/>
      <c r="Z252" s="13"/>
    </row>
    <row r="253" customFormat="false" ht="15.75" hidden="false" customHeight="true" outlineLevel="0" collapsed="false">
      <c r="A253" s="13"/>
      <c r="B253" s="13"/>
      <c r="O253" s="13"/>
      <c r="P253" s="13"/>
      <c r="R253" s="13"/>
      <c r="W253" s="13"/>
      <c r="X253" s="13"/>
      <c r="Y253" s="13"/>
      <c r="Z253" s="13"/>
    </row>
    <row r="254" customFormat="false" ht="15.75" hidden="false" customHeight="true" outlineLevel="0" collapsed="false">
      <c r="A254" s="13"/>
      <c r="B254" s="13"/>
      <c r="O254" s="13"/>
      <c r="P254" s="13"/>
      <c r="R254" s="13"/>
      <c r="W254" s="13"/>
      <c r="X254" s="13"/>
      <c r="Y254" s="13"/>
      <c r="Z254" s="13"/>
    </row>
    <row r="255" customFormat="false" ht="15.75" hidden="false" customHeight="true" outlineLevel="0" collapsed="false">
      <c r="A255" s="13"/>
      <c r="B255" s="13"/>
      <c r="O255" s="13"/>
      <c r="P255" s="13"/>
      <c r="R255" s="13"/>
      <c r="W255" s="13"/>
      <c r="X255" s="13"/>
      <c r="Y255" s="13"/>
      <c r="Z255" s="13"/>
    </row>
    <row r="256" customFormat="false" ht="15.75" hidden="false" customHeight="true" outlineLevel="0" collapsed="false">
      <c r="A256" s="13"/>
      <c r="B256" s="13"/>
      <c r="O256" s="13"/>
      <c r="P256" s="13"/>
      <c r="R256" s="13"/>
      <c r="W256" s="13"/>
      <c r="X256" s="13"/>
      <c r="Y256" s="13"/>
      <c r="Z256" s="13"/>
    </row>
    <row r="257" customFormat="false" ht="15.75" hidden="false" customHeight="true" outlineLevel="0" collapsed="false">
      <c r="A257" s="13"/>
      <c r="B257" s="13"/>
      <c r="O257" s="13"/>
      <c r="P257" s="13"/>
      <c r="R257" s="13"/>
      <c r="W257" s="13"/>
      <c r="X257" s="13"/>
      <c r="Y257" s="13"/>
      <c r="Z257" s="13"/>
    </row>
    <row r="258" customFormat="false" ht="15.75" hidden="false" customHeight="true" outlineLevel="0" collapsed="false">
      <c r="A258" s="13"/>
      <c r="B258" s="13"/>
      <c r="O258" s="13"/>
      <c r="P258" s="13"/>
      <c r="R258" s="13"/>
      <c r="W258" s="13"/>
      <c r="X258" s="13"/>
      <c r="Y258" s="13"/>
      <c r="Z258" s="13"/>
    </row>
    <row r="259" customFormat="false" ht="15.75" hidden="false" customHeight="true" outlineLevel="0" collapsed="false">
      <c r="A259" s="13"/>
      <c r="B259" s="13"/>
      <c r="O259" s="13"/>
      <c r="P259" s="13"/>
      <c r="R259" s="13"/>
      <c r="W259" s="13"/>
      <c r="X259" s="13"/>
      <c r="Y259" s="13"/>
      <c r="Z259" s="13"/>
    </row>
    <row r="260" customFormat="false" ht="15.75" hidden="false" customHeight="true" outlineLevel="0" collapsed="false">
      <c r="A260" s="13"/>
      <c r="B260" s="13"/>
      <c r="O260" s="13"/>
      <c r="P260" s="13"/>
      <c r="R260" s="13"/>
      <c r="W260" s="13"/>
      <c r="X260" s="13"/>
      <c r="Y260" s="13"/>
      <c r="Z260" s="13"/>
    </row>
    <row r="261" customFormat="false" ht="15.75" hidden="false" customHeight="true" outlineLevel="0" collapsed="false">
      <c r="A261" s="13"/>
      <c r="B261" s="13"/>
      <c r="O261" s="13"/>
      <c r="P261" s="13"/>
      <c r="R261" s="13"/>
      <c r="W261" s="13"/>
      <c r="X261" s="13"/>
      <c r="Y261" s="13"/>
      <c r="Z261" s="13"/>
    </row>
    <row r="262" customFormat="false" ht="15.75" hidden="false" customHeight="true" outlineLevel="0" collapsed="false">
      <c r="A262" s="13"/>
      <c r="B262" s="13"/>
      <c r="O262" s="13"/>
      <c r="P262" s="13"/>
      <c r="R262" s="13"/>
      <c r="W262" s="13"/>
      <c r="X262" s="13"/>
      <c r="Y262" s="13"/>
      <c r="Z262" s="13"/>
    </row>
    <row r="263" customFormat="false" ht="15.75" hidden="false" customHeight="true" outlineLevel="0" collapsed="false">
      <c r="A263" s="13"/>
      <c r="B263" s="13"/>
      <c r="O263" s="13"/>
      <c r="P263" s="13"/>
      <c r="R263" s="13"/>
      <c r="W263" s="13"/>
      <c r="X263" s="13"/>
      <c r="Y263" s="13"/>
      <c r="Z263" s="13"/>
    </row>
    <row r="264" customFormat="false" ht="15.75" hidden="false" customHeight="true" outlineLevel="0" collapsed="false">
      <c r="A264" s="13"/>
      <c r="B264" s="13"/>
      <c r="O264" s="13"/>
      <c r="P264" s="13"/>
      <c r="R264" s="13"/>
      <c r="W264" s="13"/>
      <c r="X264" s="13"/>
      <c r="Y264" s="13"/>
      <c r="Z264" s="13"/>
    </row>
    <row r="265" customFormat="false" ht="15.75" hidden="false" customHeight="true" outlineLevel="0" collapsed="false">
      <c r="A265" s="13"/>
      <c r="B265" s="13"/>
      <c r="O265" s="13"/>
      <c r="P265" s="13"/>
      <c r="R265" s="13"/>
      <c r="W265" s="13"/>
      <c r="X265" s="13"/>
      <c r="Y265" s="13"/>
      <c r="Z265" s="13"/>
    </row>
    <row r="266" customFormat="false" ht="15.75" hidden="false" customHeight="true" outlineLevel="0" collapsed="false">
      <c r="A266" s="13"/>
      <c r="B266" s="13"/>
      <c r="O266" s="13"/>
      <c r="P266" s="13"/>
      <c r="R266" s="13"/>
      <c r="W266" s="13"/>
      <c r="X266" s="13"/>
      <c r="Y266" s="13"/>
      <c r="Z266" s="13"/>
    </row>
    <row r="267" customFormat="false" ht="15.75" hidden="false" customHeight="true" outlineLevel="0" collapsed="false">
      <c r="A267" s="13"/>
      <c r="B267" s="13"/>
      <c r="O267" s="13"/>
      <c r="P267" s="13"/>
      <c r="R267" s="13"/>
      <c r="W267" s="13"/>
      <c r="X267" s="13"/>
      <c r="Y267" s="13"/>
      <c r="Z267" s="13"/>
    </row>
    <row r="268" customFormat="false" ht="15.75" hidden="false" customHeight="true" outlineLevel="0" collapsed="false">
      <c r="A268" s="13"/>
      <c r="B268" s="13"/>
      <c r="O268" s="13"/>
      <c r="P268" s="13"/>
      <c r="R268" s="13"/>
      <c r="W268" s="13"/>
      <c r="X268" s="13"/>
      <c r="Y268" s="13"/>
      <c r="Z268" s="13"/>
    </row>
    <row r="269" customFormat="false" ht="15.75" hidden="false" customHeight="true" outlineLevel="0" collapsed="false">
      <c r="A269" s="13"/>
      <c r="B269" s="13"/>
      <c r="O269" s="13"/>
      <c r="P269" s="13"/>
      <c r="R269" s="13"/>
      <c r="W269" s="13"/>
      <c r="X269" s="13"/>
      <c r="Y269" s="13"/>
      <c r="Z269" s="13"/>
    </row>
    <row r="270" customFormat="false" ht="15.75" hidden="false" customHeight="true" outlineLevel="0" collapsed="false">
      <c r="A270" s="13"/>
      <c r="B270" s="13"/>
      <c r="O270" s="13"/>
      <c r="P270" s="13"/>
      <c r="R270" s="13"/>
      <c r="W270" s="13"/>
      <c r="X270" s="13"/>
      <c r="Y270" s="13"/>
      <c r="Z270" s="13"/>
    </row>
    <row r="271" customFormat="false" ht="15.75" hidden="false" customHeight="true" outlineLevel="0" collapsed="false">
      <c r="A271" s="13"/>
      <c r="B271" s="13"/>
      <c r="O271" s="13"/>
      <c r="P271" s="13"/>
      <c r="R271" s="13"/>
      <c r="W271" s="13"/>
      <c r="X271" s="13"/>
      <c r="Y271" s="13"/>
      <c r="Z271" s="13"/>
    </row>
    <row r="272" customFormat="false" ht="15.75" hidden="false" customHeight="true" outlineLevel="0" collapsed="false">
      <c r="A272" s="13"/>
      <c r="B272" s="13"/>
      <c r="O272" s="13"/>
      <c r="P272" s="13"/>
      <c r="R272" s="13"/>
      <c r="W272" s="13"/>
      <c r="X272" s="13"/>
      <c r="Y272" s="13"/>
      <c r="Z272" s="13"/>
    </row>
    <row r="273" customFormat="false" ht="15.75" hidden="false" customHeight="true" outlineLevel="0" collapsed="false">
      <c r="A273" s="13"/>
      <c r="B273" s="13"/>
      <c r="O273" s="13"/>
      <c r="P273" s="13"/>
      <c r="R273" s="13"/>
      <c r="W273" s="13"/>
      <c r="X273" s="13"/>
      <c r="Y273" s="13"/>
      <c r="Z273" s="13"/>
    </row>
    <row r="274" customFormat="false" ht="15.75" hidden="false" customHeight="true" outlineLevel="0" collapsed="false">
      <c r="A274" s="13"/>
      <c r="B274" s="13"/>
      <c r="O274" s="13"/>
      <c r="P274" s="13"/>
      <c r="R274" s="13"/>
      <c r="W274" s="13"/>
      <c r="X274" s="13"/>
      <c r="Y274" s="13"/>
      <c r="Z274" s="13"/>
    </row>
    <row r="275" customFormat="false" ht="15.75" hidden="false" customHeight="true" outlineLevel="0" collapsed="false">
      <c r="A275" s="13"/>
      <c r="B275" s="13"/>
      <c r="O275" s="13"/>
      <c r="P275" s="13"/>
      <c r="R275" s="13"/>
      <c r="W275" s="13"/>
      <c r="X275" s="13"/>
      <c r="Y275" s="13"/>
      <c r="Z275" s="13"/>
    </row>
    <row r="276" customFormat="false" ht="15.75" hidden="false" customHeight="true" outlineLevel="0" collapsed="false">
      <c r="A276" s="13"/>
      <c r="B276" s="13"/>
      <c r="O276" s="13"/>
      <c r="P276" s="13"/>
      <c r="R276" s="13"/>
      <c r="W276" s="13"/>
      <c r="X276" s="13"/>
      <c r="Y276" s="13"/>
      <c r="Z276" s="13"/>
    </row>
    <row r="277" customFormat="false" ht="15.75" hidden="false" customHeight="true" outlineLevel="0" collapsed="false">
      <c r="A277" s="13"/>
      <c r="B277" s="13"/>
      <c r="O277" s="13"/>
      <c r="P277" s="13"/>
      <c r="R277" s="13"/>
      <c r="W277" s="13"/>
      <c r="X277" s="13"/>
      <c r="Y277" s="13"/>
      <c r="Z277" s="13"/>
    </row>
    <row r="278" customFormat="false" ht="15.75" hidden="false" customHeight="true" outlineLevel="0" collapsed="false">
      <c r="A278" s="13"/>
      <c r="B278" s="13"/>
      <c r="O278" s="13"/>
      <c r="P278" s="13"/>
      <c r="R278" s="13"/>
      <c r="W278" s="13"/>
      <c r="X278" s="13"/>
      <c r="Y278" s="13"/>
      <c r="Z278" s="13"/>
    </row>
    <row r="279" customFormat="false" ht="15.75" hidden="false" customHeight="true" outlineLevel="0" collapsed="false">
      <c r="A279" s="13"/>
      <c r="B279" s="13"/>
      <c r="O279" s="13"/>
      <c r="P279" s="13"/>
      <c r="R279" s="13"/>
      <c r="W279" s="13"/>
      <c r="X279" s="13"/>
      <c r="Y279" s="13"/>
      <c r="Z279" s="13"/>
    </row>
    <row r="280" customFormat="false" ht="15.75" hidden="false" customHeight="true" outlineLevel="0" collapsed="false">
      <c r="A280" s="13"/>
      <c r="B280" s="13"/>
      <c r="O280" s="13"/>
      <c r="P280" s="13"/>
      <c r="R280" s="13"/>
      <c r="W280" s="13"/>
      <c r="X280" s="13"/>
      <c r="Y280" s="13"/>
      <c r="Z280" s="13"/>
    </row>
    <row r="281" customFormat="false" ht="15.75" hidden="false" customHeight="true" outlineLevel="0" collapsed="false">
      <c r="A281" s="13"/>
      <c r="B281" s="13"/>
      <c r="O281" s="13"/>
      <c r="P281" s="13"/>
      <c r="R281" s="13"/>
      <c r="W281" s="13"/>
      <c r="X281" s="13"/>
      <c r="Y281" s="13"/>
      <c r="Z281" s="13"/>
    </row>
    <row r="282" customFormat="false" ht="15.75" hidden="false" customHeight="true" outlineLevel="0" collapsed="false">
      <c r="A282" s="13"/>
      <c r="B282" s="13"/>
      <c r="O282" s="13"/>
      <c r="P282" s="13"/>
      <c r="R282" s="13"/>
      <c r="W282" s="13"/>
      <c r="X282" s="13"/>
      <c r="Y282" s="13"/>
      <c r="Z282" s="13"/>
    </row>
    <row r="283" customFormat="false" ht="15.75" hidden="false" customHeight="true" outlineLevel="0" collapsed="false">
      <c r="A283" s="13"/>
      <c r="B283" s="13"/>
      <c r="O283" s="13"/>
      <c r="P283" s="13"/>
      <c r="R283" s="13"/>
      <c r="W283" s="13"/>
      <c r="X283" s="13"/>
      <c r="Y283" s="13"/>
      <c r="Z283" s="13"/>
    </row>
    <row r="284" customFormat="false" ht="15.75" hidden="false" customHeight="true" outlineLevel="0" collapsed="false">
      <c r="A284" s="13"/>
      <c r="B284" s="13"/>
      <c r="O284" s="13"/>
      <c r="P284" s="13"/>
      <c r="R284" s="13"/>
      <c r="W284" s="13"/>
      <c r="X284" s="13"/>
      <c r="Y284" s="13"/>
      <c r="Z284" s="13"/>
    </row>
    <row r="285" customFormat="false" ht="15.75" hidden="false" customHeight="true" outlineLevel="0" collapsed="false">
      <c r="A285" s="13"/>
      <c r="B285" s="13"/>
      <c r="O285" s="13"/>
      <c r="P285" s="13"/>
      <c r="R285" s="13"/>
      <c r="W285" s="13"/>
      <c r="X285" s="13"/>
      <c r="Y285" s="13"/>
      <c r="Z285" s="13"/>
    </row>
    <row r="286" customFormat="false" ht="15.75" hidden="false" customHeight="true" outlineLevel="0" collapsed="false">
      <c r="A286" s="13"/>
      <c r="B286" s="13"/>
      <c r="O286" s="13"/>
      <c r="P286" s="13"/>
      <c r="R286" s="13"/>
      <c r="W286" s="13"/>
      <c r="X286" s="13"/>
      <c r="Y286" s="13"/>
      <c r="Z286" s="13"/>
    </row>
    <row r="287" customFormat="false" ht="15.75" hidden="false" customHeight="true" outlineLevel="0" collapsed="false">
      <c r="A287" s="13"/>
      <c r="B287" s="13"/>
      <c r="O287" s="13"/>
      <c r="P287" s="13"/>
      <c r="R287" s="13"/>
      <c r="W287" s="13"/>
      <c r="X287" s="13"/>
      <c r="Y287" s="13"/>
      <c r="Z287" s="13"/>
    </row>
    <row r="288" customFormat="false" ht="15.75" hidden="false" customHeight="true" outlineLevel="0" collapsed="false">
      <c r="A288" s="13"/>
      <c r="B288" s="13"/>
      <c r="O288" s="13"/>
      <c r="P288" s="13"/>
      <c r="R288" s="13"/>
      <c r="W288" s="13"/>
      <c r="X288" s="13"/>
      <c r="Y288" s="13"/>
      <c r="Z288" s="13"/>
    </row>
    <row r="289" customFormat="false" ht="15.75" hidden="false" customHeight="true" outlineLevel="0" collapsed="false">
      <c r="A289" s="13"/>
      <c r="B289" s="13"/>
      <c r="O289" s="13"/>
      <c r="P289" s="13"/>
      <c r="R289" s="13"/>
      <c r="W289" s="13"/>
      <c r="X289" s="13"/>
      <c r="Y289" s="13"/>
      <c r="Z289" s="13"/>
    </row>
    <row r="290" customFormat="false" ht="15.75" hidden="false" customHeight="true" outlineLevel="0" collapsed="false">
      <c r="A290" s="13"/>
      <c r="B290" s="13"/>
      <c r="O290" s="13"/>
      <c r="P290" s="13"/>
      <c r="R290" s="13"/>
      <c r="W290" s="13"/>
      <c r="X290" s="13"/>
      <c r="Y290" s="13"/>
      <c r="Z290" s="13"/>
    </row>
    <row r="291" customFormat="false" ht="15.75" hidden="false" customHeight="true" outlineLevel="0" collapsed="false">
      <c r="A291" s="13"/>
      <c r="B291" s="13"/>
      <c r="O291" s="13"/>
      <c r="P291" s="13"/>
      <c r="R291" s="13"/>
      <c r="W291" s="13"/>
      <c r="X291" s="13"/>
      <c r="Y291" s="13"/>
      <c r="Z291" s="13"/>
    </row>
    <row r="292" customFormat="false" ht="15.75" hidden="false" customHeight="true" outlineLevel="0" collapsed="false">
      <c r="A292" s="13"/>
      <c r="B292" s="13"/>
      <c r="O292" s="13"/>
      <c r="P292" s="13"/>
      <c r="R292" s="13"/>
      <c r="W292" s="13"/>
      <c r="X292" s="13"/>
      <c r="Y292" s="13"/>
      <c r="Z292" s="13"/>
    </row>
    <row r="293" customFormat="false" ht="15.75" hidden="false" customHeight="true" outlineLevel="0" collapsed="false">
      <c r="A293" s="13"/>
      <c r="B293" s="13"/>
      <c r="O293" s="13"/>
      <c r="P293" s="13"/>
      <c r="R293" s="13"/>
      <c r="W293" s="13"/>
      <c r="X293" s="13"/>
      <c r="Y293" s="13"/>
      <c r="Z293" s="13"/>
    </row>
    <row r="294" customFormat="false" ht="15.75" hidden="false" customHeight="true" outlineLevel="0" collapsed="false">
      <c r="A294" s="13"/>
      <c r="B294" s="13"/>
      <c r="O294" s="13"/>
      <c r="P294" s="13"/>
      <c r="R294" s="13"/>
      <c r="W294" s="13"/>
      <c r="X294" s="13"/>
      <c r="Y294" s="13"/>
      <c r="Z294" s="13"/>
    </row>
    <row r="295" customFormat="false" ht="15.75" hidden="false" customHeight="true" outlineLevel="0" collapsed="false">
      <c r="A295" s="13"/>
      <c r="B295" s="13"/>
      <c r="O295" s="13"/>
      <c r="P295" s="13"/>
      <c r="R295" s="13"/>
      <c r="W295" s="13"/>
      <c r="X295" s="13"/>
      <c r="Y295" s="13"/>
      <c r="Z295" s="13"/>
    </row>
    <row r="296" customFormat="false" ht="15.75" hidden="false" customHeight="true" outlineLevel="0" collapsed="false">
      <c r="A296" s="13"/>
      <c r="B296" s="13"/>
      <c r="O296" s="13"/>
      <c r="P296" s="13"/>
      <c r="R296" s="13"/>
      <c r="W296" s="13"/>
      <c r="X296" s="13"/>
      <c r="Y296" s="13"/>
      <c r="Z296" s="13"/>
    </row>
    <row r="297" customFormat="false" ht="15.75" hidden="false" customHeight="true" outlineLevel="0" collapsed="false">
      <c r="A297" s="13"/>
      <c r="B297" s="13"/>
      <c r="O297" s="13"/>
      <c r="P297" s="13"/>
      <c r="R297" s="13"/>
      <c r="W297" s="13"/>
      <c r="X297" s="13"/>
      <c r="Y297" s="13"/>
      <c r="Z297" s="13"/>
    </row>
    <row r="298" customFormat="false" ht="15.75" hidden="false" customHeight="true" outlineLevel="0" collapsed="false">
      <c r="A298" s="13"/>
      <c r="B298" s="13"/>
      <c r="O298" s="13"/>
      <c r="P298" s="13"/>
      <c r="R298" s="13"/>
      <c r="W298" s="13"/>
      <c r="X298" s="13"/>
      <c r="Y298" s="13"/>
      <c r="Z298" s="13"/>
    </row>
    <row r="299" customFormat="false" ht="15.75" hidden="false" customHeight="true" outlineLevel="0" collapsed="false">
      <c r="A299" s="13"/>
      <c r="B299" s="13"/>
      <c r="O299" s="13"/>
      <c r="P299" s="13"/>
      <c r="R299" s="13"/>
      <c r="W299" s="13"/>
      <c r="X299" s="13"/>
      <c r="Y299" s="13"/>
      <c r="Z299" s="13"/>
    </row>
    <row r="300" customFormat="false" ht="15.75" hidden="false" customHeight="true" outlineLevel="0" collapsed="false">
      <c r="A300" s="13"/>
      <c r="B300" s="13"/>
      <c r="O300" s="13"/>
      <c r="P300" s="13"/>
      <c r="R300" s="13"/>
      <c r="W300" s="13"/>
      <c r="X300" s="13"/>
      <c r="Y300" s="13"/>
      <c r="Z300" s="13"/>
    </row>
    <row r="301" customFormat="false" ht="15.75" hidden="false" customHeight="true" outlineLevel="0" collapsed="false">
      <c r="A301" s="13"/>
      <c r="B301" s="13"/>
      <c r="O301" s="13"/>
      <c r="P301" s="13"/>
      <c r="R301" s="13"/>
      <c r="W301" s="13"/>
      <c r="X301" s="13"/>
      <c r="Y301" s="13"/>
      <c r="Z301" s="13"/>
    </row>
    <row r="302" customFormat="false" ht="15.75" hidden="false" customHeight="true" outlineLevel="0" collapsed="false">
      <c r="A302" s="13"/>
      <c r="B302" s="13"/>
      <c r="O302" s="13"/>
      <c r="P302" s="13"/>
      <c r="R302" s="13"/>
      <c r="W302" s="13"/>
      <c r="X302" s="13"/>
      <c r="Y302" s="13"/>
      <c r="Z302" s="13"/>
    </row>
    <row r="303" customFormat="false" ht="15.75" hidden="false" customHeight="true" outlineLevel="0" collapsed="false">
      <c r="A303" s="13"/>
      <c r="B303" s="13"/>
      <c r="O303" s="13"/>
      <c r="P303" s="13"/>
      <c r="R303" s="13"/>
      <c r="W303" s="13"/>
      <c r="X303" s="13"/>
      <c r="Y303" s="13"/>
      <c r="Z303" s="13"/>
    </row>
    <row r="304" customFormat="false" ht="15.75" hidden="false" customHeight="true" outlineLevel="0" collapsed="false">
      <c r="A304" s="13"/>
      <c r="B304" s="13"/>
      <c r="O304" s="13"/>
      <c r="P304" s="13"/>
      <c r="R304" s="13"/>
      <c r="W304" s="13"/>
      <c r="X304" s="13"/>
      <c r="Y304" s="13"/>
      <c r="Z304" s="13"/>
    </row>
    <row r="305" customFormat="false" ht="15.75" hidden="false" customHeight="true" outlineLevel="0" collapsed="false">
      <c r="A305" s="13"/>
      <c r="B305" s="13"/>
      <c r="O305" s="13"/>
      <c r="P305" s="13"/>
      <c r="R305" s="13"/>
      <c r="W305" s="13"/>
      <c r="X305" s="13"/>
      <c r="Y305" s="13"/>
      <c r="Z305" s="13"/>
    </row>
    <row r="306" customFormat="false" ht="15.75" hidden="false" customHeight="true" outlineLevel="0" collapsed="false">
      <c r="A306" s="13"/>
      <c r="B306" s="13"/>
      <c r="O306" s="13"/>
      <c r="P306" s="13"/>
      <c r="R306" s="13"/>
      <c r="W306" s="13"/>
      <c r="X306" s="13"/>
      <c r="Y306" s="13"/>
      <c r="Z306" s="13"/>
    </row>
    <row r="307" customFormat="false" ht="15.75" hidden="false" customHeight="true" outlineLevel="0" collapsed="false">
      <c r="A307" s="13"/>
      <c r="B307" s="13"/>
      <c r="O307" s="13"/>
      <c r="P307" s="13"/>
      <c r="R307" s="13"/>
      <c r="W307" s="13"/>
      <c r="X307" s="13"/>
      <c r="Y307" s="13"/>
      <c r="Z307" s="13"/>
    </row>
    <row r="308" customFormat="false" ht="15.75" hidden="false" customHeight="true" outlineLevel="0" collapsed="false">
      <c r="A308" s="13"/>
      <c r="B308" s="13"/>
      <c r="O308" s="13"/>
      <c r="P308" s="13"/>
      <c r="R308" s="13"/>
      <c r="W308" s="13"/>
      <c r="X308" s="13"/>
      <c r="Y308" s="13"/>
      <c r="Z308" s="13"/>
    </row>
    <row r="309" customFormat="false" ht="15.75" hidden="false" customHeight="true" outlineLevel="0" collapsed="false">
      <c r="A309" s="13"/>
      <c r="B309" s="13"/>
      <c r="O309" s="13"/>
      <c r="P309" s="13"/>
      <c r="R309" s="13"/>
      <c r="W309" s="13"/>
      <c r="X309" s="13"/>
      <c r="Y309" s="13"/>
      <c r="Z309" s="13"/>
    </row>
    <row r="310" customFormat="false" ht="15.75" hidden="false" customHeight="true" outlineLevel="0" collapsed="false">
      <c r="A310" s="13"/>
      <c r="B310" s="13"/>
      <c r="O310" s="13"/>
      <c r="P310" s="13"/>
      <c r="R310" s="13"/>
      <c r="W310" s="13"/>
      <c r="X310" s="13"/>
      <c r="Y310" s="13"/>
      <c r="Z310" s="13"/>
    </row>
    <row r="311" customFormat="false" ht="15.75" hidden="false" customHeight="true" outlineLevel="0" collapsed="false">
      <c r="A311" s="13"/>
      <c r="B311" s="13"/>
      <c r="O311" s="13"/>
      <c r="P311" s="13"/>
      <c r="R311" s="13"/>
      <c r="W311" s="13"/>
      <c r="X311" s="13"/>
      <c r="Y311" s="13"/>
      <c r="Z311" s="13"/>
    </row>
    <row r="312" customFormat="false" ht="15.75" hidden="false" customHeight="true" outlineLevel="0" collapsed="false">
      <c r="A312" s="13"/>
      <c r="B312" s="13"/>
      <c r="O312" s="13"/>
      <c r="P312" s="13"/>
      <c r="R312" s="13"/>
      <c r="W312" s="13"/>
      <c r="X312" s="13"/>
      <c r="Y312" s="13"/>
      <c r="Z312" s="13"/>
    </row>
    <row r="313" customFormat="false" ht="15.75" hidden="false" customHeight="true" outlineLevel="0" collapsed="false">
      <c r="A313" s="13"/>
      <c r="B313" s="13"/>
      <c r="O313" s="13"/>
      <c r="P313" s="13"/>
      <c r="R313" s="13"/>
      <c r="W313" s="13"/>
      <c r="X313" s="13"/>
      <c r="Y313" s="13"/>
      <c r="Z313" s="13"/>
    </row>
    <row r="314" customFormat="false" ht="15.75" hidden="false" customHeight="true" outlineLevel="0" collapsed="false">
      <c r="A314" s="13"/>
      <c r="B314" s="13"/>
      <c r="O314" s="13"/>
      <c r="P314" s="13"/>
      <c r="R314" s="13"/>
      <c r="W314" s="13"/>
      <c r="X314" s="13"/>
      <c r="Y314" s="13"/>
      <c r="Z314" s="13"/>
    </row>
    <row r="315" customFormat="false" ht="15.75" hidden="false" customHeight="true" outlineLevel="0" collapsed="false">
      <c r="A315" s="13"/>
      <c r="B315" s="13"/>
      <c r="O315" s="13"/>
      <c r="P315" s="13"/>
      <c r="R315" s="13"/>
      <c r="W315" s="13"/>
      <c r="X315" s="13"/>
      <c r="Y315" s="13"/>
      <c r="Z315" s="13"/>
    </row>
    <row r="316" customFormat="false" ht="15.75" hidden="false" customHeight="true" outlineLevel="0" collapsed="false">
      <c r="A316" s="13"/>
      <c r="B316" s="13"/>
      <c r="O316" s="13"/>
      <c r="P316" s="13"/>
      <c r="R316" s="13"/>
      <c r="W316" s="13"/>
      <c r="X316" s="13"/>
      <c r="Y316" s="13"/>
      <c r="Z316" s="13"/>
    </row>
    <row r="317" customFormat="false" ht="15.75" hidden="false" customHeight="true" outlineLevel="0" collapsed="false">
      <c r="A317" s="13"/>
      <c r="B317" s="13"/>
      <c r="O317" s="13"/>
      <c r="P317" s="13"/>
      <c r="R317" s="13"/>
      <c r="W317" s="13"/>
      <c r="X317" s="13"/>
      <c r="Y317" s="13"/>
      <c r="Z317" s="13"/>
    </row>
    <row r="318" customFormat="false" ht="15.75" hidden="false" customHeight="true" outlineLevel="0" collapsed="false">
      <c r="A318" s="13"/>
      <c r="B318" s="13"/>
      <c r="O318" s="13"/>
      <c r="P318" s="13"/>
      <c r="R318" s="13"/>
      <c r="W318" s="13"/>
      <c r="X318" s="13"/>
      <c r="Y318" s="13"/>
      <c r="Z318" s="13"/>
    </row>
    <row r="319" customFormat="false" ht="15.75" hidden="false" customHeight="true" outlineLevel="0" collapsed="false">
      <c r="A319" s="13"/>
      <c r="B319" s="13"/>
      <c r="O319" s="13"/>
      <c r="P319" s="13"/>
      <c r="R319" s="13"/>
      <c r="W319" s="13"/>
      <c r="X319" s="13"/>
      <c r="Y319" s="13"/>
      <c r="Z319" s="13"/>
    </row>
    <row r="320" customFormat="false" ht="15.75" hidden="false" customHeight="true" outlineLevel="0" collapsed="false">
      <c r="A320" s="13"/>
      <c r="B320" s="13"/>
      <c r="O320" s="13"/>
      <c r="P320" s="13"/>
      <c r="R320" s="13"/>
      <c r="W320" s="13"/>
      <c r="X320" s="13"/>
      <c r="Y320" s="13"/>
      <c r="Z320" s="13"/>
    </row>
    <row r="321" customFormat="false" ht="15.75" hidden="false" customHeight="true" outlineLevel="0" collapsed="false">
      <c r="A321" s="13"/>
      <c r="B321" s="13"/>
      <c r="O321" s="13"/>
      <c r="P321" s="13"/>
      <c r="R321" s="13"/>
      <c r="W321" s="13"/>
      <c r="X321" s="13"/>
      <c r="Y321" s="13"/>
      <c r="Z321" s="13"/>
    </row>
    <row r="322" customFormat="false" ht="15.75" hidden="false" customHeight="true" outlineLevel="0" collapsed="false">
      <c r="A322" s="13"/>
      <c r="B322" s="13"/>
      <c r="O322" s="13"/>
      <c r="P322" s="13"/>
      <c r="R322" s="13"/>
      <c r="W322" s="13"/>
      <c r="X322" s="13"/>
      <c r="Y322" s="13"/>
      <c r="Z322" s="13"/>
    </row>
    <row r="323" customFormat="false" ht="15.75" hidden="false" customHeight="true" outlineLevel="0" collapsed="false">
      <c r="A323" s="13"/>
      <c r="B323" s="13"/>
      <c r="O323" s="13"/>
      <c r="P323" s="13"/>
      <c r="R323" s="13"/>
      <c r="W323" s="13"/>
      <c r="X323" s="13"/>
      <c r="Y323" s="13"/>
      <c r="Z323" s="13"/>
    </row>
    <row r="324" customFormat="false" ht="15.75" hidden="false" customHeight="true" outlineLevel="0" collapsed="false">
      <c r="A324" s="13"/>
      <c r="B324" s="13"/>
      <c r="O324" s="13"/>
      <c r="P324" s="13"/>
      <c r="R324" s="13"/>
      <c r="W324" s="13"/>
      <c r="X324" s="13"/>
      <c r="Y324" s="13"/>
      <c r="Z324" s="13"/>
    </row>
    <row r="325" customFormat="false" ht="15.75" hidden="false" customHeight="true" outlineLevel="0" collapsed="false">
      <c r="A325" s="13"/>
      <c r="B325" s="13"/>
      <c r="O325" s="13"/>
      <c r="P325" s="13"/>
      <c r="R325" s="13"/>
      <c r="W325" s="13"/>
      <c r="X325" s="13"/>
      <c r="Y325" s="13"/>
      <c r="Z325" s="13"/>
    </row>
    <row r="326" customFormat="false" ht="15.75" hidden="false" customHeight="true" outlineLevel="0" collapsed="false">
      <c r="A326" s="13"/>
      <c r="B326" s="13"/>
      <c r="O326" s="13"/>
      <c r="P326" s="13"/>
      <c r="R326" s="13"/>
      <c r="W326" s="13"/>
      <c r="X326" s="13"/>
      <c r="Y326" s="13"/>
      <c r="Z326" s="13"/>
    </row>
    <row r="327" customFormat="false" ht="15.75" hidden="false" customHeight="true" outlineLevel="0" collapsed="false">
      <c r="A327" s="13"/>
      <c r="B327" s="13"/>
      <c r="O327" s="13"/>
      <c r="P327" s="13"/>
      <c r="R327" s="13"/>
      <c r="W327" s="13"/>
      <c r="X327" s="13"/>
      <c r="Y327" s="13"/>
      <c r="Z327" s="13"/>
    </row>
    <row r="328" customFormat="false" ht="15.75" hidden="false" customHeight="true" outlineLevel="0" collapsed="false">
      <c r="A328" s="13"/>
      <c r="B328" s="13"/>
      <c r="O328" s="13"/>
      <c r="P328" s="13"/>
      <c r="R328" s="13"/>
      <c r="W328" s="13"/>
      <c r="X328" s="13"/>
      <c r="Y328" s="13"/>
      <c r="Z328" s="13"/>
    </row>
    <row r="329" customFormat="false" ht="15.75" hidden="false" customHeight="true" outlineLevel="0" collapsed="false">
      <c r="A329" s="13"/>
      <c r="B329" s="13"/>
      <c r="O329" s="13"/>
      <c r="P329" s="13"/>
      <c r="R329" s="13"/>
      <c r="W329" s="13"/>
      <c r="X329" s="13"/>
      <c r="Y329" s="13"/>
      <c r="Z329" s="13"/>
    </row>
    <row r="330" customFormat="false" ht="15.75" hidden="false" customHeight="true" outlineLevel="0" collapsed="false">
      <c r="A330" s="13"/>
      <c r="B330" s="13"/>
      <c r="O330" s="13"/>
      <c r="P330" s="13"/>
      <c r="R330" s="13"/>
      <c r="W330" s="13"/>
      <c r="X330" s="13"/>
      <c r="Y330" s="13"/>
      <c r="Z330" s="13"/>
    </row>
    <row r="331" customFormat="false" ht="15.75" hidden="false" customHeight="true" outlineLevel="0" collapsed="false">
      <c r="A331" s="13"/>
      <c r="B331" s="13"/>
      <c r="O331" s="13"/>
      <c r="P331" s="13"/>
      <c r="R331" s="13"/>
      <c r="W331" s="13"/>
      <c r="X331" s="13"/>
      <c r="Y331" s="13"/>
      <c r="Z331" s="13"/>
    </row>
    <row r="332" customFormat="false" ht="15.75" hidden="false" customHeight="true" outlineLevel="0" collapsed="false">
      <c r="A332" s="13"/>
      <c r="B332" s="13"/>
      <c r="O332" s="13"/>
      <c r="P332" s="13"/>
      <c r="R332" s="13"/>
      <c r="W332" s="13"/>
      <c r="X332" s="13"/>
      <c r="Y332" s="13"/>
      <c r="Z332" s="13"/>
    </row>
    <row r="333" customFormat="false" ht="15.75" hidden="false" customHeight="true" outlineLevel="0" collapsed="false">
      <c r="A333" s="13"/>
      <c r="B333" s="13"/>
      <c r="O333" s="13"/>
      <c r="P333" s="13"/>
      <c r="R333" s="13"/>
      <c r="W333" s="13"/>
      <c r="X333" s="13"/>
      <c r="Y333" s="13"/>
      <c r="Z333" s="13"/>
    </row>
    <row r="334" customFormat="false" ht="15.75" hidden="false" customHeight="true" outlineLevel="0" collapsed="false">
      <c r="A334" s="13"/>
      <c r="B334" s="13"/>
      <c r="O334" s="13"/>
      <c r="P334" s="13"/>
      <c r="R334" s="13"/>
      <c r="W334" s="13"/>
      <c r="X334" s="13"/>
      <c r="Y334" s="13"/>
      <c r="Z334" s="13"/>
    </row>
    <row r="335" customFormat="false" ht="15.75" hidden="false" customHeight="true" outlineLevel="0" collapsed="false">
      <c r="A335" s="13"/>
      <c r="B335" s="13"/>
      <c r="O335" s="13"/>
      <c r="P335" s="13"/>
      <c r="R335" s="13"/>
      <c r="W335" s="13"/>
      <c r="X335" s="13"/>
      <c r="Y335" s="13"/>
      <c r="Z335" s="13"/>
    </row>
    <row r="336" customFormat="false" ht="15.75" hidden="false" customHeight="true" outlineLevel="0" collapsed="false">
      <c r="A336" s="13"/>
      <c r="B336" s="13"/>
      <c r="O336" s="13"/>
      <c r="P336" s="13"/>
      <c r="R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O337" s="13"/>
      <c r="P337" s="13"/>
      <c r="R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O338" s="13"/>
      <c r="P338" s="13"/>
      <c r="R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O339" s="13"/>
      <c r="P339" s="13"/>
      <c r="R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O340" s="13"/>
      <c r="P340" s="13"/>
      <c r="R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O341" s="13"/>
      <c r="P341" s="13"/>
      <c r="R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O342" s="13"/>
      <c r="P342" s="13"/>
      <c r="R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O343" s="13"/>
      <c r="P343" s="13"/>
      <c r="R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O344" s="13"/>
      <c r="P344" s="13"/>
      <c r="R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O345" s="13"/>
      <c r="P345" s="13"/>
      <c r="R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O346" s="13"/>
      <c r="P346" s="13"/>
      <c r="R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O347" s="13"/>
      <c r="P347" s="13"/>
      <c r="R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O348" s="13"/>
      <c r="P348" s="13"/>
      <c r="R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O349" s="13"/>
      <c r="P349" s="13"/>
      <c r="R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O350" s="13"/>
      <c r="P350" s="13"/>
      <c r="R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O351" s="13"/>
      <c r="P351" s="13"/>
      <c r="R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O352" s="13"/>
      <c r="P352" s="13"/>
      <c r="R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O353" s="13"/>
      <c r="P353" s="13"/>
      <c r="R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O354" s="13"/>
      <c r="P354" s="13"/>
      <c r="R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O355" s="13"/>
      <c r="P355" s="13"/>
      <c r="R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O356" s="13"/>
      <c r="P356" s="13"/>
      <c r="R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O357" s="13"/>
      <c r="P357" s="13"/>
      <c r="R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O358" s="13"/>
      <c r="P358" s="13"/>
      <c r="R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O359" s="13"/>
      <c r="P359" s="13"/>
      <c r="R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O360" s="13"/>
      <c r="P360" s="13"/>
      <c r="R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O361" s="13"/>
      <c r="P361" s="13"/>
      <c r="R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O362" s="13"/>
      <c r="P362" s="13"/>
      <c r="R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O363" s="13"/>
      <c r="P363" s="13"/>
      <c r="R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O364" s="13"/>
      <c r="P364" s="13"/>
      <c r="R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O365" s="13"/>
      <c r="P365" s="13"/>
      <c r="R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O366" s="13"/>
      <c r="P366" s="13"/>
      <c r="R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O367" s="13"/>
      <c r="P367" s="13"/>
      <c r="R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O368" s="13"/>
      <c r="P368" s="13"/>
      <c r="R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O369" s="13"/>
      <c r="P369" s="13"/>
      <c r="R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O370" s="13"/>
      <c r="P370" s="13"/>
      <c r="R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O371" s="13"/>
      <c r="P371" s="13"/>
      <c r="R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O372" s="13"/>
      <c r="P372" s="13"/>
      <c r="R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O373" s="13"/>
      <c r="P373" s="13"/>
      <c r="R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O374" s="13"/>
      <c r="P374" s="13"/>
      <c r="R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O375" s="13"/>
      <c r="P375" s="13"/>
      <c r="R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O376" s="13"/>
      <c r="P376" s="13"/>
      <c r="R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O377" s="13"/>
      <c r="P377" s="13"/>
      <c r="R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O378" s="13"/>
      <c r="P378" s="13"/>
      <c r="R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O379" s="13"/>
      <c r="P379" s="13"/>
      <c r="R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O380" s="13"/>
      <c r="P380" s="13"/>
      <c r="R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O381" s="13"/>
      <c r="P381" s="13"/>
      <c r="R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O382" s="13"/>
      <c r="P382" s="13"/>
      <c r="R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O383" s="13"/>
      <c r="P383" s="13"/>
      <c r="R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O384" s="13"/>
      <c r="P384" s="13"/>
      <c r="R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O385" s="13"/>
      <c r="P385" s="13"/>
      <c r="R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O386" s="13"/>
      <c r="P386" s="13"/>
      <c r="R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O387" s="13"/>
      <c r="P387" s="13"/>
      <c r="R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O388" s="13"/>
      <c r="P388" s="13"/>
      <c r="R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O389" s="13"/>
      <c r="P389" s="13"/>
      <c r="R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O390" s="13"/>
      <c r="P390" s="13"/>
      <c r="R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O391" s="13"/>
      <c r="P391" s="13"/>
      <c r="R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O392" s="13"/>
      <c r="P392" s="13"/>
      <c r="R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O393" s="13"/>
      <c r="P393" s="13"/>
      <c r="R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O394" s="13"/>
      <c r="P394" s="13"/>
      <c r="R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O395" s="13"/>
      <c r="P395" s="13"/>
      <c r="R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O396" s="13"/>
      <c r="P396" s="13"/>
      <c r="R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O397" s="13"/>
      <c r="P397" s="13"/>
      <c r="R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O398" s="13"/>
      <c r="P398" s="13"/>
      <c r="R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O399" s="13"/>
      <c r="P399" s="13"/>
      <c r="R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O400" s="13"/>
      <c r="P400" s="13"/>
      <c r="R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O401" s="13"/>
      <c r="P401" s="13"/>
      <c r="R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O402" s="13"/>
      <c r="P402" s="13"/>
      <c r="R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O403" s="13"/>
      <c r="P403" s="13"/>
      <c r="R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O404" s="13"/>
      <c r="P404" s="13"/>
      <c r="R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O405" s="13"/>
      <c r="P405" s="13"/>
      <c r="R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O406" s="13"/>
      <c r="P406" s="13"/>
      <c r="R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O407" s="13"/>
      <c r="P407" s="13"/>
      <c r="R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O408" s="13"/>
      <c r="P408" s="13"/>
      <c r="R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O409" s="13"/>
      <c r="P409" s="13"/>
      <c r="R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O410" s="13"/>
      <c r="P410" s="13"/>
      <c r="R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O411" s="13"/>
      <c r="P411" s="13"/>
      <c r="R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O412" s="13"/>
      <c r="P412" s="13"/>
      <c r="R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O413" s="13"/>
      <c r="P413" s="13"/>
      <c r="R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O414" s="13"/>
      <c r="P414" s="13"/>
      <c r="R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O415" s="13"/>
      <c r="P415" s="13"/>
      <c r="R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O416" s="13"/>
      <c r="P416" s="13"/>
      <c r="R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O417" s="13"/>
      <c r="P417" s="13"/>
      <c r="R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O418" s="13"/>
      <c r="P418" s="13"/>
      <c r="R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O419" s="13"/>
      <c r="P419" s="13"/>
      <c r="R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O420" s="13"/>
      <c r="P420" s="13"/>
      <c r="R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O421" s="13"/>
      <c r="P421" s="13"/>
      <c r="R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O422" s="13"/>
      <c r="P422" s="13"/>
      <c r="R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O423" s="13"/>
      <c r="P423" s="13"/>
      <c r="R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O424" s="13"/>
      <c r="P424" s="13"/>
      <c r="R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O425" s="13"/>
      <c r="P425" s="13"/>
      <c r="R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O426" s="13"/>
      <c r="P426" s="13"/>
      <c r="R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O427" s="13"/>
      <c r="P427" s="13"/>
      <c r="R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O428" s="13"/>
      <c r="P428" s="13"/>
      <c r="R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O429" s="13"/>
      <c r="P429" s="13"/>
      <c r="R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O430" s="13"/>
      <c r="P430" s="13"/>
      <c r="R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O431" s="13"/>
      <c r="P431" s="13"/>
      <c r="R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O432" s="13"/>
      <c r="P432" s="13"/>
      <c r="R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O433" s="13"/>
      <c r="P433" s="13"/>
      <c r="R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O434" s="13"/>
      <c r="P434" s="13"/>
      <c r="R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O435" s="13"/>
      <c r="P435" s="13"/>
      <c r="R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O436" s="13"/>
      <c r="P436" s="13"/>
      <c r="R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O437" s="13"/>
      <c r="P437" s="13"/>
      <c r="R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O438" s="13"/>
      <c r="P438" s="13"/>
      <c r="R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O439" s="13"/>
      <c r="P439" s="13"/>
      <c r="R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O440" s="13"/>
      <c r="P440" s="13"/>
      <c r="R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O441" s="13"/>
      <c r="P441" s="13"/>
      <c r="R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O442" s="13"/>
      <c r="P442" s="13"/>
      <c r="R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O443" s="13"/>
      <c r="P443" s="13"/>
      <c r="R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O444" s="13"/>
      <c r="P444" s="13"/>
      <c r="R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O445" s="13"/>
      <c r="P445" s="13"/>
      <c r="R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O446" s="13"/>
      <c r="P446" s="13"/>
      <c r="R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O447" s="13"/>
      <c r="P447" s="13"/>
      <c r="R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O448" s="13"/>
      <c r="P448" s="13"/>
      <c r="R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O449" s="13"/>
      <c r="P449" s="13"/>
      <c r="R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O450" s="13"/>
      <c r="P450" s="13"/>
      <c r="R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O451" s="13"/>
      <c r="P451" s="13"/>
      <c r="R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O452" s="13"/>
      <c r="P452" s="13"/>
      <c r="R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O453" s="13"/>
      <c r="P453" s="13"/>
      <c r="R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O454" s="13"/>
      <c r="P454" s="13"/>
      <c r="R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O455" s="13"/>
      <c r="P455" s="13"/>
      <c r="R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O456" s="13"/>
      <c r="P456" s="13"/>
      <c r="R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O457" s="13"/>
      <c r="P457" s="13"/>
      <c r="R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O458" s="13"/>
      <c r="P458" s="13"/>
      <c r="R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O459" s="13"/>
      <c r="P459" s="13"/>
      <c r="R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O460" s="13"/>
      <c r="P460" s="13"/>
      <c r="R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O461" s="13"/>
      <c r="P461" s="13"/>
      <c r="R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O462" s="13"/>
      <c r="P462" s="13"/>
      <c r="R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O463" s="13"/>
      <c r="P463" s="13"/>
      <c r="R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O464" s="13"/>
      <c r="P464" s="13"/>
      <c r="R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O465" s="13"/>
      <c r="P465" s="13"/>
      <c r="R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O466" s="13"/>
      <c r="P466" s="13"/>
      <c r="R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O467" s="13"/>
      <c r="P467" s="13"/>
      <c r="R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O468" s="13"/>
      <c r="P468" s="13"/>
      <c r="R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O469" s="13"/>
      <c r="P469" s="13"/>
      <c r="R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O470" s="13"/>
      <c r="P470" s="13"/>
      <c r="R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O471" s="13"/>
      <c r="P471" s="13"/>
      <c r="R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O472" s="13"/>
      <c r="P472" s="13"/>
      <c r="R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O473" s="13"/>
      <c r="P473" s="13"/>
      <c r="R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O474" s="13"/>
      <c r="P474" s="13"/>
      <c r="R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O475" s="13"/>
      <c r="P475" s="13"/>
      <c r="R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O476" s="13"/>
      <c r="P476" s="13"/>
      <c r="R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O477" s="13"/>
      <c r="P477" s="13"/>
      <c r="R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O478" s="13"/>
      <c r="P478" s="13"/>
      <c r="R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O479" s="13"/>
      <c r="P479" s="13"/>
      <c r="R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O480" s="13"/>
      <c r="P480" s="13"/>
      <c r="R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O481" s="13"/>
      <c r="P481" s="13"/>
      <c r="R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O482" s="13"/>
      <c r="P482" s="13"/>
      <c r="R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O483" s="13"/>
      <c r="P483" s="13"/>
      <c r="R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O484" s="13"/>
      <c r="P484" s="13"/>
      <c r="R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O485" s="13"/>
      <c r="P485" s="13"/>
      <c r="R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O486" s="13"/>
      <c r="P486" s="13"/>
      <c r="R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O487" s="13"/>
      <c r="P487" s="13"/>
      <c r="R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O488" s="13"/>
      <c r="P488" s="13"/>
      <c r="R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O489" s="13"/>
      <c r="P489" s="13"/>
      <c r="R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O490" s="13"/>
      <c r="P490" s="13"/>
      <c r="R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O491" s="13"/>
      <c r="P491" s="13"/>
      <c r="R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O492" s="13"/>
      <c r="P492" s="13"/>
      <c r="R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O493" s="13"/>
      <c r="P493" s="13"/>
      <c r="R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O494" s="13"/>
      <c r="P494" s="13"/>
      <c r="R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O495" s="13"/>
      <c r="P495" s="13"/>
      <c r="R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O496" s="13"/>
      <c r="P496" s="13"/>
      <c r="R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O497" s="13"/>
      <c r="P497" s="13"/>
      <c r="R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O498" s="13"/>
      <c r="P498" s="13"/>
      <c r="R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O499" s="13"/>
      <c r="P499" s="13"/>
      <c r="R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O500" s="13"/>
      <c r="P500" s="13"/>
      <c r="R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O501" s="13"/>
      <c r="P501" s="13"/>
      <c r="R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O502" s="13"/>
      <c r="P502" s="13"/>
      <c r="R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O503" s="13"/>
      <c r="P503" s="13"/>
      <c r="R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O504" s="13"/>
      <c r="P504" s="13"/>
      <c r="R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O505" s="13"/>
      <c r="P505" s="13"/>
      <c r="R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O506" s="13"/>
      <c r="P506" s="13"/>
      <c r="R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O507" s="13"/>
      <c r="P507" s="13"/>
      <c r="R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O508" s="13"/>
      <c r="P508" s="13"/>
      <c r="R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O509" s="13"/>
      <c r="P509" s="13"/>
      <c r="R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O510" s="13"/>
      <c r="P510" s="13"/>
      <c r="R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O511" s="13"/>
      <c r="P511" s="13"/>
      <c r="R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O512" s="13"/>
      <c r="P512" s="13"/>
      <c r="R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O513" s="13"/>
      <c r="P513" s="13"/>
      <c r="R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O514" s="13"/>
      <c r="P514" s="13"/>
      <c r="R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O515" s="13"/>
      <c r="P515" s="13"/>
      <c r="R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O516" s="13"/>
      <c r="P516" s="13"/>
      <c r="R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O517" s="13"/>
      <c r="P517" s="13"/>
      <c r="R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O518" s="13"/>
      <c r="P518" s="13"/>
      <c r="R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O519" s="13"/>
      <c r="P519" s="13"/>
      <c r="R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O520" s="13"/>
      <c r="P520" s="13"/>
      <c r="R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O521" s="13"/>
      <c r="P521" s="13"/>
      <c r="R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O522" s="13"/>
      <c r="P522" s="13"/>
      <c r="R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O523" s="13"/>
      <c r="P523" s="13"/>
      <c r="R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O524" s="13"/>
      <c r="P524" s="13"/>
      <c r="R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O525" s="13"/>
      <c r="P525" s="13"/>
      <c r="R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O526" s="13"/>
      <c r="P526" s="13"/>
      <c r="R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O527" s="13"/>
      <c r="P527" s="13"/>
      <c r="R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O528" s="13"/>
      <c r="P528" s="13"/>
      <c r="R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O529" s="13"/>
      <c r="P529" s="13"/>
      <c r="R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O530" s="13"/>
      <c r="P530" s="13"/>
      <c r="R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O531" s="13"/>
      <c r="P531" s="13"/>
      <c r="R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O532" s="13"/>
      <c r="P532" s="13"/>
      <c r="R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O533" s="13"/>
      <c r="P533" s="13"/>
      <c r="R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O534" s="13"/>
      <c r="P534" s="13"/>
      <c r="R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O535" s="13"/>
      <c r="P535" s="13"/>
      <c r="R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O536" s="13"/>
      <c r="P536" s="13"/>
      <c r="R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O537" s="13"/>
      <c r="P537" s="13"/>
      <c r="R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O538" s="13"/>
      <c r="P538" s="13"/>
      <c r="R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O539" s="13"/>
      <c r="P539" s="13"/>
      <c r="R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O540" s="13"/>
      <c r="P540" s="13"/>
      <c r="R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O541" s="13"/>
      <c r="P541" s="13"/>
      <c r="R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O542" s="13"/>
      <c r="P542" s="13"/>
      <c r="R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O543" s="13"/>
      <c r="P543" s="13"/>
      <c r="R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O544" s="13"/>
      <c r="P544" s="13"/>
      <c r="R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O545" s="13"/>
      <c r="P545" s="13"/>
      <c r="R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O546" s="13"/>
      <c r="P546" s="13"/>
      <c r="R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O547" s="13"/>
      <c r="P547" s="13"/>
      <c r="R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O548" s="13"/>
      <c r="P548" s="13"/>
      <c r="R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O549" s="13"/>
      <c r="P549" s="13"/>
      <c r="R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O550" s="13"/>
      <c r="P550" s="13"/>
      <c r="R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O551" s="13"/>
      <c r="P551" s="13"/>
      <c r="R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O552" s="13"/>
      <c r="P552" s="13"/>
      <c r="R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O553" s="13"/>
      <c r="P553" s="13"/>
      <c r="R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O554" s="13"/>
      <c r="P554" s="13"/>
      <c r="R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O555" s="13"/>
      <c r="P555" s="13"/>
      <c r="R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O556" s="13"/>
      <c r="P556" s="13"/>
      <c r="R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O557" s="13"/>
      <c r="P557" s="13"/>
      <c r="R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O558" s="13"/>
      <c r="P558" s="13"/>
      <c r="R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O559" s="13"/>
      <c r="P559" s="13"/>
      <c r="R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O560" s="13"/>
      <c r="P560" s="13"/>
      <c r="R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O561" s="13"/>
      <c r="P561" s="13"/>
      <c r="R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O562" s="13"/>
      <c r="P562" s="13"/>
      <c r="R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O563" s="13"/>
      <c r="P563" s="13"/>
      <c r="R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O564" s="13"/>
      <c r="P564" s="13"/>
      <c r="R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O565" s="13"/>
      <c r="P565" s="13"/>
      <c r="R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O566" s="13"/>
      <c r="P566" s="13"/>
      <c r="R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O567" s="13"/>
      <c r="P567" s="13"/>
      <c r="R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O568" s="13"/>
      <c r="P568" s="13"/>
      <c r="R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O569" s="13"/>
      <c r="P569" s="13"/>
      <c r="R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O570" s="13"/>
      <c r="P570" s="13"/>
      <c r="R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O571" s="13"/>
      <c r="P571" s="13"/>
      <c r="R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O572" s="13"/>
      <c r="P572" s="13"/>
      <c r="R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O573" s="13"/>
      <c r="P573" s="13"/>
      <c r="R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O574" s="13"/>
      <c r="P574" s="13"/>
      <c r="R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O575" s="13"/>
      <c r="P575" s="13"/>
      <c r="R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O576" s="13"/>
      <c r="P576" s="13"/>
      <c r="R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O577" s="13"/>
      <c r="P577" s="13"/>
      <c r="R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O578" s="13"/>
      <c r="P578" s="13"/>
      <c r="R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O579" s="13"/>
      <c r="P579" s="13"/>
      <c r="R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O580" s="13"/>
      <c r="P580" s="13"/>
      <c r="R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O581" s="13"/>
      <c r="P581" s="13"/>
      <c r="R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O582" s="13"/>
      <c r="P582" s="13"/>
      <c r="R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O583" s="13"/>
      <c r="P583" s="13"/>
      <c r="R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O584" s="13"/>
      <c r="P584" s="13"/>
      <c r="R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O585" s="13"/>
      <c r="P585" s="13"/>
      <c r="R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O586" s="13"/>
      <c r="P586" s="13"/>
      <c r="R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O587" s="13"/>
      <c r="P587" s="13"/>
      <c r="R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O588" s="13"/>
      <c r="P588" s="13"/>
      <c r="R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O589" s="13"/>
      <c r="P589" s="13"/>
      <c r="R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O590" s="13"/>
      <c r="P590" s="13"/>
      <c r="R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O591" s="13"/>
      <c r="P591" s="13"/>
      <c r="R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O592" s="13"/>
      <c r="P592" s="13"/>
      <c r="R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O593" s="13"/>
      <c r="P593" s="13"/>
      <c r="R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O594" s="13"/>
      <c r="P594" s="13"/>
      <c r="R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O595" s="13"/>
      <c r="P595" s="13"/>
      <c r="R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O596" s="13"/>
      <c r="P596" s="13"/>
      <c r="R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O597" s="13"/>
      <c r="P597" s="13"/>
      <c r="R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O598" s="13"/>
      <c r="P598" s="13"/>
      <c r="R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O599" s="13"/>
      <c r="P599" s="13"/>
      <c r="R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O600" s="13"/>
      <c r="P600" s="13"/>
      <c r="R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O601" s="13"/>
      <c r="P601" s="13"/>
      <c r="R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O602" s="13"/>
      <c r="P602" s="13"/>
      <c r="R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O603" s="13"/>
      <c r="P603" s="13"/>
      <c r="R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O604" s="13"/>
      <c r="P604" s="13"/>
      <c r="R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O605" s="13"/>
      <c r="P605" s="13"/>
      <c r="R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O606" s="13"/>
      <c r="P606" s="13"/>
      <c r="R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O607" s="13"/>
      <c r="P607" s="13"/>
      <c r="R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O608" s="13"/>
      <c r="P608" s="13"/>
      <c r="R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O609" s="13"/>
      <c r="P609" s="13"/>
      <c r="R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O610" s="13"/>
      <c r="P610" s="13"/>
      <c r="R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O611" s="13"/>
      <c r="P611" s="13"/>
      <c r="R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O612" s="13"/>
      <c r="P612" s="13"/>
      <c r="R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O613" s="13"/>
      <c r="P613" s="13"/>
      <c r="R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O614" s="13"/>
      <c r="P614" s="13"/>
      <c r="R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O615" s="13"/>
      <c r="P615" s="13"/>
      <c r="R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O616" s="13"/>
      <c r="P616" s="13"/>
      <c r="R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O617" s="13"/>
      <c r="P617" s="13"/>
      <c r="R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O618" s="13"/>
      <c r="P618" s="13"/>
      <c r="R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O619" s="13"/>
      <c r="P619" s="13"/>
      <c r="R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O620" s="13"/>
      <c r="P620" s="13"/>
      <c r="R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O621" s="13"/>
      <c r="P621" s="13"/>
      <c r="R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O622" s="13"/>
      <c r="P622" s="13"/>
      <c r="R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O623" s="13"/>
      <c r="P623" s="13"/>
      <c r="R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O624" s="13"/>
      <c r="P624" s="13"/>
      <c r="R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O625" s="13"/>
      <c r="P625" s="13"/>
      <c r="R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O626" s="13"/>
      <c r="P626" s="13"/>
      <c r="R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O627" s="13"/>
      <c r="P627" s="13"/>
      <c r="R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O628" s="13"/>
      <c r="P628" s="13"/>
      <c r="R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O629" s="13"/>
      <c r="P629" s="13"/>
      <c r="R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O630" s="13"/>
      <c r="P630" s="13"/>
      <c r="R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O631" s="13"/>
      <c r="P631" s="13"/>
      <c r="R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O632" s="13"/>
      <c r="P632" s="13"/>
      <c r="R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O633" s="13"/>
      <c r="P633" s="13"/>
      <c r="R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O634" s="13"/>
      <c r="P634" s="13"/>
      <c r="R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O635" s="13"/>
      <c r="P635" s="13"/>
      <c r="R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O636" s="13"/>
      <c r="P636" s="13"/>
      <c r="R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O637" s="13"/>
      <c r="P637" s="13"/>
      <c r="R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O638" s="13"/>
      <c r="P638" s="13"/>
      <c r="R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O639" s="13"/>
      <c r="P639" s="13"/>
      <c r="R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O640" s="13"/>
      <c r="P640" s="13"/>
      <c r="R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O641" s="13"/>
      <c r="P641" s="13"/>
      <c r="R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O642" s="13"/>
      <c r="P642" s="13"/>
      <c r="R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O643" s="13"/>
      <c r="P643" s="13"/>
      <c r="R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O644" s="13"/>
      <c r="P644" s="13"/>
      <c r="R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O645" s="13"/>
      <c r="P645" s="13"/>
      <c r="R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O646" s="13"/>
      <c r="P646" s="13"/>
      <c r="R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O647" s="13"/>
      <c r="P647" s="13"/>
      <c r="R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O648" s="13"/>
      <c r="P648" s="13"/>
      <c r="R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O649" s="13"/>
      <c r="P649" s="13"/>
      <c r="R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O650" s="13"/>
      <c r="P650" s="13"/>
      <c r="R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O651" s="13"/>
      <c r="P651" s="13"/>
      <c r="R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O652" s="13"/>
      <c r="P652" s="13"/>
      <c r="R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O653" s="13"/>
      <c r="P653" s="13"/>
      <c r="R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O654" s="13"/>
      <c r="P654" s="13"/>
      <c r="R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O655" s="13"/>
      <c r="P655" s="13"/>
      <c r="R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O656" s="13"/>
      <c r="P656" s="13"/>
      <c r="R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O657" s="13"/>
      <c r="P657" s="13"/>
      <c r="R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O658" s="13"/>
      <c r="P658" s="13"/>
      <c r="R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O659" s="13"/>
      <c r="P659" s="13"/>
      <c r="R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O660" s="13"/>
      <c r="P660" s="13"/>
      <c r="R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O661" s="13"/>
      <c r="P661" s="13"/>
      <c r="R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O662" s="13"/>
      <c r="P662" s="13"/>
      <c r="R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O663" s="13"/>
      <c r="P663" s="13"/>
      <c r="R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O664" s="13"/>
      <c r="P664" s="13"/>
      <c r="R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O665" s="13"/>
      <c r="P665" s="13"/>
      <c r="R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O666" s="13"/>
      <c r="P666" s="13"/>
      <c r="R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O667" s="13"/>
      <c r="P667" s="13"/>
      <c r="R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O668" s="13"/>
      <c r="P668" s="13"/>
      <c r="R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O669" s="13"/>
      <c r="P669" s="13"/>
      <c r="R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O670" s="13"/>
      <c r="P670" s="13"/>
      <c r="R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O671" s="13"/>
      <c r="P671" s="13"/>
      <c r="R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O672" s="13"/>
      <c r="P672" s="13"/>
      <c r="R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O673" s="13"/>
      <c r="P673" s="13"/>
      <c r="R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O674" s="13"/>
      <c r="P674" s="13"/>
      <c r="R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O675" s="13"/>
      <c r="P675" s="13"/>
      <c r="R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O676" s="13"/>
      <c r="P676" s="13"/>
      <c r="R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O677" s="13"/>
      <c r="P677" s="13"/>
      <c r="R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O678" s="13"/>
      <c r="P678" s="13"/>
      <c r="R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O679" s="13"/>
      <c r="P679" s="13"/>
      <c r="R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O680" s="13"/>
      <c r="P680" s="13"/>
      <c r="R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O681" s="13"/>
      <c r="P681" s="13"/>
      <c r="R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O682" s="13"/>
      <c r="P682" s="13"/>
      <c r="R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O683" s="13"/>
      <c r="P683" s="13"/>
      <c r="R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O684" s="13"/>
      <c r="P684" s="13"/>
      <c r="R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O685" s="13"/>
      <c r="P685" s="13"/>
      <c r="R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O686" s="13"/>
      <c r="P686" s="13"/>
      <c r="R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O687" s="13"/>
      <c r="P687" s="13"/>
      <c r="R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O688" s="13"/>
      <c r="P688" s="13"/>
      <c r="R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O689" s="13"/>
      <c r="P689" s="13"/>
      <c r="R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O690" s="13"/>
      <c r="P690" s="13"/>
      <c r="R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O691" s="13"/>
      <c r="P691" s="13"/>
      <c r="R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O692" s="13"/>
      <c r="P692" s="13"/>
      <c r="R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O693" s="13"/>
      <c r="P693" s="13"/>
      <c r="R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O694" s="13"/>
      <c r="P694" s="13"/>
      <c r="R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O695" s="13"/>
      <c r="P695" s="13"/>
      <c r="R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O696" s="13"/>
      <c r="P696" s="13"/>
      <c r="R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O697" s="13"/>
      <c r="P697" s="13"/>
      <c r="R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O698" s="13"/>
      <c r="P698" s="13"/>
      <c r="R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O699" s="13"/>
      <c r="P699" s="13"/>
      <c r="R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O700" s="13"/>
      <c r="P700" s="13"/>
      <c r="R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O701" s="13"/>
      <c r="P701" s="13"/>
      <c r="R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O702" s="13"/>
      <c r="P702" s="13"/>
      <c r="R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O703" s="13"/>
      <c r="P703" s="13"/>
      <c r="R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O704" s="13"/>
      <c r="P704" s="13"/>
      <c r="R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O705" s="13"/>
      <c r="P705" s="13"/>
      <c r="R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O706" s="13"/>
      <c r="P706" s="13"/>
      <c r="R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O707" s="13"/>
      <c r="P707" s="13"/>
      <c r="R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O708" s="13"/>
      <c r="P708" s="13"/>
      <c r="R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O709" s="13"/>
      <c r="P709" s="13"/>
      <c r="R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O710" s="13"/>
      <c r="P710" s="13"/>
      <c r="R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O711" s="13"/>
      <c r="P711" s="13"/>
      <c r="R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O712" s="13"/>
      <c r="P712" s="13"/>
      <c r="R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O713" s="13"/>
      <c r="P713" s="13"/>
      <c r="R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O714" s="13"/>
      <c r="P714" s="13"/>
      <c r="R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O715" s="13"/>
      <c r="P715" s="13"/>
      <c r="R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O716" s="13"/>
      <c r="P716" s="13"/>
      <c r="R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O717" s="13"/>
      <c r="P717" s="13"/>
      <c r="R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O718" s="13"/>
      <c r="P718" s="13"/>
      <c r="R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O719" s="13"/>
      <c r="P719" s="13"/>
      <c r="R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O720" s="13"/>
      <c r="P720" s="13"/>
      <c r="R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O721" s="13"/>
      <c r="P721" s="13"/>
      <c r="R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O722" s="13"/>
      <c r="P722" s="13"/>
      <c r="R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O723" s="13"/>
      <c r="P723" s="13"/>
      <c r="R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O724" s="13"/>
      <c r="P724" s="13"/>
      <c r="R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O725" s="13"/>
      <c r="P725" s="13"/>
      <c r="R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O726" s="13"/>
      <c r="P726" s="13"/>
      <c r="R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O727" s="13"/>
      <c r="P727" s="13"/>
      <c r="R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O728" s="13"/>
      <c r="P728" s="13"/>
      <c r="R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O729" s="13"/>
      <c r="P729" s="13"/>
      <c r="R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O730" s="13"/>
      <c r="P730" s="13"/>
      <c r="R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O731" s="13"/>
      <c r="P731" s="13"/>
      <c r="R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O732" s="13"/>
      <c r="P732" s="13"/>
      <c r="R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O733" s="13"/>
      <c r="P733" s="13"/>
      <c r="R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O734" s="13"/>
      <c r="P734" s="13"/>
      <c r="R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O735" s="13"/>
      <c r="P735" s="13"/>
      <c r="R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O736" s="13"/>
      <c r="P736" s="13"/>
      <c r="R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O737" s="13"/>
      <c r="P737" s="13"/>
      <c r="R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O738" s="13"/>
      <c r="P738" s="13"/>
      <c r="R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O739" s="13"/>
      <c r="P739" s="13"/>
      <c r="R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O740" s="13"/>
      <c r="P740" s="13"/>
      <c r="R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O741" s="13"/>
      <c r="P741" s="13"/>
      <c r="R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O742" s="13"/>
      <c r="P742" s="13"/>
      <c r="R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O743" s="13"/>
      <c r="P743" s="13"/>
      <c r="R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O744" s="13"/>
      <c r="P744" s="13"/>
      <c r="R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O745" s="13"/>
      <c r="P745" s="13"/>
      <c r="R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O746" s="13"/>
      <c r="P746" s="13"/>
      <c r="R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O747" s="13"/>
      <c r="P747" s="13"/>
      <c r="R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O748" s="13"/>
      <c r="P748" s="13"/>
      <c r="R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O749" s="13"/>
      <c r="P749" s="13"/>
      <c r="R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O750" s="13"/>
      <c r="P750" s="13"/>
      <c r="R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O751" s="13"/>
      <c r="P751" s="13"/>
      <c r="R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O752" s="13"/>
      <c r="P752" s="13"/>
      <c r="R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O753" s="13"/>
      <c r="P753" s="13"/>
      <c r="R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O754" s="13"/>
      <c r="P754" s="13"/>
      <c r="R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O755" s="13"/>
      <c r="P755" s="13"/>
      <c r="R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O756" s="13"/>
      <c r="P756" s="13"/>
      <c r="R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O757" s="13"/>
      <c r="P757" s="13"/>
      <c r="R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O758" s="13"/>
      <c r="P758" s="13"/>
      <c r="R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O759" s="13"/>
      <c r="P759" s="13"/>
      <c r="R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O760" s="13"/>
      <c r="P760" s="13"/>
      <c r="R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O761" s="13"/>
      <c r="P761" s="13"/>
      <c r="R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O762" s="13"/>
      <c r="P762" s="13"/>
      <c r="R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O763" s="13"/>
      <c r="P763" s="13"/>
      <c r="R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O764" s="13"/>
      <c r="P764" s="13"/>
      <c r="R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O765" s="13"/>
      <c r="P765" s="13"/>
      <c r="R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O766" s="13"/>
      <c r="P766" s="13"/>
      <c r="R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O767" s="13"/>
      <c r="P767" s="13"/>
      <c r="R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O768" s="13"/>
      <c r="P768" s="13"/>
      <c r="R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O769" s="13"/>
      <c r="P769" s="13"/>
      <c r="R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O770" s="13"/>
      <c r="P770" s="13"/>
      <c r="R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O771" s="13"/>
      <c r="P771" s="13"/>
      <c r="R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O772" s="13"/>
      <c r="P772" s="13"/>
      <c r="R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O773" s="13"/>
      <c r="P773" s="13"/>
      <c r="R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O774" s="13"/>
      <c r="P774" s="13"/>
      <c r="R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O775" s="13"/>
      <c r="P775" s="13"/>
      <c r="R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O776" s="13"/>
      <c r="P776" s="13"/>
      <c r="R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O777" s="13"/>
      <c r="P777" s="13"/>
      <c r="R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O778" s="13"/>
      <c r="P778" s="13"/>
      <c r="R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O779" s="13"/>
      <c r="P779" s="13"/>
      <c r="R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O780" s="13"/>
      <c r="P780" s="13"/>
      <c r="R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O781" s="13"/>
      <c r="P781" s="13"/>
      <c r="R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O782" s="13"/>
      <c r="P782" s="13"/>
      <c r="R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O783" s="13"/>
      <c r="P783" s="13"/>
      <c r="R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O784" s="13"/>
      <c r="P784" s="13"/>
      <c r="R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O785" s="13"/>
      <c r="P785" s="13"/>
      <c r="R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O786" s="13"/>
      <c r="P786" s="13"/>
      <c r="R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O787" s="13"/>
      <c r="P787" s="13"/>
      <c r="R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O788" s="13"/>
      <c r="P788" s="13"/>
      <c r="R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O789" s="13"/>
      <c r="P789" s="13"/>
      <c r="R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O790" s="13"/>
      <c r="P790" s="13"/>
      <c r="R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O791" s="13"/>
      <c r="P791" s="13"/>
      <c r="R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O792" s="13"/>
      <c r="P792" s="13"/>
      <c r="R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O793" s="13"/>
      <c r="P793" s="13"/>
      <c r="R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O794" s="13"/>
      <c r="P794" s="13"/>
      <c r="R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O795" s="13"/>
      <c r="P795" s="13"/>
      <c r="R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O796" s="13"/>
      <c r="P796" s="13"/>
      <c r="R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O797" s="13"/>
      <c r="P797" s="13"/>
      <c r="R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O798" s="13"/>
      <c r="P798" s="13"/>
      <c r="R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O799" s="13"/>
      <c r="P799" s="13"/>
      <c r="R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O800" s="13"/>
      <c r="P800" s="13"/>
      <c r="R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O801" s="13"/>
      <c r="P801" s="13"/>
      <c r="R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O802" s="13"/>
      <c r="P802" s="13"/>
      <c r="R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O803" s="13"/>
      <c r="P803" s="13"/>
      <c r="R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O804" s="13"/>
      <c r="P804" s="13"/>
      <c r="R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O805" s="13"/>
      <c r="P805" s="13"/>
      <c r="R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O806" s="13"/>
      <c r="P806" s="13"/>
      <c r="R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O807" s="13"/>
      <c r="P807" s="13"/>
      <c r="R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O808" s="13"/>
      <c r="P808" s="13"/>
      <c r="R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O809" s="13"/>
      <c r="P809" s="13"/>
      <c r="R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O810" s="13"/>
      <c r="P810" s="13"/>
      <c r="R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O811" s="13"/>
      <c r="P811" s="13"/>
      <c r="R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O812" s="13"/>
      <c r="P812" s="13"/>
      <c r="R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O813" s="13"/>
      <c r="P813" s="13"/>
      <c r="R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O814" s="13"/>
      <c r="P814" s="13"/>
      <c r="R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O815" s="13"/>
      <c r="P815" s="13"/>
      <c r="R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O816" s="13"/>
      <c r="P816" s="13"/>
      <c r="R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O817" s="13"/>
      <c r="P817" s="13"/>
      <c r="R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O818" s="13"/>
      <c r="P818" s="13"/>
      <c r="R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O819" s="13"/>
      <c r="P819" s="13"/>
      <c r="R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O820" s="13"/>
      <c r="P820" s="13"/>
      <c r="R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O821" s="13"/>
      <c r="P821" s="13"/>
      <c r="R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O822" s="13"/>
      <c r="P822" s="13"/>
      <c r="R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O823" s="13"/>
      <c r="P823" s="13"/>
      <c r="R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O824" s="13"/>
      <c r="P824" s="13"/>
      <c r="R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O825" s="13"/>
      <c r="P825" s="13"/>
      <c r="R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O826" s="13"/>
      <c r="P826" s="13"/>
      <c r="R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O827" s="13"/>
      <c r="P827" s="13"/>
      <c r="R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O828" s="13"/>
      <c r="P828" s="13"/>
      <c r="R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O829" s="13"/>
      <c r="P829" s="13"/>
      <c r="R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O830" s="13"/>
      <c r="P830" s="13"/>
      <c r="R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O831" s="13"/>
      <c r="P831" s="13"/>
      <c r="R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O832" s="13"/>
      <c r="P832" s="13"/>
      <c r="R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O833" s="13"/>
      <c r="P833" s="13"/>
      <c r="R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O834" s="13"/>
      <c r="P834" s="13"/>
      <c r="R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O835" s="13"/>
      <c r="P835" s="13"/>
      <c r="R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O836" s="13"/>
      <c r="P836" s="13"/>
      <c r="R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O837" s="13"/>
      <c r="P837" s="13"/>
      <c r="R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O838" s="13"/>
      <c r="P838" s="13"/>
      <c r="R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O839" s="13"/>
      <c r="P839" s="13"/>
      <c r="R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O840" s="13"/>
      <c r="P840" s="13"/>
      <c r="R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O841" s="13"/>
      <c r="P841" s="13"/>
      <c r="R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O842" s="13"/>
      <c r="P842" s="13"/>
      <c r="R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O843" s="13"/>
      <c r="P843" s="13"/>
      <c r="R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O844" s="13"/>
      <c r="P844" s="13"/>
      <c r="R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O845" s="13"/>
      <c r="P845" s="13"/>
      <c r="R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O846" s="13"/>
      <c r="P846" s="13"/>
      <c r="R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O847" s="13"/>
      <c r="P847" s="13"/>
      <c r="R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O848" s="13"/>
      <c r="P848" s="13"/>
      <c r="R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O849" s="13"/>
      <c r="P849" s="13"/>
      <c r="R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O850" s="13"/>
      <c r="P850" s="13"/>
      <c r="R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O851" s="13"/>
      <c r="P851" s="13"/>
      <c r="R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O852" s="13"/>
      <c r="P852" s="13"/>
      <c r="R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O853" s="13"/>
      <c r="P853" s="13"/>
      <c r="R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O854" s="13"/>
      <c r="P854" s="13"/>
      <c r="R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O855" s="13"/>
      <c r="P855" s="13"/>
      <c r="R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O856" s="13"/>
      <c r="P856" s="13"/>
      <c r="R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O857" s="13"/>
      <c r="P857" s="13"/>
      <c r="R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O858" s="13"/>
      <c r="P858" s="13"/>
      <c r="R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O859" s="13"/>
      <c r="P859" s="13"/>
      <c r="R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O860" s="13"/>
      <c r="P860" s="13"/>
      <c r="R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O861" s="13"/>
      <c r="P861" s="13"/>
      <c r="R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O862" s="13"/>
      <c r="P862" s="13"/>
      <c r="R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O863" s="13"/>
      <c r="P863" s="13"/>
      <c r="R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O864" s="13"/>
      <c r="P864" s="13"/>
      <c r="R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O865" s="13"/>
      <c r="P865" s="13"/>
      <c r="R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O866" s="13"/>
      <c r="P866" s="13"/>
      <c r="R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O867" s="13"/>
      <c r="P867" s="13"/>
      <c r="R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O868" s="13"/>
      <c r="P868" s="13"/>
      <c r="R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O869" s="13"/>
      <c r="P869" s="13"/>
      <c r="R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O870" s="13"/>
      <c r="P870" s="13"/>
      <c r="R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O871" s="13"/>
      <c r="P871" s="13"/>
      <c r="R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O872" s="13"/>
      <c r="P872" s="13"/>
      <c r="R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O873" s="13"/>
      <c r="P873" s="13"/>
      <c r="R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O874" s="13"/>
      <c r="P874" s="13"/>
      <c r="R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O875" s="13"/>
      <c r="P875" s="13"/>
      <c r="R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O876" s="13"/>
      <c r="P876" s="13"/>
      <c r="R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O877" s="13"/>
      <c r="P877" s="13"/>
      <c r="R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O878" s="13"/>
      <c r="P878" s="13"/>
      <c r="R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O879" s="13"/>
      <c r="P879" s="13"/>
      <c r="R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O880" s="13"/>
      <c r="P880" s="13"/>
      <c r="R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O881" s="13"/>
      <c r="P881" s="13"/>
      <c r="R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O882" s="13"/>
      <c r="P882" s="13"/>
      <c r="R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O883" s="13"/>
      <c r="P883" s="13"/>
      <c r="R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O884" s="13"/>
      <c r="P884" s="13"/>
      <c r="R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O885" s="13"/>
      <c r="P885" s="13"/>
      <c r="R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O886" s="13"/>
      <c r="P886" s="13"/>
      <c r="R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O887" s="13"/>
      <c r="P887" s="13"/>
      <c r="R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O888" s="13"/>
      <c r="P888" s="13"/>
      <c r="R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O889" s="13"/>
      <c r="P889" s="13"/>
      <c r="R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O890" s="13"/>
      <c r="P890" s="13"/>
      <c r="R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O891" s="13"/>
      <c r="P891" s="13"/>
      <c r="R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O892" s="13"/>
      <c r="P892" s="13"/>
      <c r="R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O893" s="13"/>
      <c r="P893" s="13"/>
      <c r="R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O894" s="13"/>
      <c r="P894" s="13"/>
      <c r="R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O895" s="13"/>
      <c r="P895" s="13"/>
      <c r="R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O896" s="13"/>
      <c r="P896" s="13"/>
      <c r="R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O897" s="13"/>
      <c r="P897" s="13"/>
      <c r="R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O898" s="13"/>
      <c r="P898" s="13"/>
      <c r="R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O899" s="13"/>
      <c r="P899" s="13"/>
      <c r="R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O900" s="13"/>
      <c r="P900" s="13"/>
      <c r="R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O901" s="13"/>
      <c r="P901" s="13"/>
      <c r="R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O902" s="13"/>
      <c r="P902" s="13"/>
      <c r="R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O903" s="13"/>
      <c r="P903" s="13"/>
      <c r="R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O904" s="13"/>
      <c r="P904" s="13"/>
      <c r="R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O905" s="13"/>
      <c r="P905" s="13"/>
      <c r="R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O906" s="13"/>
      <c r="P906" s="13"/>
      <c r="R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O907" s="13"/>
      <c r="P907" s="13"/>
      <c r="R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O908" s="13"/>
      <c r="P908" s="13"/>
      <c r="R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O909" s="13"/>
      <c r="P909" s="13"/>
      <c r="R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O910" s="13"/>
      <c r="P910" s="13"/>
      <c r="R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O911" s="13"/>
      <c r="P911" s="13"/>
      <c r="R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O912" s="13"/>
      <c r="P912" s="13"/>
      <c r="R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O913" s="13"/>
      <c r="P913" s="13"/>
      <c r="R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O914" s="13"/>
      <c r="P914" s="13"/>
      <c r="R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O915" s="13"/>
      <c r="P915" s="13"/>
      <c r="R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O916" s="13"/>
      <c r="P916" s="13"/>
      <c r="R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O917" s="13"/>
      <c r="P917" s="13"/>
      <c r="R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O918" s="13"/>
      <c r="P918" s="13"/>
      <c r="R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O919" s="13"/>
      <c r="P919" s="13"/>
      <c r="R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O920" s="13"/>
      <c r="P920" s="13"/>
      <c r="R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O921" s="13"/>
      <c r="P921" s="13"/>
      <c r="R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O922" s="13"/>
      <c r="P922" s="13"/>
      <c r="R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O923" s="13"/>
      <c r="P923" s="13"/>
      <c r="R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O924" s="13"/>
      <c r="P924" s="13"/>
      <c r="R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O925" s="13"/>
      <c r="P925" s="13"/>
      <c r="R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O926" s="13"/>
      <c r="P926" s="13"/>
      <c r="R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O927" s="13"/>
      <c r="P927" s="13"/>
      <c r="R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O928" s="13"/>
      <c r="P928" s="13"/>
      <c r="R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O929" s="13"/>
      <c r="P929" s="13"/>
      <c r="R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O930" s="13"/>
      <c r="P930" s="13"/>
      <c r="R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O931" s="13"/>
      <c r="P931" s="13"/>
      <c r="R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O932" s="13"/>
      <c r="P932" s="13"/>
      <c r="R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O933" s="13"/>
      <c r="P933" s="13"/>
      <c r="R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O934" s="13"/>
      <c r="P934" s="13"/>
      <c r="R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O935" s="13"/>
      <c r="P935" s="13"/>
      <c r="R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O936" s="13"/>
      <c r="P936" s="13"/>
      <c r="R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O937" s="13"/>
      <c r="P937" s="13"/>
      <c r="R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O938" s="13"/>
      <c r="P938" s="13"/>
      <c r="R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O939" s="13"/>
      <c r="P939" s="13"/>
      <c r="R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O940" s="13"/>
      <c r="P940" s="13"/>
      <c r="R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O941" s="13"/>
      <c r="P941" s="13"/>
      <c r="R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O942" s="13"/>
      <c r="P942" s="13"/>
      <c r="R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O943" s="13"/>
      <c r="P943" s="13"/>
      <c r="R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O944" s="13"/>
      <c r="P944" s="13"/>
      <c r="R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O945" s="13"/>
      <c r="P945" s="13"/>
      <c r="R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O946" s="13"/>
      <c r="P946" s="13"/>
      <c r="R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O947" s="13"/>
      <c r="P947" s="13"/>
      <c r="R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O948" s="13"/>
      <c r="P948" s="13"/>
      <c r="R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O949" s="13"/>
      <c r="P949" s="13"/>
      <c r="R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O950" s="13"/>
      <c r="P950" s="13"/>
      <c r="R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O951" s="13"/>
      <c r="P951" s="13"/>
      <c r="R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O952" s="13"/>
      <c r="P952" s="13"/>
      <c r="R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O953" s="13"/>
      <c r="P953" s="13"/>
      <c r="R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O954" s="13"/>
      <c r="P954" s="13"/>
      <c r="R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O955" s="13"/>
      <c r="P955" s="13"/>
      <c r="R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O956" s="13"/>
      <c r="P956" s="13"/>
      <c r="R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O957" s="13"/>
      <c r="P957" s="13"/>
      <c r="R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O958" s="13"/>
      <c r="P958" s="13"/>
      <c r="R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O959" s="13"/>
      <c r="P959" s="13"/>
      <c r="R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O960" s="13"/>
      <c r="P960" s="13"/>
      <c r="R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O961" s="13"/>
      <c r="P961" s="13"/>
      <c r="R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O962" s="13"/>
      <c r="P962" s="13"/>
      <c r="R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O963" s="13"/>
      <c r="P963" s="13"/>
      <c r="R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O964" s="13"/>
      <c r="P964" s="13"/>
      <c r="R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O965" s="13"/>
      <c r="P965" s="13"/>
      <c r="R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O966" s="13"/>
      <c r="P966" s="13"/>
      <c r="R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O967" s="13"/>
      <c r="P967" s="13"/>
      <c r="R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O968" s="13"/>
      <c r="P968" s="13"/>
      <c r="R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O969" s="13"/>
      <c r="P969" s="13"/>
      <c r="R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O970" s="13"/>
      <c r="P970" s="13"/>
      <c r="R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O971" s="13"/>
      <c r="P971" s="13"/>
      <c r="R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O972" s="13"/>
      <c r="P972" s="13"/>
      <c r="R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O973" s="13"/>
      <c r="P973" s="13"/>
      <c r="R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O974" s="13"/>
      <c r="P974" s="13"/>
      <c r="R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O975" s="13"/>
      <c r="P975" s="13"/>
      <c r="R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O976" s="13"/>
      <c r="P976" s="13"/>
      <c r="R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O977" s="13"/>
      <c r="P977" s="13"/>
      <c r="R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O978" s="13"/>
      <c r="P978" s="13"/>
      <c r="R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O979" s="13"/>
      <c r="P979" s="13"/>
      <c r="R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O980" s="13"/>
      <c r="P980" s="13"/>
      <c r="R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O981" s="13"/>
      <c r="P981" s="13"/>
      <c r="R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O982" s="13"/>
      <c r="P982" s="13"/>
      <c r="R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O983" s="13"/>
      <c r="P983" s="13"/>
      <c r="R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O984" s="13"/>
      <c r="P984" s="13"/>
      <c r="R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O985" s="13"/>
      <c r="P985" s="13"/>
      <c r="R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O986" s="13"/>
      <c r="P986" s="13"/>
      <c r="R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O987" s="13"/>
      <c r="P987" s="13"/>
      <c r="R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O988" s="13"/>
      <c r="P988" s="13"/>
      <c r="R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O989" s="13"/>
      <c r="P989" s="13"/>
      <c r="R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O990" s="13"/>
      <c r="P990" s="13"/>
      <c r="R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O991" s="13"/>
      <c r="P991" s="13"/>
      <c r="R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O992" s="13"/>
      <c r="P992" s="13"/>
      <c r="R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O993" s="13"/>
      <c r="P993" s="13"/>
      <c r="R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O994" s="13"/>
      <c r="P994" s="13"/>
      <c r="R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O995" s="13"/>
      <c r="P995" s="13"/>
      <c r="R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O996" s="13"/>
      <c r="P996" s="13"/>
      <c r="R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O997" s="13"/>
      <c r="P997" s="13"/>
      <c r="R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O998" s="13"/>
      <c r="P998" s="13"/>
      <c r="R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O999" s="13"/>
      <c r="P999" s="13"/>
      <c r="R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O1000" s="13"/>
      <c r="P1000" s="13"/>
      <c r="R1000" s="13"/>
      <c r="W1000" s="13"/>
      <c r="X1000" s="13"/>
      <c r="Y1000" s="13"/>
      <c r="Z1000" s="13"/>
    </row>
  </sheetData>
  <mergeCells count="11">
    <mergeCell ref="A1:O1"/>
    <mergeCell ref="A2:O2"/>
    <mergeCell ref="A3:O3"/>
    <mergeCell ref="C5:O5"/>
    <mergeCell ref="A13:B13"/>
    <mergeCell ref="A14:B14"/>
    <mergeCell ref="A22:B22"/>
    <mergeCell ref="C29:O29"/>
    <mergeCell ref="A37:B37"/>
    <mergeCell ref="A38:B38"/>
    <mergeCell ref="A46:B46"/>
  </mergeCells>
  <printOptions headings="false" gridLines="false" gridLinesSet="true" horizontalCentered="true" verticalCentered="false"/>
  <pageMargins left="0.196527777777778" right="0.196527777777778" top="0.590277777777778" bottom="0.590277777777778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5A5A5"/>
    <pageSetUpPr fitToPage="true"/>
  </sheetPr>
  <dimension ref="A1:Z1000"/>
  <sheetViews>
    <sheetView showFormulas="false" showGridLines="false" showRowColHeaders="true" showZeros="true" rightToLeft="false" tabSelected="false" showOutlineSymbols="true" defaultGridColor="true" view="normal" topLeftCell="A1" colorId="64" zoomScale="82" zoomScaleNormal="82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C5" activeCellId="0" sqref="C5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7.38"/>
    <col collapsed="false" customWidth="true" hidden="false" outlineLevel="0" max="2" min="2" style="1" width="25"/>
    <col collapsed="false" customWidth="true" hidden="false" outlineLevel="0" max="14" min="3" style="1" width="12.38"/>
    <col collapsed="false" customWidth="true" hidden="false" outlineLevel="0" max="16" min="15" style="1" width="12"/>
    <col collapsed="false" customWidth="true" hidden="false" outlineLevel="0" max="18" min="17" style="1" width="9.13"/>
    <col collapsed="false" customWidth="true" hidden="false" outlineLevel="0" max="19" min="19" style="1" width="10.13"/>
    <col collapsed="false" customWidth="true" hidden="false" outlineLevel="0" max="26" min="20" style="1" width="9.13"/>
  </cols>
  <sheetData>
    <row r="1" customFormat="false" ht="27.75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18"/>
      <c r="R1" s="118"/>
      <c r="S1" s="118"/>
      <c r="T1" s="118"/>
      <c r="U1" s="118"/>
      <c r="V1" s="118"/>
      <c r="W1" s="118"/>
      <c r="X1" s="118"/>
      <c r="Y1" s="118"/>
      <c r="Z1" s="118"/>
    </row>
    <row r="2" customFormat="false" ht="19.5" hidden="false" customHeight="true" outlineLevel="0" collapsed="false">
      <c r="A2" s="14" t="str">
        <f aca="false">Capa!A5</f>
        <v>4º Relatório Gerencial Financeiro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18"/>
      <c r="R2" s="118"/>
      <c r="S2" s="118"/>
      <c r="T2" s="118"/>
      <c r="U2" s="118"/>
      <c r="V2" s="118"/>
      <c r="W2" s="118"/>
      <c r="X2" s="118"/>
      <c r="Y2" s="118"/>
      <c r="Z2" s="118"/>
    </row>
    <row r="3" customFormat="false" ht="19.5" hidden="false" customHeight="true" outlineLevel="0" collapsed="false">
      <c r="A3" s="119" t="s">
        <v>166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8"/>
      <c r="R3" s="118"/>
      <c r="S3" s="118"/>
      <c r="T3" s="118"/>
      <c r="U3" s="118"/>
      <c r="V3" s="118"/>
      <c r="W3" s="118"/>
      <c r="X3" s="118"/>
      <c r="Y3" s="118"/>
      <c r="Z3" s="118"/>
    </row>
    <row r="4" customFormat="false" ht="30" hidden="false" customHeight="true" outlineLevel="0" collapsed="false">
      <c r="A4" s="120"/>
      <c r="B4" s="120"/>
      <c r="C4" s="121" t="n">
        <f aca="false">Resumo!C4</f>
        <v>45658</v>
      </c>
      <c r="D4" s="121" t="n">
        <f aca="false">Resumo!D4</f>
        <v>45689</v>
      </c>
      <c r="E4" s="121" t="n">
        <f aca="false">Resumo!E4</f>
        <v>45717</v>
      </c>
      <c r="F4" s="121" t="n">
        <f aca="false">Resumo!F4</f>
        <v>45748</v>
      </c>
      <c r="G4" s="121" t="n">
        <f aca="false">Resumo!G4</f>
        <v>45778</v>
      </c>
      <c r="H4" s="121" t="n">
        <f aca="false">Resumo!H4</f>
        <v>45809</v>
      </c>
      <c r="I4" s="121" t="n">
        <f aca="false">Resumo!I4</f>
        <v>45839</v>
      </c>
      <c r="J4" s="121" t="n">
        <f aca="false">Resumo!J4</f>
        <v>45870</v>
      </c>
      <c r="K4" s="121" t="n">
        <f aca="false">Resumo!K4</f>
        <v>45901</v>
      </c>
      <c r="L4" s="121" t="n">
        <f aca="false">Resumo!L4</f>
        <v>45931</v>
      </c>
      <c r="M4" s="121" t="n">
        <f aca="false">Resumo!M4</f>
        <v>45962</v>
      </c>
      <c r="N4" s="121" t="n">
        <f aca="false">Resumo!N4</f>
        <v>45992</v>
      </c>
      <c r="O4" s="122" t="s">
        <v>167</v>
      </c>
      <c r="P4" s="123" t="s">
        <v>168</v>
      </c>
      <c r="Q4" s="118"/>
      <c r="R4" s="118"/>
      <c r="S4" s="118"/>
      <c r="T4" s="118"/>
      <c r="U4" s="118"/>
      <c r="V4" s="118"/>
      <c r="W4" s="118"/>
      <c r="X4" s="118"/>
      <c r="Y4" s="118"/>
      <c r="Z4" s="118"/>
    </row>
    <row r="5" customFormat="false" ht="23.25" hidden="false" customHeight="true" outlineLevel="0" collapsed="false">
      <c r="A5" s="98" t="s">
        <v>169</v>
      </c>
      <c r="B5" s="62" t="s">
        <v>170</v>
      </c>
      <c r="C5" s="124" t="n">
        <f aca="false">Resumo!C5</f>
        <v>0</v>
      </c>
      <c r="D5" s="124" t="n">
        <f aca="false">C5+C15-C137</f>
        <v>0</v>
      </c>
      <c r="E5" s="124" t="n">
        <f aca="false">D5+D15-D137</f>
        <v>0</v>
      </c>
      <c r="F5" s="124" t="n">
        <f aca="false">E5+E15-E137</f>
        <v>351003.25</v>
      </c>
      <c r="G5" s="124" t="n">
        <f aca="false">F5+F15-F137</f>
        <v>164831.54</v>
      </c>
      <c r="H5" s="124" t="n">
        <f aca="false">G5+G15-G137</f>
        <v>354154.44</v>
      </c>
      <c r="I5" s="124" t="n">
        <f aca="false">H5+H15-H137</f>
        <v>171480.88</v>
      </c>
      <c r="J5" s="124" t="n">
        <f aca="false">I5+I15-I137</f>
        <v>635835.43</v>
      </c>
      <c r="K5" s="124" t="n">
        <f aca="false">J5+J15-J137</f>
        <v>516097.34</v>
      </c>
      <c r="L5" s="124" t="n">
        <f aca="false">K5+K15-K137</f>
        <v>355580.04</v>
      </c>
      <c r="M5" s="124" t="n">
        <f aca="false">L5+L15-L137</f>
        <v>832176.97</v>
      </c>
      <c r="N5" s="124" t="n">
        <f aca="false">M5+M15-M137</f>
        <v>654598.28</v>
      </c>
      <c r="O5" s="125"/>
      <c r="P5" s="126"/>
      <c r="Q5" s="118"/>
      <c r="R5" s="118"/>
      <c r="S5" s="118"/>
      <c r="T5" s="118"/>
      <c r="U5" s="118"/>
      <c r="V5" s="118"/>
      <c r="W5" s="118"/>
      <c r="X5" s="118"/>
      <c r="Y5" s="118"/>
      <c r="Z5" s="118"/>
    </row>
    <row r="6" customFormat="false" ht="23.25" hidden="false" customHeight="true" outlineLevel="0" collapsed="false">
      <c r="A6" s="16"/>
      <c r="B6" s="16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</row>
    <row r="7" customFormat="false" ht="23.25" hidden="false" customHeight="true" outlineLevel="0" collapsed="false">
      <c r="A7" s="62" t="n">
        <v>1</v>
      </c>
      <c r="B7" s="62" t="s">
        <v>130</v>
      </c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30"/>
      <c r="Q7" s="118"/>
      <c r="R7" s="118"/>
      <c r="S7" s="118"/>
      <c r="T7" s="118"/>
      <c r="U7" s="118"/>
      <c r="V7" s="118"/>
      <c r="W7" s="118"/>
      <c r="X7" s="118"/>
      <c r="Y7" s="118"/>
      <c r="Z7" s="118"/>
    </row>
    <row r="8" customFormat="false" ht="23.25" hidden="false" customHeight="true" outlineLevel="0" collapsed="false">
      <c r="A8" s="131" t="s">
        <v>131</v>
      </c>
      <c r="B8" s="132" t="s">
        <v>132</v>
      </c>
      <c r="C8" s="133" t="n">
        <f aca="false">SUMPRODUCT((Diário!$E$4:$E$5010='Analítico Cx.'!$B8)*(Diário!$B$4:$B$5010&gt;=C$4)*(Diário!$B$4:$B$5010&lt;=EOMONTH(C$4,0))*(Diário!$F$4:$F$5010))</f>
        <v>0</v>
      </c>
      <c r="D8" s="133" t="n">
        <f aca="false">SUMPRODUCT((Diário!$E$4:$E$5010='Analítico Cx.'!$B8)*(Diário!$B$4:$B$5010&gt;=D$4)*(Diário!$B$4:$B$5010&lt;=EOMONTH(D$4,0))*(Diário!$F$4:$F$5010))</f>
        <v>0</v>
      </c>
      <c r="E8" s="133" t="n">
        <f aca="false">SUMPRODUCT((Diário!$E$4:$E$5010='Analítico Cx.'!$B8)*(Diário!$B$4:$B$5010&gt;=E$4)*(Diário!$B$4:$B$5010&lt;=EOMONTH(E$4,0))*(Diário!$F$4:$F$5010))</f>
        <v>635610.12</v>
      </c>
      <c r="F8" s="133" t="n">
        <f aca="false">SUMPRODUCT((Diário!$E$4:$E$5010='Analítico Cx.'!$B8)*(Diário!$B$4:$B$5010&gt;=F$4)*(Diário!$B$4:$B$5010&lt;=EOMONTH(F$4,0))*(Diário!$F$4:$F$5010))</f>
        <v>0</v>
      </c>
      <c r="G8" s="133" t="n">
        <f aca="false">SUMPRODUCT((Diário!$E$4:$E$5010='Analítico Cx.'!$B8)*(Diário!$B$4:$B$5010&gt;=G$4)*(Diário!$B$4:$B$5010&lt;=EOMONTH(G$4,0))*(Diário!$F$4:$F$5010))</f>
        <v>0</v>
      </c>
      <c r="H8" s="133" t="n">
        <f aca="false">SUMPRODUCT((Diário!$E$4:$E$5010='Analítico Cx.'!$B8)*(Diário!$B$4:$B$5010&gt;=H$4)*(Diário!$B$4:$B$5010&lt;=EOMONTH(H$4,0))*(Diário!$F$4:$F$5010))</f>
        <v>0</v>
      </c>
      <c r="I8" s="133" t="n">
        <f aca="false">SUMPRODUCT((Diário!$E$4:$E$5010='Analítico Cx.'!$B8)*(Diário!$B$4:$B$5010&gt;=I$4)*(Diário!$B$4:$B$5010&lt;=EOMONTH(I$4,0))*(Diário!$F$4:$F$5010))</f>
        <v>624624.33</v>
      </c>
      <c r="J8" s="133" t="n">
        <f aca="false">SUMPRODUCT((Diário!$E$4:$E$5010='Analítico Cx.'!$B8)*(Diário!$B$4:$B$5010&gt;=J$4)*(Diário!$B$4:$B$5010&lt;=EOMONTH(J$4,0))*(Diário!$F$4:$F$5010))</f>
        <v>0</v>
      </c>
      <c r="K8" s="133" t="n">
        <f aca="false">SUMPRODUCT((Diário!$E$4:$E$5010='Analítico Cx.'!$B8)*(Diário!$B$4:$B$5010&gt;=K$4)*(Diário!$B$4:$B$5010&lt;=EOMONTH(K$4,0))*(Diário!$F$4:$F$5010))</f>
        <v>0</v>
      </c>
      <c r="L8" s="133" t="n">
        <f aca="false">SUMPRODUCT((Diário!$E$4:$E$5010='Analítico Cx.'!$B8)*(Diário!$B$4:$B$5010&gt;=L$4)*(Diário!$B$4:$B$5010&lt;=EOMONTH(L$4,0))*(Diário!$F$4:$F$5010))</f>
        <v>624624.33</v>
      </c>
      <c r="M8" s="133" t="n">
        <f aca="false">SUMPRODUCT((Diário!$E$4:$E$5010='Analítico Cx.'!$B8)*(Diário!$B$4:$B$5010&gt;=M$4)*(Diário!$B$4:$B$5010&lt;=EOMONTH(M$4,0))*(Diário!$F$4:$F$5010))</f>
        <v>0</v>
      </c>
      <c r="N8" s="133" t="n">
        <f aca="false">SUMPRODUCT((Diário!$E$4:$E$5010='Analítico Cx.'!$B8)*(Diário!$B$4:$B$5010&gt;=N$4)*(Diário!$B$4:$B$5010&lt;=EOMONTH(N$4,0))*(Diário!$F$4:$F$5010))</f>
        <v>1704910.23</v>
      </c>
      <c r="O8" s="134" t="n">
        <f aca="false">SUM(C8:N8)</f>
        <v>3589769.01</v>
      </c>
      <c r="P8" s="135" t="n">
        <f aca="false">IF($O$15=0,0,O8/$O$15)</f>
        <v>0.919078455339756</v>
      </c>
      <c r="Q8" s="118"/>
      <c r="R8" s="118"/>
      <c r="S8" s="118"/>
      <c r="T8" s="118"/>
      <c r="U8" s="118"/>
      <c r="V8" s="118"/>
      <c r="W8" s="118"/>
      <c r="X8" s="118"/>
      <c r="Y8" s="118"/>
      <c r="Z8" s="118"/>
    </row>
    <row r="9" customFormat="false" ht="23.25" hidden="false" customHeight="true" outlineLevel="0" collapsed="false">
      <c r="A9" s="136" t="s">
        <v>133</v>
      </c>
      <c r="B9" s="137" t="s">
        <v>134</v>
      </c>
      <c r="C9" s="138" t="n">
        <f aca="false">SUMPRODUCT((Diário!$E$4:$E$5010='Analítico Cx.'!$B9)*(Diário!$B$4:$B$5010&gt;=C$4)*(Diário!$B$4:$B$5010&lt;=EOMONTH(C$4,0))*(Diário!$F$4:$F$5010))</f>
        <v>0</v>
      </c>
      <c r="D9" s="138" t="n">
        <f aca="false">SUMPRODUCT((Diário!$E$4:$E$5010='Analítico Cx.'!$B9)*(Diário!$B$4:$B$5010&gt;=D$4)*(Diário!$B$4:$B$5010&lt;=EOMONTH(D$4,0))*(Diário!$F$4:$F$5010))</f>
        <v>0</v>
      </c>
      <c r="E9" s="138" t="n">
        <f aca="false">SUMPRODUCT((Diário!$E$4:$E$5010='Analítico Cx.'!$B9)*(Diário!$B$4:$B$5010&gt;=E$4)*(Diário!$B$4:$B$5010&lt;=EOMONTH(E$4,0))*(Diário!$F$4:$F$5010))</f>
        <v>148.68</v>
      </c>
      <c r="F9" s="138" t="n">
        <f aca="false">SUMPRODUCT((Diário!$E$4:$E$5010='Analítico Cx.'!$B9)*(Diário!$B$4:$B$5010&gt;=F$4)*(Diário!$B$4:$B$5010&lt;=EOMONTH(F$4,0))*(Diário!$F$4:$F$5010))</f>
        <v>247.8</v>
      </c>
      <c r="G9" s="138" t="n">
        <f aca="false">SUMPRODUCT((Diário!$E$4:$E$5010='Analítico Cx.'!$B9)*(Diário!$B$4:$B$5010&gt;=G$4)*(Diário!$B$4:$B$5010&lt;=EOMONTH(G$4,0))*(Diário!$F$4:$F$5010))</f>
        <v>551.67</v>
      </c>
      <c r="H9" s="138" t="n">
        <f aca="false">SUMPRODUCT((Diário!$E$4:$E$5010='Analítico Cx.'!$B9)*(Diário!$B$4:$B$5010&gt;=H$4)*(Diário!$B$4:$B$5010&lt;=EOMONTH(H$4,0))*(Diário!$F$4:$F$5010))</f>
        <v>131.23</v>
      </c>
      <c r="I9" s="138" t="n">
        <f aca="false">SUMPRODUCT((Diário!$E$4:$E$5010='Analítico Cx.'!$B9)*(Diário!$B$4:$B$5010&gt;=I$4)*(Diário!$B$4:$B$5010&lt;=EOMONTH(I$4,0))*(Diário!$F$4:$F$5010))</f>
        <v>458.48</v>
      </c>
      <c r="J9" s="138" t="n">
        <f aca="false">SUMPRODUCT((Diário!$E$4:$E$5010='Analítico Cx.'!$B9)*(Diário!$B$4:$B$5010&gt;=J$4)*(Diário!$B$4:$B$5010&lt;=EOMONTH(J$4,0))*(Diário!$F$4:$F$5010))</f>
        <v>596.22</v>
      </c>
      <c r="K9" s="138" t="n">
        <f aca="false">SUMPRODUCT((Diário!$E$4:$E$5010='Analítico Cx.'!$B9)*(Diário!$B$4:$B$5010&gt;=K$4)*(Diário!$B$4:$B$5010&lt;=EOMONTH(K$4,0))*(Diário!$F$4:$F$5010))</f>
        <v>1540.72</v>
      </c>
      <c r="L9" s="138" t="n">
        <f aca="false">SUMPRODUCT((Diário!$E$4:$E$5010='Analítico Cx.'!$B9)*(Diário!$B$4:$B$5010&gt;=L$4)*(Diário!$B$4:$B$5010&lt;=EOMONTH(L$4,0))*(Diário!$F$4:$F$5010))</f>
        <v>558.11</v>
      </c>
      <c r="M9" s="138" t="n">
        <f aca="false">SUMPRODUCT((Diário!$E$4:$E$5010='Analítico Cx.'!$B9)*(Diário!$B$4:$B$5010&gt;=M$4)*(Diário!$B$4:$B$5010&lt;=EOMONTH(M$4,0))*(Diário!$F$4:$F$5010))</f>
        <v>1295.65</v>
      </c>
      <c r="N9" s="138" t="n">
        <f aca="false">SUMPRODUCT((Diário!$E$4:$E$5010='Analítico Cx.'!$B9)*(Diário!$B$4:$B$5010&gt;=N$4)*(Diário!$B$4:$B$5010&lt;=EOMONTH(N$4,0))*(Diário!$F$4:$F$5010))</f>
        <v>3113.87</v>
      </c>
      <c r="O9" s="139" t="n">
        <f aca="false">SUM(C9:N9)</f>
        <v>8642.43</v>
      </c>
      <c r="P9" s="140" t="n">
        <f aca="false">IF($O$15=0,0,O9/$O$15)</f>
        <v>0.00221269702664851</v>
      </c>
      <c r="Q9" s="118"/>
      <c r="R9" s="118"/>
      <c r="S9" s="118"/>
      <c r="T9" s="118"/>
      <c r="U9" s="118"/>
      <c r="V9" s="118"/>
      <c r="W9" s="118"/>
      <c r="X9" s="118"/>
      <c r="Y9" s="118"/>
      <c r="Z9" s="118"/>
    </row>
    <row r="10" customFormat="false" ht="23.25" hidden="false" customHeight="true" outlineLevel="0" collapsed="false">
      <c r="A10" s="141" t="s">
        <v>135</v>
      </c>
      <c r="B10" s="141" t="s">
        <v>136</v>
      </c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3"/>
      <c r="Q10" s="118"/>
      <c r="R10" s="118"/>
      <c r="S10" s="118"/>
      <c r="T10" s="118"/>
      <c r="U10" s="118"/>
      <c r="V10" s="118"/>
      <c r="W10" s="118"/>
      <c r="X10" s="118"/>
      <c r="Y10" s="118"/>
      <c r="Z10" s="118"/>
    </row>
    <row r="11" customFormat="false" ht="23.25" hidden="false" customHeight="true" outlineLevel="0" collapsed="false">
      <c r="A11" s="64" t="s">
        <v>137</v>
      </c>
      <c r="B11" s="65" t="s">
        <v>138</v>
      </c>
      <c r="C11" s="144" t="n">
        <f aca="false">SUMPRODUCT((Diário!$E$4:$E$5010='Analítico Cx.'!$B11)*(Diário!$B$4:$B$5010&gt;=C$4)*(Diário!$B$4:$B$5010&lt;=EOMONTH(C$4,0))*(Diário!$F$4:$F$5010))</f>
        <v>0</v>
      </c>
      <c r="D11" s="144" t="n">
        <f aca="false">SUMPRODUCT((Diário!$E$4:$E$5010='Analítico Cx.'!$B11)*(Diário!$B$4:$B$5010&gt;=D$4)*(Diário!$B$4:$B$5010&lt;=EOMONTH(D$4,0))*(Diário!$F$4:$F$5010))</f>
        <v>0</v>
      </c>
      <c r="E11" s="144" t="n">
        <f aca="false">SUMPRODUCT((Diário!$E$4:$E$5010='Analítico Cx.'!$B11)*(Diário!$B$4:$B$5010&gt;=E$4)*(Diário!$B$4:$B$5010&lt;=EOMONTH(E$4,0))*(Diário!$F$4:$F$5010))</f>
        <v>0</v>
      </c>
      <c r="F11" s="144" t="n">
        <f aca="false">SUMPRODUCT((Diário!$E$4:$E$5010='Analítico Cx.'!$B11)*(Diário!$B$4:$B$5010&gt;=F$4)*(Diário!$B$4:$B$5010&lt;=EOMONTH(F$4,0))*(Diário!$F$4:$F$5010))</f>
        <v>0</v>
      </c>
      <c r="G11" s="144" t="n">
        <f aca="false">SUMPRODUCT((Diário!$E$4:$E$5010='Analítico Cx.'!$B11)*(Diário!$B$4:$B$5010&gt;=G$4)*(Diário!$B$4:$B$5010&lt;=EOMONTH(G$4,0))*(Diário!$F$4:$F$5010))</f>
        <v>0</v>
      </c>
      <c r="H11" s="144" t="n">
        <f aca="false">SUMPRODUCT((Diário!$E$4:$E$5010='Analítico Cx.'!$B11)*(Diário!$B$4:$B$5010&gt;=H$4)*(Diário!$B$4:$B$5010&lt;=EOMONTH(H$4,0))*(Diário!$F$4:$F$5010))</f>
        <v>0</v>
      </c>
      <c r="I11" s="144" t="n">
        <f aca="false">SUMPRODUCT((Diário!$E$4:$E$5010='Analítico Cx.'!$B11)*(Diário!$B$4:$B$5010&gt;=I$4)*(Diário!$B$4:$B$5010&lt;=EOMONTH(I$4,0))*(Diário!$F$4:$F$5010))</f>
        <v>0</v>
      </c>
      <c r="J11" s="144" t="n">
        <f aca="false">SUMPRODUCT((Diário!$E$4:$E$5010='Analítico Cx.'!$B11)*(Diário!$B$4:$B$5010&gt;=J$4)*(Diário!$B$4:$B$5010&lt;=EOMONTH(J$4,0))*(Diário!$F$4:$F$5010))</f>
        <v>0</v>
      </c>
      <c r="K11" s="144" t="n">
        <f aca="false">SUMPRODUCT((Diário!$E$4:$E$5010='Analítico Cx.'!$B11)*(Diário!$B$4:$B$5010&gt;=K$4)*(Diário!$B$4:$B$5010&lt;=EOMONTH(K$4,0))*(Diário!$F$4:$F$5010))</f>
        <v>0</v>
      </c>
      <c r="L11" s="144" t="n">
        <f aca="false">SUMPRODUCT((Diário!$E$4:$E$5010='Analítico Cx.'!$B11)*(Diário!$B$4:$B$5010&gt;=L$4)*(Diário!$B$4:$B$5010&lt;=EOMONTH(L$4,0))*(Diário!$F$4:$F$5010))</f>
        <v>0</v>
      </c>
      <c r="M11" s="144" t="n">
        <f aca="false">SUMPRODUCT((Diário!$E$4:$E$5010='Analítico Cx.'!$B11)*(Diário!$B$4:$B$5010&gt;=M$4)*(Diário!$B$4:$B$5010&lt;=EOMONTH(M$4,0))*(Diário!$F$4:$F$5010))</f>
        <v>0</v>
      </c>
      <c r="N11" s="144" t="n">
        <f aca="false">SUMPRODUCT((Diário!$E$4:$E$5010='Analítico Cx.'!$B11)*(Diário!$B$4:$B$5010&gt;=N$4)*(Diário!$B$4:$B$5010&lt;=EOMONTH(N$4,0))*(Diário!$F$4:$F$5010))</f>
        <v>0</v>
      </c>
      <c r="O11" s="145" t="n">
        <f aca="false">SUM(C11:N11)</f>
        <v>0</v>
      </c>
      <c r="P11" s="146" t="n">
        <f aca="false">IF($O$15=0,0,O11/$O$15)</f>
        <v>0</v>
      </c>
      <c r="Q11" s="118"/>
      <c r="R11" s="118"/>
      <c r="S11" s="118"/>
      <c r="T11" s="118"/>
      <c r="U11" s="118"/>
      <c r="V11" s="118"/>
      <c r="W11" s="118"/>
      <c r="X11" s="118"/>
      <c r="Y11" s="118"/>
      <c r="Z11" s="118"/>
    </row>
    <row r="12" customFormat="false" ht="23.25" hidden="false" customHeight="true" outlineLevel="0" collapsed="false">
      <c r="A12" s="64" t="s">
        <v>139</v>
      </c>
      <c r="B12" s="65" t="s">
        <v>140</v>
      </c>
      <c r="C12" s="144" t="n">
        <f aca="false">SUMPRODUCT((Diário!$E$4:$E$5010='Analítico Cx.'!$B12)*(Diário!$B$4:$B$5010&gt;=C$4)*(Diário!$B$4:$B$5010&lt;=EOMONTH(C$4,0))*(Diário!$F$4:$F$5010))</f>
        <v>0</v>
      </c>
      <c r="D12" s="144" t="n">
        <f aca="false">SUMPRODUCT((Diário!$E$4:$E$5010='Analítico Cx.'!$B12)*(Diário!$B$4:$B$5010&gt;=D$4)*(Diário!$B$4:$B$5010&lt;=EOMONTH(D$4,0))*(Diário!$F$4:$F$5010))</f>
        <v>0</v>
      </c>
      <c r="E12" s="144" t="n">
        <f aca="false">SUMPRODUCT((Diário!$E$4:$E$5010='Analítico Cx.'!$B12)*(Diário!$B$4:$B$5010&gt;=E$4)*(Diário!$B$4:$B$5010&lt;=EOMONTH(E$4,0))*(Diário!$F$4:$F$5010))</f>
        <v>0</v>
      </c>
      <c r="F12" s="144" t="n">
        <f aca="false">SUMPRODUCT((Diário!$E$4:$E$5010='Analítico Cx.'!$B12)*(Diário!$B$4:$B$5010&gt;=F$4)*(Diário!$B$4:$B$5010&lt;=EOMONTH(F$4,0))*(Diário!$F$4:$F$5010))</f>
        <v>0</v>
      </c>
      <c r="G12" s="144" t="n">
        <f aca="false">SUMPRODUCT((Diário!$E$4:$E$5010='Analítico Cx.'!$B12)*(Diário!$B$4:$B$5010&gt;=G$4)*(Diário!$B$4:$B$5010&lt;=EOMONTH(G$4,0))*(Diário!$F$4:$F$5010))</f>
        <v>0</v>
      </c>
      <c r="H12" s="144" t="n">
        <f aca="false">SUMPRODUCT((Diário!$E$4:$E$5010='Analítico Cx.'!$B12)*(Diário!$B$4:$B$5010&gt;=H$4)*(Diário!$B$4:$B$5010&lt;=EOMONTH(H$4,0))*(Diário!$F$4:$F$5010))</f>
        <v>0</v>
      </c>
      <c r="I12" s="144" t="n">
        <f aca="false">SUMPRODUCT((Diário!$E$4:$E$5010='Analítico Cx.'!$B12)*(Diário!$B$4:$B$5010&gt;=I$4)*(Diário!$B$4:$B$5010&lt;=EOMONTH(I$4,0))*(Diário!$F$4:$F$5010))</f>
        <v>0</v>
      </c>
      <c r="J12" s="144" t="n">
        <f aca="false">SUMPRODUCT((Diário!$E$4:$E$5010='Analítico Cx.'!$B12)*(Diário!$B$4:$B$5010&gt;=J$4)*(Diário!$B$4:$B$5010&lt;=EOMONTH(J$4,0))*(Diário!$F$4:$F$5010))</f>
        <v>0</v>
      </c>
      <c r="K12" s="144" t="n">
        <f aca="false">SUMPRODUCT((Diário!$E$4:$E$5010='Analítico Cx.'!$B12)*(Diário!$B$4:$B$5010&gt;=K$4)*(Diário!$B$4:$B$5010&lt;=EOMONTH(K$4,0))*(Diário!$F$4:$F$5010))</f>
        <v>0</v>
      </c>
      <c r="L12" s="144" t="n">
        <f aca="false">SUMPRODUCT((Diário!$E$4:$E$5010='Analítico Cx.'!$B12)*(Diário!$B$4:$B$5010&gt;=L$4)*(Diário!$B$4:$B$5010&lt;=EOMONTH(L$4,0))*(Diário!$F$4:$F$5010))</f>
        <v>0</v>
      </c>
      <c r="M12" s="144" t="n">
        <f aca="false">SUMPRODUCT((Diário!$E$4:$E$5010='Analítico Cx.'!$B12)*(Diário!$B$4:$B$5010&gt;=M$4)*(Diário!$B$4:$B$5010&lt;=EOMONTH(M$4,0))*(Diário!$F$4:$F$5010))</f>
        <v>0</v>
      </c>
      <c r="N12" s="144" t="n">
        <f aca="false">SUMPRODUCT((Diário!$E$4:$E$5010='Analítico Cx.'!$B12)*(Diário!$B$4:$B$5010&gt;=N$4)*(Diário!$B$4:$B$5010&lt;=EOMONTH(N$4,0))*(Diário!$F$4:$F$5010))</f>
        <v>0</v>
      </c>
      <c r="O12" s="145" t="n">
        <f aca="false">SUM(C12:N12)</f>
        <v>0</v>
      </c>
      <c r="P12" s="146" t="n">
        <f aca="false">IF($O$15=0,0,O12/$O$15)</f>
        <v>0</v>
      </c>
      <c r="Q12" s="118"/>
      <c r="R12" s="118"/>
      <c r="S12" s="118"/>
      <c r="T12" s="118"/>
      <c r="U12" s="118"/>
      <c r="V12" s="118"/>
      <c r="W12" s="118"/>
      <c r="X12" s="118"/>
      <c r="Y12" s="118"/>
      <c r="Z12" s="118"/>
    </row>
    <row r="13" customFormat="false" ht="23.25" hidden="false" customHeight="true" outlineLevel="0" collapsed="false">
      <c r="A13" s="64" t="s">
        <v>141</v>
      </c>
      <c r="B13" s="65" t="s">
        <v>142</v>
      </c>
      <c r="C13" s="144" t="n">
        <f aca="false">SUMPRODUCT((Diário!$E$4:$E$5010='Analítico Cx.'!$B13)*(Diário!$B$4:$B$5010&gt;=C$4)*(Diário!$B$4:$B$5010&lt;=EOMONTH(C$4,0))*(Diário!$F$4:$F$5010))</f>
        <v>0</v>
      </c>
      <c r="D13" s="144" t="n">
        <f aca="false">SUMPRODUCT((Diário!$E$4:$E$5010='Analítico Cx.'!$B13)*(Diário!$B$4:$B$5010&gt;=D$4)*(Diário!$B$4:$B$5010&lt;=EOMONTH(D$4,0))*(Diário!$F$4:$F$5010))</f>
        <v>0</v>
      </c>
      <c r="E13" s="144" t="n">
        <f aca="false">SUMPRODUCT((Diário!$E$4:$E$5010='Analítico Cx.'!$B13)*(Diário!$B$4:$B$5010&gt;=E$4)*(Diário!$B$4:$B$5010&lt;=EOMONTH(E$4,0))*(Diário!$F$4:$F$5010))</f>
        <v>0</v>
      </c>
      <c r="F13" s="144" t="n">
        <f aca="false">SUMPRODUCT((Diário!$E$4:$E$5010='Analítico Cx.'!$B13)*(Diário!$B$4:$B$5010&gt;=F$4)*(Diário!$B$4:$B$5010&lt;=EOMONTH(F$4,0))*(Diário!$F$4:$F$5010))</f>
        <v>0</v>
      </c>
      <c r="G13" s="144" t="n">
        <f aca="false">SUMPRODUCT((Diário!$E$4:$E$5010='Analítico Cx.'!$B13)*(Diário!$B$4:$B$5010&gt;=G$4)*(Diário!$B$4:$B$5010&lt;=EOMONTH(G$4,0))*(Diário!$F$4:$F$5010))</f>
        <v>275078.63</v>
      </c>
      <c r="H13" s="144" t="n">
        <f aca="false">SUMPRODUCT((Diário!$E$4:$E$5010='Analítico Cx.'!$B13)*(Diário!$B$4:$B$5010&gt;=H$4)*(Diário!$B$4:$B$5010&lt;=EOMONTH(H$4,0))*(Diário!$F$4:$F$5010))</f>
        <v>12097.26</v>
      </c>
      <c r="I13" s="144" t="n">
        <f aca="false">SUMPRODUCT((Diário!$E$4:$E$5010='Analítico Cx.'!$B13)*(Diário!$B$4:$B$5010&gt;=I$4)*(Diário!$B$4:$B$5010&lt;=EOMONTH(I$4,0))*(Diário!$F$4:$F$5010))</f>
        <v>10570.43</v>
      </c>
      <c r="J13" s="144" t="n">
        <f aca="false">SUMPRODUCT((Diário!$E$4:$E$5010='Analítico Cx.'!$B13)*(Diário!$B$4:$B$5010&gt;=J$4)*(Diário!$B$4:$B$5010&lt;=EOMONTH(J$4,0))*(Diário!$F$4:$F$5010))</f>
        <v>2013.46</v>
      </c>
      <c r="K13" s="144" t="n">
        <f aca="false">SUMPRODUCT((Diário!$E$4:$E$5010='Analítico Cx.'!$B13)*(Diário!$B$4:$B$5010&gt;=K$4)*(Diário!$B$4:$B$5010&lt;=EOMONTH(K$4,0))*(Diário!$F$4:$F$5010))</f>
        <v>20.85</v>
      </c>
      <c r="L13" s="144" t="n">
        <f aca="false">SUMPRODUCT((Diário!$E$4:$E$5010='Analítico Cx.'!$B13)*(Diário!$B$4:$B$5010&gt;=L$4)*(Diário!$B$4:$B$5010&lt;=EOMONTH(L$4,0))*(Diário!$F$4:$F$5010))</f>
        <v>1877.3</v>
      </c>
      <c r="M13" s="144" t="n">
        <f aca="false">SUMPRODUCT((Diário!$E$4:$E$5010='Analítico Cx.'!$B13)*(Diário!$B$4:$B$5010&gt;=M$4)*(Diário!$B$4:$B$5010&lt;=EOMONTH(M$4,0))*(Diário!$F$4:$F$5010))</f>
        <v>1727.73</v>
      </c>
      <c r="N13" s="144" t="n">
        <f aca="false">SUMPRODUCT((Diário!$E$4:$E$5010='Analítico Cx.'!$B13)*(Diário!$B$4:$B$5010&gt;=N$4)*(Diário!$B$4:$B$5010&lt;=EOMONTH(N$4,0))*(Diário!$F$4:$F$5010))</f>
        <v>4038.13</v>
      </c>
      <c r="O13" s="145" t="n">
        <f aca="false">SUM(C13:N13)</f>
        <v>307423.79</v>
      </c>
      <c r="P13" s="146" t="n">
        <f aca="false">IF($O$15=0,0,O13/$O$15)</f>
        <v>0.0787088476335957</v>
      </c>
      <c r="Q13" s="118"/>
      <c r="R13" s="118"/>
      <c r="S13" s="147"/>
      <c r="T13" s="118"/>
      <c r="U13" s="118"/>
      <c r="V13" s="118"/>
      <c r="W13" s="118"/>
      <c r="X13" s="118"/>
      <c r="Y13" s="118"/>
      <c r="Z13" s="118"/>
    </row>
    <row r="14" customFormat="false" ht="23.25" hidden="false" customHeight="true" outlineLevel="0" collapsed="false">
      <c r="A14" s="148"/>
      <c r="B14" s="80" t="s">
        <v>143</v>
      </c>
      <c r="C14" s="149" t="n">
        <f aca="false">SUBTOTAL(109,C11:C13)</f>
        <v>0</v>
      </c>
      <c r="D14" s="149" t="n">
        <f aca="false">SUBTOTAL(109,D11:D13)</f>
        <v>0</v>
      </c>
      <c r="E14" s="149" t="n">
        <f aca="false">SUBTOTAL(109,E11:E13)</f>
        <v>0</v>
      </c>
      <c r="F14" s="149" t="n">
        <f aca="false">SUBTOTAL(109,F11:F13)</f>
        <v>0</v>
      </c>
      <c r="G14" s="149" t="n">
        <f aca="false">SUBTOTAL(109,G11:G13)</f>
        <v>275078.63</v>
      </c>
      <c r="H14" s="149" t="n">
        <f aca="false">SUBTOTAL(109,H11:H13)</f>
        <v>12097.26</v>
      </c>
      <c r="I14" s="149" t="n">
        <f aca="false">SUBTOTAL(109,I11:I13)</f>
        <v>10570.43</v>
      </c>
      <c r="J14" s="149" t="n">
        <f aca="false">SUBTOTAL(109,J11:J13)</f>
        <v>2013.46</v>
      </c>
      <c r="K14" s="149" t="n">
        <f aca="false">SUBTOTAL(109,K11:K13)</f>
        <v>20.85</v>
      </c>
      <c r="L14" s="149" t="n">
        <f aca="false">SUBTOTAL(109,L11:L13)</f>
        <v>1877.3</v>
      </c>
      <c r="M14" s="149" t="n">
        <f aca="false">SUBTOTAL(109,M11:M13)</f>
        <v>1727.73</v>
      </c>
      <c r="N14" s="149" t="n">
        <f aca="false">SUBTOTAL(109,N11:N13)</f>
        <v>4038.13</v>
      </c>
      <c r="O14" s="149" t="n">
        <f aca="false">SUBTOTAL(109,O11:O13)</f>
        <v>307423.79</v>
      </c>
      <c r="P14" s="150" t="n">
        <f aca="false">IF($O$15=0,0,O14/$O$15)</f>
        <v>0.0787088476335957</v>
      </c>
      <c r="Q14" s="118"/>
      <c r="R14" s="118"/>
      <c r="S14" s="118"/>
      <c r="T14" s="118"/>
      <c r="U14" s="118"/>
      <c r="V14" s="118"/>
      <c r="W14" s="118"/>
      <c r="X14" s="118"/>
      <c r="Y14" s="118"/>
      <c r="Z14" s="118"/>
    </row>
    <row r="15" customFormat="false" ht="23.25" hidden="false" customHeight="true" outlineLevel="0" collapsed="false">
      <c r="A15" s="98" t="s">
        <v>171</v>
      </c>
      <c r="B15" s="151"/>
      <c r="C15" s="125" t="n">
        <f aca="false">SUBTOTAL(109,C8:C13)</f>
        <v>0</v>
      </c>
      <c r="D15" s="125" t="n">
        <f aca="false">SUBTOTAL(109,D8:D13)</f>
        <v>0</v>
      </c>
      <c r="E15" s="125" t="n">
        <f aca="false">SUBTOTAL(109,E8:E13)</f>
        <v>635758.8</v>
      </c>
      <c r="F15" s="125" t="n">
        <f aca="false">SUBTOTAL(109,F8:F13)</f>
        <v>247.8</v>
      </c>
      <c r="G15" s="125" t="n">
        <f aca="false">SUBTOTAL(109,G8:G13)</f>
        <v>275630.3</v>
      </c>
      <c r="H15" s="125" t="n">
        <f aca="false">SUBTOTAL(109,H8:H13)</f>
        <v>12228.49</v>
      </c>
      <c r="I15" s="125" t="n">
        <f aca="false">SUBTOTAL(109,I8:I13)</f>
        <v>635653.24</v>
      </c>
      <c r="J15" s="125" t="n">
        <f aca="false">SUBTOTAL(109,J8:J13)</f>
        <v>2609.68</v>
      </c>
      <c r="K15" s="125" t="n">
        <f aca="false">SUBTOTAL(109,K8:K13)</f>
        <v>1561.57</v>
      </c>
      <c r="L15" s="125" t="n">
        <f aca="false">SUBTOTAL(109,L8:L13)</f>
        <v>627059.74</v>
      </c>
      <c r="M15" s="125" t="n">
        <f aca="false">SUBTOTAL(109,M8:M13)</f>
        <v>3023.38</v>
      </c>
      <c r="N15" s="125" t="n">
        <f aca="false">SUBTOTAL(109,N8:N13)</f>
        <v>1712062.23</v>
      </c>
      <c r="O15" s="125" t="n">
        <f aca="false">SUBTOTAL(109,O8:O13)</f>
        <v>3905835.23</v>
      </c>
      <c r="P15" s="152" t="n">
        <f aca="false">IF($O$15=0,0,O15/$O$15)</f>
        <v>1</v>
      </c>
      <c r="Q15" s="118"/>
      <c r="R15" s="118"/>
      <c r="S15" s="118"/>
      <c r="T15" s="118"/>
      <c r="U15" s="118"/>
      <c r="V15" s="118"/>
      <c r="W15" s="118"/>
      <c r="X15" s="118"/>
      <c r="Y15" s="118"/>
      <c r="Z15" s="118"/>
    </row>
    <row r="16" customFormat="false" ht="23.25" hidden="false" customHeight="true" outlineLevel="0" collapsed="false">
      <c r="A16" s="153"/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</row>
    <row r="17" customFormat="false" ht="23.25" hidden="false" customHeight="true" outlineLevel="0" collapsed="false">
      <c r="A17" s="156" t="n">
        <v>2</v>
      </c>
      <c r="B17" s="87" t="s">
        <v>145</v>
      </c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18"/>
      <c r="R17" s="118"/>
      <c r="S17" s="118"/>
      <c r="T17" s="118"/>
      <c r="U17" s="118"/>
      <c r="V17" s="118"/>
      <c r="W17" s="118"/>
      <c r="X17" s="118"/>
      <c r="Y17" s="118"/>
      <c r="Z17" s="118"/>
    </row>
    <row r="18" customFormat="false" ht="23.25" hidden="false" customHeight="true" outlineLevel="0" collapsed="false">
      <c r="A18" s="141" t="s">
        <v>146</v>
      </c>
      <c r="B18" s="157" t="s">
        <v>147</v>
      </c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9"/>
      <c r="Q18" s="118"/>
      <c r="R18" s="118"/>
      <c r="S18" s="118"/>
      <c r="T18" s="118"/>
      <c r="U18" s="118"/>
      <c r="V18" s="118"/>
      <c r="W18" s="118"/>
      <c r="X18" s="118"/>
      <c r="Y18" s="118"/>
      <c r="Z18" s="118"/>
    </row>
    <row r="19" customFormat="false" ht="23.25" hidden="false" customHeight="true" outlineLevel="0" collapsed="false">
      <c r="A19" s="160" t="s">
        <v>148</v>
      </c>
      <c r="B19" s="161" t="s">
        <v>172</v>
      </c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3"/>
      <c r="Q19" s="118"/>
      <c r="R19" s="118"/>
      <c r="S19" s="118"/>
      <c r="T19" s="118"/>
      <c r="U19" s="118"/>
      <c r="V19" s="118"/>
      <c r="W19" s="118"/>
      <c r="X19" s="118"/>
      <c r="Y19" s="118"/>
      <c r="Z19" s="118"/>
    </row>
    <row r="20" customFormat="false" ht="23.25" hidden="false" customHeight="true" outlineLevel="0" collapsed="false">
      <c r="A20" s="59" t="s">
        <v>173</v>
      </c>
      <c r="B20" s="65" t="s">
        <v>149</v>
      </c>
      <c r="C20" s="144" t="n">
        <f aca="false">SUMPRODUCT((Diário!$E$4:$E$5010='Analítico Cx.'!$B20)*(Diário!$B$4:$B$5010&gt;=C$4)*(Diário!$B$4:$B$5010&lt;=EOMONTH(C$4,0))*(Diário!$F$4:$F$5010))</f>
        <v>0</v>
      </c>
      <c r="D20" s="144" t="n">
        <f aca="false">SUMPRODUCT((Diário!$E$4:$E$5010='Analítico Cx.'!$B20)*(Diário!$B$4:$B$5010&gt;=D$4)*(Diário!$B$4:$B$5010&lt;=EOMONTH(D$4,0))*(Diário!$F$4:$F$5010))</f>
        <v>0</v>
      </c>
      <c r="E20" s="144" t="n">
        <f aca="false">SUMPRODUCT((Diário!$E$4:$E$5010='Analítico Cx.'!$B20)*(Diário!$B$4:$B$5010&gt;=E$4)*(Diário!$B$4:$B$5010&lt;=EOMONTH(E$4,0))*(Diário!$F$4:$F$5010))</f>
        <v>0</v>
      </c>
      <c r="F20" s="144" t="n">
        <f aca="false">SUMPRODUCT((Diário!$E$4:$E$5010='Analítico Cx.'!$B20)*(Diário!$B$4:$B$5010&gt;=F$4)*(Diário!$B$4:$B$5010&lt;=EOMONTH(F$4,0))*(Diário!$F$4:$F$5010))</f>
        <v>5887.08</v>
      </c>
      <c r="G20" s="144" t="n">
        <f aca="false">SUMPRODUCT((Diário!$E$4:$E$5010='Analítico Cx.'!$B20)*(Diário!$B$4:$B$5010&gt;=G$4)*(Diário!$B$4:$B$5010&lt;=EOMONTH(G$4,0))*(Diário!$F$4:$F$5010))</f>
        <v>58737.99</v>
      </c>
      <c r="H20" s="144" t="n">
        <f aca="false">SUMPRODUCT((Diário!$E$4:$E$5010='Analítico Cx.'!$B20)*(Diário!$B$4:$B$5010&gt;=H$4)*(Diário!$B$4:$B$5010&lt;=EOMONTH(H$4,0))*(Diário!$F$4:$F$5010))</f>
        <v>78962.98</v>
      </c>
      <c r="I20" s="144" t="n">
        <f aca="false">SUMPRODUCT((Diário!$E$4:$E$5010='Analítico Cx.'!$B20)*(Diário!$B$4:$B$5010&gt;=I$4)*(Diário!$B$4:$B$5010&lt;=EOMONTH(I$4,0))*(Diário!$F$4:$F$5010))</f>
        <v>79553.85</v>
      </c>
      <c r="J20" s="144" t="n">
        <f aca="false">SUMPRODUCT((Diário!$E$4:$E$5010='Analítico Cx.'!$B20)*(Diário!$B$4:$B$5010&gt;=J$4)*(Diário!$B$4:$B$5010&lt;=EOMONTH(J$4,0))*(Diário!$F$4:$F$5010))</f>
        <v>74500.97</v>
      </c>
      <c r="K20" s="144" t="n">
        <f aca="false">SUMPRODUCT((Diário!$E$4:$E$5010='Analítico Cx.'!$B20)*(Diário!$B$4:$B$5010&gt;=K$4)*(Diário!$B$4:$B$5010&lt;=EOMONTH(K$4,0))*(Diário!$F$4:$F$5010))</f>
        <v>86542.93</v>
      </c>
      <c r="L20" s="144" t="n">
        <f aca="false">SUMPRODUCT((Diário!$E$4:$E$5010='Analítico Cx.'!$B20)*(Diário!$B$4:$B$5010&gt;=L$4)*(Diário!$B$4:$B$5010&lt;=EOMONTH(L$4,0))*(Diário!$F$4:$F$5010))</f>
        <v>83158.73</v>
      </c>
      <c r="M20" s="144" t="n">
        <f aca="false">SUMPRODUCT((Diário!$E$4:$E$5010='Analítico Cx.'!$B20)*(Diário!$B$4:$B$5010&gt;=M$4)*(Diário!$B$4:$B$5010&lt;=EOMONTH(M$4,0))*(Diário!$F$4:$F$5010))</f>
        <v>82501.38</v>
      </c>
      <c r="N20" s="144" t="n">
        <f aca="false">SUMPRODUCT((Diário!$E$4:$E$5010='Analítico Cx.'!$B20)*(Diário!$B$4:$B$5010&gt;=N$4)*(Diário!$B$4:$B$5010&lt;=EOMONTH(N$4,0))*(Diário!$F$4:$F$5010))</f>
        <v>86009.11</v>
      </c>
      <c r="O20" s="145" t="n">
        <f aca="false">SUM(C20:N20)</f>
        <v>635855.02</v>
      </c>
      <c r="P20" s="146" t="n">
        <f aca="false">IF($O$137=0,0,O20/$O$137)</f>
        <v>0.371765013624845</v>
      </c>
      <c r="Q20" s="118"/>
      <c r="R20" s="118"/>
      <c r="S20" s="118"/>
      <c r="T20" s="118"/>
      <c r="U20" s="118"/>
      <c r="V20" s="118"/>
      <c r="W20" s="118"/>
      <c r="X20" s="118"/>
      <c r="Y20" s="118"/>
      <c r="Z20" s="118"/>
    </row>
    <row r="21" customFormat="false" ht="23.25" hidden="false" customHeight="true" outlineLevel="0" collapsed="false">
      <c r="A21" s="59" t="s">
        <v>174</v>
      </c>
      <c r="B21" s="164" t="s">
        <v>175</v>
      </c>
      <c r="C21" s="144" t="n">
        <f aca="false">SUMPRODUCT((Diário!$E$4:$E$5010='Analítico Cx.'!$B21)*(Diário!$B$4:$B$5010&gt;=C$4)*(Diário!$B$4:$B$5010&lt;=EOMONTH(C$4,0))*(Diário!$F$4:$F$5010))</f>
        <v>0</v>
      </c>
      <c r="D21" s="144" t="n">
        <f aca="false">SUMPRODUCT((Diário!$E$4:$E$5010='Analítico Cx.'!$B21)*(Diário!$B$4:$B$5010&gt;=D$4)*(Diário!$B$4:$B$5010&lt;=EOMONTH(D$4,0))*(Diário!$F$4:$F$5010))</f>
        <v>0</v>
      </c>
      <c r="E21" s="144" t="n">
        <f aca="false">SUMPRODUCT((Diário!$E$4:$E$5010='Analítico Cx.'!$B21)*(Diário!$B$4:$B$5010&gt;=E$4)*(Diário!$B$4:$B$5010&lt;=EOMONTH(E$4,0))*(Diário!$F$4:$F$5010))</f>
        <v>0</v>
      </c>
      <c r="F21" s="144" t="n">
        <f aca="false">SUMPRODUCT((Diário!$E$4:$E$5010='Analítico Cx.'!$B21)*(Diário!$B$4:$B$5010&gt;=F$4)*(Diário!$B$4:$B$5010&lt;=EOMONTH(F$4,0))*(Diário!$F$4:$F$5010))</f>
        <v>0</v>
      </c>
      <c r="G21" s="144" t="n">
        <f aca="false">SUMPRODUCT((Diário!$E$4:$E$5010='Analítico Cx.'!$B21)*(Diário!$B$4:$B$5010&gt;=G$4)*(Diário!$B$4:$B$5010&lt;=EOMONTH(G$4,0))*(Diário!$F$4:$F$5010))</f>
        <v>0</v>
      </c>
      <c r="H21" s="144" t="n">
        <f aca="false">SUMPRODUCT((Diário!$E$4:$E$5010='Analítico Cx.'!$B21)*(Diário!$B$4:$B$5010&gt;=H$4)*(Diário!$B$4:$B$5010&lt;=EOMONTH(H$4,0))*(Diário!$F$4:$F$5010))</f>
        <v>0</v>
      </c>
      <c r="I21" s="144" t="n">
        <f aca="false">SUMPRODUCT((Diário!$E$4:$E$5010='Analítico Cx.'!$B21)*(Diário!$B$4:$B$5010&gt;=I$4)*(Diário!$B$4:$B$5010&lt;=EOMONTH(I$4,0))*(Diário!$F$4:$F$5010))</f>
        <v>0</v>
      </c>
      <c r="J21" s="144" t="n">
        <f aca="false">SUMPRODUCT((Diário!$E$4:$E$5010='Analítico Cx.'!$B21)*(Diário!$B$4:$B$5010&gt;=J$4)*(Diário!$B$4:$B$5010&lt;=EOMONTH(J$4,0))*(Diário!$F$4:$F$5010))</f>
        <v>0</v>
      </c>
      <c r="K21" s="144" t="n">
        <f aca="false">SUMPRODUCT((Diário!$E$4:$E$5010='Analítico Cx.'!$B21)*(Diário!$B$4:$B$5010&gt;=K$4)*(Diário!$B$4:$B$5010&lt;=EOMONTH(K$4,0))*(Diário!$F$4:$F$5010))</f>
        <v>0</v>
      </c>
      <c r="L21" s="144" t="n">
        <f aca="false">SUMPRODUCT((Diário!$E$4:$E$5010='Analítico Cx.'!$B21)*(Diário!$B$4:$B$5010&gt;=L$4)*(Diário!$B$4:$B$5010&lt;=EOMONTH(L$4,0))*(Diário!$F$4:$F$5010))</f>
        <v>0</v>
      </c>
      <c r="M21" s="144" t="n">
        <f aca="false">SUMPRODUCT((Diário!$E$4:$E$5010='Analítico Cx.'!$B21)*(Diário!$B$4:$B$5010&gt;=M$4)*(Diário!$B$4:$B$5010&lt;=EOMONTH(M$4,0))*(Diário!$F$4:$F$5010))</f>
        <v>0</v>
      </c>
      <c r="N21" s="144" t="n">
        <f aca="false">SUMPRODUCT((Diário!$E$4:$E$5010='Analítico Cx.'!$B21)*(Diário!$B$4:$B$5010&gt;=N$4)*(Diário!$B$4:$B$5010&lt;=EOMONTH(N$4,0))*(Diário!$F$4:$F$5010))</f>
        <v>0</v>
      </c>
      <c r="O21" s="145" t="n">
        <f aca="false">SUM(C21:N21)</f>
        <v>0</v>
      </c>
      <c r="P21" s="146" t="n">
        <f aca="false">IF($O$137=0,0,O21/$O$137)</f>
        <v>0</v>
      </c>
      <c r="Q21" s="118"/>
      <c r="R21" s="118"/>
      <c r="S21" s="118"/>
      <c r="T21" s="118"/>
      <c r="U21" s="118"/>
      <c r="V21" s="118"/>
      <c r="W21" s="118"/>
      <c r="X21" s="118"/>
      <c r="Y21" s="118"/>
      <c r="Z21" s="118"/>
    </row>
    <row r="22" customFormat="false" ht="23.25" hidden="false" customHeight="true" outlineLevel="0" collapsed="false">
      <c r="A22" s="59" t="s">
        <v>176</v>
      </c>
      <c r="B22" s="164" t="s">
        <v>177</v>
      </c>
      <c r="C22" s="144" t="n">
        <f aca="false">SUMPRODUCT((Diário!$E$4:$E$5010='Analítico Cx.'!$B22)*(Diário!$B$4:$B$5010&gt;=C$4)*(Diário!$B$4:$B$5010&lt;=EOMONTH(C$4,0))*(Diário!$F$4:$F$5010))</f>
        <v>0</v>
      </c>
      <c r="D22" s="144" t="n">
        <f aca="false">SUMPRODUCT((Diário!$E$4:$E$5010='Analítico Cx.'!$B22)*(Diário!$B$4:$B$5010&gt;=D$4)*(Diário!$B$4:$B$5010&lt;=EOMONTH(D$4,0))*(Diário!$F$4:$F$5010))</f>
        <v>0</v>
      </c>
      <c r="E22" s="144" t="n">
        <f aca="false">SUMPRODUCT((Diário!$E$4:$E$5010='Analítico Cx.'!$B22)*(Diário!$B$4:$B$5010&gt;=E$4)*(Diário!$B$4:$B$5010&lt;=EOMONTH(E$4,0))*(Diário!$F$4:$F$5010))</f>
        <v>0</v>
      </c>
      <c r="F22" s="144" t="n">
        <f aca="false">SUMPRODUCT((Diário!$E$4:$E$5010='Analítico Cx.'!$B22)*(Diário!$B$4:$B$5010&gt;=F$4)*(Diário!$B$4:$B$5010&lt;=EOMONTH(F$4,0))*(Diário!$F$4:$F$5010))</f>
        <v>0</v>
      </c>
      <c r="G22" s="144" t="n">
        <f aca="false">SUMPRODUCT((Diário!$E$4:$E$5010='Analítico Cx.'!$B22)*(Diário!$B$4:$B$5010&gt;=G$4)*(Diário!$B$4:$B$5010&lt;=EOMONTH(G$4,0))*(Diário!$F$4:$F$5010))</f>
        <v>0</v>
      </c>
      <c r="H22" s="144" t="n">
        <f aca="false">SUMPRODUCT((Diário!$E$4:$E$5010='Analítico Cx.'!$B22)*(Diário!$B$4:$B$5010&gt;=H$4)*(Diário!$B$4:$B$5010&lt;=EOMONTH(H$4,0))*(Diário!$F$4:$F$5010))</f>
        <v>0</v>
      </c>
      <c r="I22" s="144" t="n">
        <f aca="false">SUMPRODUCT((Diário!$E$4:$E$5010='Analítico Cx.'!$B22)*(Diário!$B$4:$B$5010&gt;=I$4)*(Diário!$B$4:$B$5010&lt;=EOMONTH(I$4,0))*(Diário!$F$4:$F$5010))</f>
        <v>0</v>
      </c>
      <c r="J22" s="144" t="n">
        <f aca="false">SUMPRODUCT((Diário!$E$4:$E$5010='Analítico Cx.'!$B22)*(Diário!$B$4:$B$5010&gt;=J$4)*(Diário!$B$4:$B$5010&lt;=EOMONTH(J$4,0))*(Diário!$F$4:$F$5010))</f>
        <v>0</v>
      </c>
      <c r="K22" s="144" t="n">
        <f aca="false">SUMPRODUCT((Diário!$E$4:$E$5010='Analítico Cx.'!$B22)*(Diário!$B$4:$B$5010&gt;=K$4)*(Diário!$B$4:$B$5010&lt;=EOMONTH(K$4,0))*(Diário!$F$4:$F$5010))</f>
        <v>0</v>
      </c>
      <c r="L22" s="144" t="n">
        <f aca="false">SUMPRODUCT((Diário!$E$4:$E$5010='Analítico Cx.'!$B22)*(Diário!$B$4:$B$5010&gt;=L$4)*(Diário!$B$4:$B$5010&lt;=EOMONTH(L$4,0))*(Diário!$F$4:$F$5010))</f>
        <v>0</v>
      </c>
      <c r="M22" s="144" t="n">
        <f aca="false">SUMPRODUCT((Diário!$E$4:$E$5010='Analítico Cx.'!$B22)*(Diário!$B$4:$B$5010&gt;=M$4)*(Diário!$B$4:$B$5010&lt;=EOMONTH(M$4,0))*(Diário!$F$4:$F$5010))</f>
        <v>0</v>
      </c>
      <c r="N22" s="144" t="n">
        <f aca="false">SUMPRODUCT((Diário!$E$4:$E$5010='Analítico Cx.'!$B22)*(Diário!$B$4:$B$5010&gt;=N$4)*(Diário!$B$4:$B$5010&lt;=EOMONTH(N$4,0))*(Diário!$F$4:$F$5010))</f>
        <v>0</v>
      </c>
      <c r="O22" s="145" t="n">
        <f aca="false">SUM(C22:N22)</f>
        <v>0</v>
      </c>
      <c r="P22" s="146" t="n">
        <f aca="false">IF($O$137=0,0,O22/$O$137)</f>
        <v>0</v>
      </c>
      <c r="Q22" s="118"/>
      <c r="R22" s="118"/>
      <c r="S22" s="118"/>
      <c r="T22" s="118"/>
      <c r="U22" s="118"/>
      <c r="V22" s="118"/>
      <c r="W22" s="118"/>
      <c r="X22" s="118"/>
      <c r="Y22" s="118"/>
      <c r="Z22" s="118"/>
    </row>
    <row r="23" customFormat="false" ht="23.25" hidden="false" customHeight="true" outlineLevel="0" collapsed="false">
      <c r="A23" s="59" t="s">
        <v>178</v>
      </c>
      <c r="B23" s="164" t="s">
        <v>179</v>
      </c>
      <c r="C23" s="144" t="n">
        <f aca="false">SUMPRODUCT((Diário!$E$4:$E$5010='Analítico Cx.'!$B23)*(Diário!$B$4:$B$5010&gt;=C$4)*(Diário!$B$4:$B$5010&lt;=EOMONTH(C$4,0))*(Diário!$F$4:$F$5010))</f>
        <v>0</v>
      </c>
      <c r="D23" s="144" t="n">
        <f aca="false">SUMPRODUCT((Diário!$E$4:$E$5010='Analítico Cx.'!$B23)*(Diário!$B$4:$B$5010&gt;=D$4)*(Diário!$B$4:$B$5010&lt;=EOMONTH(D$4,0))*(Diário!$F$4:$F$5010))</f>
        <v>0</v>
      </c>
      <c r="E23" s="144" t="n">
        <f aca="false">SUMPRODUCT((Diário!$E$4:$E$5010='Analítico Cx.'!$B23)*(Diário!$B$4:$B$5010&gt;=E$4)*(Diário!$B$4:$B$5010&lt;=EOMONTH(E$4,0))*(Diário!$F$4:$F$5010))</f>
        <v>0</v>
      </c>
      <c r="F23" s="144" t="n">
        <f aca="false">SUMPRODUCT((Diário!$E$4:$E$5010='Analítico Cx.'!$B23)*(Diário!$B$4:$B$5010&gt;=F$4)*(Diário!$B$4:$B$5010&lt;=EOMONTH(F$4,0))*(Diário!$F$4:$F$5010))</f>
        <v>0</v>
      </c>
      <c r="G23" s="144" t="n">
        <f aca="false">SUMPRODUCT((Diário!$E$4:$E$5010='Analítico Cx.'!$B23)*(Diário!$B$4:$B$5010&gt;=G$4)*(Diário!$B$4:$B$5010&lt;=EOMONTH(G$4,0))*(Diário!$F$4:$F$5010))</f>
        <v>0</v>
      </c>
      <c r="H23" s="144" t="n">
        <f aca="false">SUMPRODUCT((Diário!$E$4:$E$5010='Analítico Cx.'!$B23)*(Diário!$B$4:$B$5010&gt;=H$4)*(Diário!$B$4:$B$5010&lt;=EOMONTH(H$4,0))*(Diário!$F$4:$F$5010))</f>
        <v>0</v>
      </c>
      <c r="I23" s="144" t="n">
        <f aca="false">SUMPRODUCT((Diário!$E$4:$E$5010='Analítico Cx.'!$B23)*(Diário!$B$4:$B$5010&gt;=I$4)*(Diário!$B$4:$B$5010&lt;=EOMONTH(I$4,0))*(Diário!$F$4:$F$5010))</f>
        <v>0</v>
      </c>
      <c r="J23" s="144" t="n">
        <f aca="false">SUMPRODUCT((Diário!$E$4:$E$5010='Analítico Cx.'!$B23)*(Diário!$B$4:$B$5010&gt;=J$4)*(Diário!$B$4:$B$5010&lt;=EOMONTH(J$4,0))*(Diário!$F$4:$F$5010))</f>
        <v>0</v>
      </c>
      <c r="K23" s="144" t="n">
        <f aca="false">SUMPRODUCT((Diário!$E$4:$E$5010='Analítico Cx.'!$B23)*(Diário!$B$4:$B$5010&gt;=K$4)*(Diário!$B$4:$B$5010&lt;=EOMONTH(K$4,0))*(Diário!$F$4:$F$5010))</f>
        <v>0</v>
      </c>
      <c r="L23" s="144" t="n">
        <f aca="false">SUMPRODUCT((Diário!$E$4:$E$5010='Analítico Cx.'!$B23)*(Diário!$B$4:$B$5010&gt;=L$4)*(Diário!$B$4:$B$5010&lt;=EOMONTH(L$4,0))*(Diário!$F$4:$F$5010))</f>
        <v>0</v>
      </c>
      <c r="M23" s="144" t="n">
        <f aca="false">SUMPRODUCT((Diário!$E$4:$E$5010='Analítico Cx.'!$B23)*(Diário!$B$4:$B$5010&gt;=M$4)*(Diário!$B$4:$B$5010&lt;=EOMONTH(M$4,0))*(Diário!$F$4:$F$5010))</f>
        <v>0</v>
      </c>
      <c r="N23" s="144" t="n">
        <f aca="false">SUMPRODUCT((Diário!$E$4:$E$5010='Analítico Cx.'!$B23)*(Diário!$B$4:$B$5010&gt;=N$4)*(Diário!$B$4:$B$5010&lt;=EOMONTH(N$4,0))*(Diário!$F$4:$F$5010))</f>
        <v>0</v>
      </c>
      <c r="O23" s="145" t="n">
        <f aca="false">SUM(C23:N23)</f>
        <v>0</v>
      </c>
      <c r="P23" s="146" t="n">
        <f aca="false">IF($O$137=0,0,O23/$O$137)</f>
        <v>0</v>
      </c>
      <c r="Q23" s="118"/>
      <c r="R23" s="118"/>
      <c r="S23" s="118"/>
      <c r="T23" s="118"/>
      <c r="U23" s="118"/>
      <c r="V23" s="118"/>
      <c r="W23" s="118"/>
      <c r="X23" s="118"/>
      <c r="Y23" s="118"/>
      <c r="Z23" s="118"/>
    </row>
    <row r="24" customFormat="false" ht="23.25" hidden="false" customHeight="true" outlineLevel="0" collapsed="false">
      <c r="A24" s="59" t="s">
        <v>180</v>
      </c>
      <c r="B24" s="164" t="s">
        <v>181</v>
      </c>
      <c r="C24" s="144" t="n">
        <f aca="false">SUMPRODUCT((Diário!$E$4:$E$5010='Analítico Cx.'!$B24)*(Diário!$B$4:$B$5010&gt;=C$4)*(Diário!$B$4:$B$5010&lt;=EOMONTH(C$4,0))*(Diário!$F$4:$F$5010))</f>
        <v>0</v>
      </c>
      <c r="D24" s="144" t="n">
        <f aca="false">SUMPRODUCT((Diário!$E$4:$E$5010='Analítico Cx.'!$B24)*(Diário!$B$4:$B$5010&gt;=D$4)*(Diário!$B$4:$B$5010&lt;=EOMONTH(D$4,0))*(Diário!$F$4:$F$5010))</f>
        <v>0</v>
      </c>
      <c r="E24" s="144" t="n">
        <f aca="false">SUMPRODUCT((Diário!$E$4:$E$5010='Analítico Cx.'!$B24)*(Diário!$B$4:$B$5010&gt;=E$4)*(Diário!$B$4:$B$5010&lt;=EOMONTH(E$4,0))*(Diário!$F$4:$F$5010))</f>
        <v>0</v>
      </c>
      <c r="F24" s="144" t="n">
        <f aca="false">SUMPRODUCT((Diário!$E$4:$E$5010='Analítico Cx.'!$B24)*(Diário!$B$4:$B$5010&gt;=F$4)*(Diário!$B$4:$B$5010&lt;=EOMONTH(F$4,0))*(Diário!$F$4:$F$5010))</f>
        <v>0</v>
      </c>
      <c r="G24" s="144" t="n">
        <f aca="false">SUMPRODUCT((Diário!$E$4:$E$5010='Analítico Cx.'!$B24)*(Diário!$B$4:$B$5010&gt;=G$4)*(Diário!$B$4:$B$5010&lt;=EOMONTH(G$4,0))*(Diário!$F$4:$F$5010))</f>
        <v>0</v>
      </c>
      <c r="H24" s="144" t="n">
        <f aca="false">SUMPRODUCT((Diário!$E$4:$E$5010='Analítico Cx.'!$B24)*(Diário!$B$4:$B$5010&gt;=H$4)*(Diário!$B$4:$B$5010&lt;=EOMONTH(H$4,0))*(Diário!$F$4:$F$5010))</f>
        <v>0</v>
      </c>
      <c r="I24" s="144" t="n">
        <f aca="false">SUMPRODUCT((Diário!$E$4:$E$5010='Analítico Cx.'!$B24)*(Diário!$B$4:$B$5010&gt;=I$4)*(Diário!$B$4:$B$5010&lt;=EOMONTH(I$4,0))*(Diário!$F$4:$F$5010))</f>
        <v>0</v>
      </c>
      <c r="J24" s="144" t="n">
        <f aca="false">SUMPRODUCT((Diário!$E$4:$E$5010='Analítico Cx.'!$B24)*(Diário!$B$4:$B$5010&gt;=J$4)*(Diário!$B$4:$B$5010&lt;=EOMONTH(J$4,0))*(Diário!$F$4:$F$5010))</f>
        <v>0</v>
      </c>
      <c r="K24" s="144" t="n">
        <f aca="false">SUMPRODUCT((Diário!$E$4:$E$5010='Analítico Cx.'!$B24)*(Diário!$B$4:$B$5010&gt;=K$4)*(Diário!$B$4:$B$5010&lt;=EOMONTH(K$4,0))*(Diário!$F$4:$F$5010))</f>
        <v>0</v>
      </c>
      <c r="L24" s="144" t="n">
        <f aca="false">SUMPRODUCT((Diário!$E$4:$E$5010='Analítico Cx.'!$B24)*(Diário!$B$4:$B$5010&gt;=L$4)*(Diário!$B$4:$B$5010&lt;=EOMONTH(L$4,0))*(Diário!$F$4:$F$5010))</f>
        <v>0</v>
      </c>
      <c r="M24" s="144" t="n">
        <f aca="false">SUMPRODUCT((Diário!$E$4:$E$5010='Analítico Cx.'!$B24)*(Diário!$B$4:$B$5010&gt;=M$4)*(Diário!$B$4:$B$5010&lt;=EOMONTH(M$4,0))*(Diário!$F$4:$F$5010))</f>
        <v>0</v>
      </c>
      <c r="N24" s="144" t="n">
        <f aca="false">SUMPRODUCT((Diário!$E$4:$E$5010='Analítico Cx.'!$B24)*(Diário!$B$4:$B$5010&gt;=N$4)*(Diário!$B$4:$B$5010&lt;=EOMONTH(N$4,0))*(Diário!$F$4:$F$5010))</f>
        <v>0</v>
      </c>
      <c r="O24" s="145" t="n">
        <f aca="false">SUM(C24:N24)</f>
        <v>0</v>
      </c>
      <c r="P24" s="146" t="n">
        <f aca="false">IF($O$137=0,0,O24/$O$137)</f>
        <v>0</v>
      </c>
      <c r="Q24" s="118"/>
      <c r="R24" s="118"/>
      <c r="S24" s="118"/>
      <c r="T24" s="118"/>
      <c r="U24" s="118"/>
      <c r="V24" s="118"/>
      <c r="W24" s="118"/>
      <c r="X24" s="118"/>
      <c r="Y24" s="118"/>
      <c r="Z24" s="118"/>
    </row>
    <row r="25" customFormat="false" ht="23.25" hidden="false" customHeight="true" outlineLevel="0" collapsed="false">
      <c r="A25" s="59" t="s">
        <v>182</v>
      </c>
      <c r="B25" s="164" t="s">
        <v>183</v>
      </c>
      <c r="C25" s="144" t="n">
        <f aca="false">SUMPRODUCT((Diário!$E$4:$E$5010='Analítico Cx.'!$B25)*(Diário!$B$4:$B$5010&gt;=C$4)*(Diário!$B$4:$B$5010&lt;=EOMONTH(C$4,0))*(Diário!$F$4:$F$5010))</f>
        <v>0</v>
      </c>
      <c r="D25" s="144" t="n">
        <f aca="false">SUMPRODUCT((Diário!$E$4:$E$5010='Analítico Cx.'!$B25)*(Diário!$B$4:$B$5010&gt;=D$4)*(Diário!$B$4:$B$5010&lt;=EOMONTH(D$4,0))*(Diário!$F$4:$F$5010))</f>
        <v>0</v>
      </c>
      <c r="E25" s="144" t="n">
        <f aca="false">SUMPRODUCT((Diário!$E$4:$E$5010='Analítico Cx.'!$B25)*(Diário!$B$4:$B$5010&gt;=E$4)*(Diário!$B$4:$B$5010&lt;=EOMONTH(E$4,0))*(Diário!$F$4:$F$5010))</f>
        <v>0</v>
      </c>
      <c r="F25" s="144" t="n">
        <f aca="false">SUMPRODUCT((Diário!$E$4:$E$5010='Analítico Cx.'!$B25)*(Diário!$B$4:$B$5010&gt;=F$4)*(Diário!$B$4:$B$5010&lt;=EOMONTH(F$4,0))*(Diário!$F$4:$F$5010))</f>
        <v>0</v>
      </c>
      <c r="G25" s="144" t="n">
        <f aca="false">SUMPRODUCT((Diário!$E$4:$E$5010='Analítico Cx.'!$B25)*(Diário!$B$4:$B$5010&gt;=G$4)*(Diário!$B$4:$B$5010&lt;=EOMONTH(G$4,0))*(Diário!$F$4:$F$5010))</f>
        <v>0</v>
      </c>
      <c r="H25" s="144" t="n">
        <f aca="false">SUMPRODUCT((Diário!$E$4:$E$5010='Analítico Cx.'!$B25)*(Diário!$B$4:$B$5010&gt;=H$4)*(Diário!$B$4:$B$5010&lt;=EOMONTH(H$4,0))*(Diário!$F$4:$F$5010))</f>
        <v>0</v>
      </c>
      <c r="I25" s="144" t="n">
        <f aca="false">SUMPRODUCT((Diário!$E$4:$E$5010='Analítico Cx.'!$B25)*(Diário!$B$4:$B$5010&gt;=I$4)*(Diário!$B$4:$B$5010&lt;=EOMONTH(I$4,0))*(Diário!$F$4:$F$5010))</f>
        <v>0</v>
      </c>
      <c r="J25" s="144" t="n">
        <f aca="false">SUMPRODUCT((Diário!$E$4:$E$5010='Analítico Cx.'!$B25)*(Diário!$B$4:$B$5010&gt;=J$4)*(Diário!$B$4:$B$5010&lt;=EOMONTH(J$4,0))*(Diário!$F$4:$F$5010))</f>
        <v>0</v>
      </c>
      <c r="K25" s="144" t="n">
        <f aca="false">SUMPRODUCT((Diário!$E$4:$E$5010='Analítico Cx.'!$B25)*(Diário!$B$4:$B$5010&gt;=K$4)*(Diário!$B$4:$B$5010&lt;=EOMONTH(K$4,0))*(Diário!$F$4:$F$5010))</f>
        <v>0</v>
      </c>
      <c r="L25" s="144" t="n">
        <f aca="false">SUMPRODUCT((Diário!$E$4:$E$5010='Analítico Cx.'!$B25)*(Diário!$B$4:$B$5010&gt;=L$4)*(Diário!$B$4:$B$5010&lt;=EOMONTH(L$4,0))*(Diário!$F$4:$F$5010))</f>
        <v>0</v>
      </c>
      <c r="M25" s="144" t="n">
        <f aca="false">SUMPRODUCT((Diário!$E$4:$E$5010='Analítico Cx.'!$B25)*(Diário!$B$4:$B$5010&gt;=M$4)*(Diário!$B$4:$B$5010&lt;=EOMONTH(M$4,0))*(Diário!$F$4:$F$5010))</f>
        <v>0</v>
      </c>
      <c r="N25" s="144" t="n">
        <f aca="false">SUMPRODUCT((Diário!$E$4:$E$5010='Analítico Cx.'!$B25)*(Diário!$B$4:$B$5010&gt;=N$4)*(Diário!$B$4:$B$5010&lt;=EOMONTH(N$4,0))*(Diário!$F$4:$F$5010))</f>
        <v>0</v>
      </c>
      <c r="O25" s="145" t="n">
        <f aca="false">SUM(C25:N25)</f>
        <v>0</v>
      </c>
      <c r="P25" s="146" t="n">
        <f aca="false">IF($O$137=0,0,O25/$O$137)</f>
        <v>0</v>
      </c>
      <c r="Q25" s="118"/>
      <c r="R25" s="118"/>
      <c r="S25" s="118"/>
      <c r="T25" s="118"/>
      <c r="U25" s="118"/>
      <c r="V25" s="118"/>
      <c r="W25" s="118"/>
      <c r="X25" s="118"/>
      <c r="Y25" s="118"/>
      <c r="Z25" s="118"/>
    </row>
    <row r="26" customFormat="false" ht="23.25" hidden="false" customHeight="true" outlineLevel="0" collapsed="false">
      <c r="A26" s="59" t="s">
        <v>184</v>
      </c>
      <c r="B26" s="164" t="s">
        <v>185</v>
      </c>
      <c r="C26" s="144" t="n">
        <f aca="false">SUMPRODUCT((Diário!$E$4:$E$5010='Analítico Cx.'!$B26)*(Diário!$B$4:$B$5010&gt;=C$4)*(Diário!$B$4:$B$5010&lt;=EOMONTH(C$4,0))*(Diário!$F$4:$F$5010))</f>
        <v>0</v>
      </c>
      <c r="D26" s="144" t="n">
        <f aca="false">SUMPRODUCT((Diário!$E$4:$E$5010='Analítico Cx.'!$B26)*(Diário!$B$4:$B$5010&gt;=D$4)*(Diário!$B$4:$B$5010&lt;=EOMONTH(D$4,0))*(Diário!$F$4:$F$5010))</f>
        <v>0</v>
      </c>
      <c r="E26" s="144" t="n">
        <f aca="false">SUMPRODUCT((Diário!$E$4:$E$5010='Analítico Cx.'!$B26)*(Diário!$B$4:$B$5010&gt;=E$4)*(Diário!$B$4:$B$5010&lt;=EOMONTH(E$4,0))*(Diário!$F$4:$F$5010))</f>
        <v>0</v>
      </c>
      <c r="F26" s="144" t="n">
        <f aca="false">SUMPRODUCT((Diário!$E$4:$E$5010='Analítico Cx.'!$B26)*(Diário!$B$4:$B$5010&gt;=F$4)*(Diário!$B$4:$B$5010&lt;=EOMONTH(F$4,0))*(Diário!$F$4:$F$5010))</f>
        <v>0</v>
      </c>
      <c r="G26" s="144" t="n">
        <f aca="false">SUMPRODUCT((Diário!$E$4:$E$5010='Analítico Cx.'!$B26)*(Diário!$B$4:$B$5010&gt;=G$4)*(Diário!$B$4:$B$5010&lt;=EOMONTH(G$4,0))*(Diário!$F$4:$F$5010))</f>
        <v>0</v>
      </c>
      <c r="H26" s="144" t="n">
        <f aca="false">SUMPRODUCT((Diário!$E$4:$E$5010='Analítico Cx.'!$B26)*(Diário!$B$4:$B$5010&gt;=H$4)*(Diário!$B$4:$B$5010&lt;=EOMONTH(H$4,0))*(Diário!$F$4:$F$5010))</f>
        <v>0</v>
      </c>
      <c r="I26" s="144" t="n">
        <f aca="false">SUMPRODUCT((Diário!$E$4:$E$5010='Analítico Cx.'!$B26)*(Diário!$B$4:$B$5010&gt;=I$4)*(Diário!$B$4:$B$5010&lt;=EOMONTH(I$4,0))*(Diário!$F$4:$F$5010))</f>
        <v>0</v>
      </c>
      <c r="J26" s="144" t="n">
        <f aca="false">SUMPRODUCT((Diário!$E$4:$E$5010='Analítico Cx.'!$B26)*(Diário!$B$4:$B$5010&gt;=J$4)*(Diário!$B$4:$B$5010&lt;=EOMONTH(J$4,0))*(Diário!$F$4:$F$5010))</f>
        <v>0</v>
      </c>
      <c r="K26" s="144" t="n">
        <f aca="false">SUMPRODUCT((Diário!$E$4:$E$5010='Analítico Cx.'!$B26)*(Diário!$B$4:$B$5010&gt;=K$4)*(Diário!$B$4:$B$5010&lt;=EOMONTH(K$4,0))*(Diário!$F$4:$F$5010))</f>
        <v>0</v>
      </c>
      <c r="L26" s="144" t="n">
        <f aca="false">SUMPRODUCT((Diário!$E$4:$E$5010='Analítico Cx.'!$B26)*(Diário!$B$4:$B$5010&gt;=L$4)*(Diário!$B$4:$B$5010&lt;=EOMONTH(L$4,0))*(Diário!$F$4:$F$5010))</f>
        <v>0</v>
      </c>
      <c r="M26" s="144" t="n">
        <f aca="false">SUMPRODUCT((Diário!$E$4:$E$5010='Analítico Cx.'!$B26)*(Diário!$B$4:$B$5010&gt;=M$4)*(Diário!$B$4:$B$5010&lt;=EOMONTH(M$4,0))*(Diário!$F$4:$F$5010))</f>
        <v>0</v>
      </c>
      <c r="N26" s="144" t="n">
        <f aca="false">SUMPRODUCT((Diário!$E$4:$E$5010='Analítico Cx.'!$B26)*(Diário!$B$4:$B$5010&gt;=N$4)*(Diário!$B$4:$B$5010&lt;=EOMONTH(N$4,0))*(Diário!$F$4:$F$5010))</f>
        <v>0</v>
      </c>
      <c r="O26" s="145" t="n">
        <f aca="false">SUM(C26:N26)</f>
        <v>0</v>
      </c>
      <c r="P26" s="146" t="n">
        <f aca="false">IF($O$137=0,0,O26/$O$137)</f>
        <v>0</v>
      </c>
      <c r="Q26" s="118"/>
      <c r="R26" s="118"/>
      <c r="S26" s="118"/>
      <c r="T26" s="118"/>
      <c r="U26" s="118"/>
      <c r="V26" s="118"/>
      <c r="W26" s="118"/>
      <c r="X26" s="118"/>
      <c r="Y26" s="118"/>
      <c r="Z26" s="118"/>
    </row>
    <row r="27" customFormat="false" ht="23.25" hidden="false" customHeight="true" outlineLevel="0" collapsed="false">
      <c r="A27" s="59" t="s">
        <v>186</v>
      </c>
      <c r="B27" s="164" t="s">
        <v>187</v>
      </c>
      <c r="C27" s="144" t="n">
        <f aca="false">SUMPRODUCT((Diário!$E$4:$E$5010='Analítico Cx.'!$B27)*(Diário!$B$4:$B$5010&gt;=C$4)*(Diário!$B$4:$B$5010&lt;=EOMONTH(C$4,0))*(Diário!$F$4:$F$5010))</f>
        <v>0</v>
      </c>
      <c r="D27" s="144" t="n">
        <f aca="false">SUMPRODUCT((Diário!$E$4:$E$5010='Analítico Cx.'!$B27)*(Diário!$B$4:$B$5010&gt;=D$4)*(Diário!$B$4:$B$5010&lt;=EOMONTH(D$4,0))*(Diário!$F$4:$F$5010))</f>
        <v>0</v>
      </c>
      <c r="E27" s="144" t="n">
        <f aca="false">SUMPRODUCT((Diário!$E$4:$E$5010='Analítico Cx.'!$B27)*(Diário!$B$4:$B$5010&gt;=E$4)*(Diário!$B$4:$B$5010&lt;=EOMONTH(E$4,0))*(Diário!$F$4:$F$5010))</f>
        <v>0</v>
      </c>
      <c r="F27" s="144" t="n">
        <f aca="false">SUMPRODUCT((Diário!$E$4:$E$5010='Analítico Cx.'!$B27)*(Diário!$B$4:$B$5010&gt;=F$4)*(Diário!$B$4:$B$5010&lt;=EOMONTH(F$4,0))*(Diário!$F$4:$F$5010))</f>
        <v>0</v>
      </c>
      <c r="G27" s="144" t="n">
        <f aca="false">SUMPRODUCT((Diário!$E$4:$E$5010='Analítico Cx.'!$B27)*(Diário!$B$4:$B$5010&gt;=G$4)*(Diário!$B$4:$B$5010&lt;=EOMONTH(G$4,0))*(Diário!$F$4:$F$5010))</f>
        <v>0</v>
      </c>
      <c r="H27" s="144" t="n">
        <f aca="false">SUMPRODUCT((Diário!$E$4:$E$5010='Analítico Cx.'!$B27)*(Diário!$B$4:$B$5010&gt;=H$4)*(Diário!$B$4:$B$5010&lt;=EOMONTH(H$4,0))*(Diário!$F$4:$F$5010))</f>
        <v>0</v>
      </c>
      <c r="I27" s="144" t="n">
        <f aca="false">SUMPRODUCT((Diário!$E$4:$E$5010='Analítico Cx.'!$B27)*(Diário!$B$4:$B$5010&gt;=I$4)*(Diário!$B$4:$B$5010&lt;=EOMONTH(I$4,0))*(Diário!$F$4:$F$5010))</f>
        <v>0</v>
      </c>
      <c r="J27" s="144" t="n">
        <f aca="false">SUMPRODUCT((Diário!$E$4:$E$5010='Analítico Cx.'!$B27)*(Diário!$B$4:$B$5010&gt;=J$4)*(Diário!$B$4:$B$5010&lt;=EOMONTH(J$4,0))*(Diário!$F$4:$F$5010))</f>
        <v>0</v>
      </c>
      <c r="K27" s="144" t="n">
        <f aca="false">SUMPRODUCT((Diário!$E$4:$E$5010='Analítico Cx.'!$B27)*(Diário!$B$4:$B$5010&gt;=K$4)*(Diário!$B$4:$B$5010&lt;=EOMONTH(K$4,0))*(Diário!$F$4:$F$5010))</f>
        <v>0</v>
      </c>
      <c r="L27" s="144" t="n">
        <f aca="false">SUMPRODUCT((Diário!$E$4:$E$5010='Analítico Cx.'!$B27)*(Diário!$B$4:$B$5010&gt;=L$4)*(Diário!$B$4:$B$5010&lt;=EOMONTH(L$4,0))*(Diário!$F$4:$F$5010))</f>
        <v>0</v>
      </c>
      <c r="M27" s="144" t="n">
        <f aca="false">SUMPRODUCT((Diário!$E$4:$E$5010='Analítico Cx.'!$B27)*(Diário!$B$4:$B$5010&gt;=M$4)*(Diário!$B$4:$B$5010&lt;=EOMONTH(M$4,0))*(Diário!$F$4:$F$5010))</f>
        <v>0</v>
      </c>
      <c r="N27" s="144" t="n">
        <f aca="false">SUMPRODUCT((Diário!$E$4:$E$5010='Analítico Cx.'!$B27)*(Diário!$B$4:$B$5010&gt;=N$4)*(Diário!$B$4:$B$5010&lt;=EOMONTH(N$4,0))*(Diário!$F$4:$F$5010))</f>
        <v>0</v>
      </c>
      <c r="O27" s="145" t="n">
        <f aca="false">SUM(C27:N27)</f>
        <v>0</v>
      </c>
      <c r="P27" s="146" t="n">
        <f aca="false">IF($O$137=0,0,O27/$O$137)</f>
        <v>0</v>
      </c>
      <c r="Q27" s="118"/>
      <c r="R27" s="118"/>
      <c r="S27" s="118"/>
      <c r="T27" s="118"/>
      <c r="U27" s="118"/>
      <c r="V27" s="118"/>
      <c r="W27" s="118"/>
      <c r="X27" s="118"/>
      <c r="Y27" s="118"/>
      <c r="Z27" s="118"/>
    </row>
    <row r="28" customFormat="false" ht="23.25" hidden="false" customHeight="true" outlineLevel="0" collapsed="false">
      <c r="A28" s="148"/>
      <c r="B28" s="80" t="s">
        <v>188</v>
      </c>
      <c r="C28" s="149" t="n">
        <f aca="false">SUBTOTAL(109,C20:C27)</f>
        <v>0</v>
      </c>
      <c r="D28" s="149" t="n">
        <f aca="false">SUBTOTAL(109,D20:D27)</f>
        <v>0</v>
      </c>
      <c r="E28" s="149" t="n">
        <f aca="false">SUBTOTAL(109,E20:E27)</f>
        <v>0</v>
      </c>
      <c r="F28" s="149" t="n">
        <f aca="false">SUBTOTAL(109,F20:F27)</f>
        <v>5887.08</v>
      </c>
      <c r="G28" s="149" t="n">
        <f aca="false">SUBTOTAL(109,G20:G27)</f>
        <v>58737.99</v>
      </c>
      <c r="H28" s="149" t="n">
        <f aca="false">SUBTOTAL(109,H20:H27)</f>
        <v>78962.98</v>
      </c>
      <c r="I28" s="149" t="n">
        <f aca="false">SUBTOTAL(109,I20:I27)</f>
        <v>79553.85</v>
      </c>
      <c r="J28" s="149" t="n">
        <f aca="false">SUBTOTAL(109,J20:J27)</f>
        <v>74500.97</v>
      </c>
      <c r="K28" s="149" t="n">
        <f aca="false">SUBTOTAL(109,K20:K27)</f>
        <v>86542.93</v>
      </c>
      <c r="L28" s="149" t="n">
        <f aca="false">SUBTOTAL(109,L20:L27)</f>
        <v>83158.73</v>
      </c>
      <c r="M28" s="149" t="n">
        <f aca="false">SUBTOTAL(109,M20:M27)</f>
        <v>82501.38</v>
      </c>
      <c r="N28" s="149" t="n">
        <f aca="false">SUBTOTAL(109,N20:N27)</f>
        <v>86009.11</v>
      </c>
      <c r="O28" s="149" t="n">
        <f aca="false">SUBTOTAL(109,O20:O27)</f>
        <v>635855.02</v>
      </c>
      <c r="P28" s="150" t="n">
        <f aca="false">IF($O$137=0,0,O28/$O$137)</f>
        <v>0.371765013624845</v>
      </c>
      <c r="Q28" s="118"/>
      <c r="R28" s="118"/>
      <c r="S28" s="118"/>
      <c r="T28" s="118"/>
      <c r="U28" s="118"/>
      <c r="V28" s="118"/>
      <c r="W28" s="118"/>
      <c r="X28" s="118"/>
      <c r="Y28" s="118"/>
      <c r="Z28" s="118"/>
    </row>
    <row r="29" customFormat="false" ht="23.25" hidden="false" customHeight="true" outlineLevel="0" collapsed="false">
      <c r="A29" s="160" t="s">
        <v>150</v>
      </c>
      <c r="B29" s="161" t="s">
        <v>151</v>
      </c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6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customFormat="false" ht="23.25" hidden="false" customHeight="true" outlineLevel="0" collapsed="false">
      <c r="A30" s="59" t="s">
        <v>189</v>
      </c>
      <c r="B30" s="65" t="s">
        <v>190</v>
      </c>
      <c r="C30" s="144" t="n">
        <f aca="false">SUMPRODUCT((Diário!$E$4:$E$5010='Analítico Cx.'!$B30)*(Diário!$B$4:$B$5010&gt;=C$4)*(Diário!$B$4:$B$5010&lt;=EOMONTH(C$4,0))*(Diário!$F$4:$F$5010))</f>
        <v>0</v>
      </c>
      <c r="D30" s="144" t="n">
        <f aca="false">SUMPRODUCT((Diário!$E$4:$E$5010='Analítico Cx.'!$B30)*(Diário!$B$4:$B$5010&gt;=D$4)*(Diário!$B$4:$B$5010&lt;=EOMONTH(D$4,0))*(Diário!$F$4:$F$5010))</f>
        <v>0</v>
      </c>
      <c r="E30" s="144" t="n">
        <f aca="false">SUMPRODUCT((Diário!$E$4:$E$5010='Analítico Cx.'!$B30)*(Diário!$B$4:$B$5010&gt;=E$4)*(Diário!$B$4:$B$5010&lt;=EOMONTH(E$4,0))*(Diário!$F$4:$F$5010))</f>
        <v>0</v>
      </c>
      <c r="F30" s="144" t="n">
        <f aca="false">SUMPRODUCT((Diário!$E$4:$E$5010='Analítico Cx.'!$B30)*(Diário!$B$4:$B$5010&gt;=F$4)*(Diário!$B$4:$B$5010&lt;=EOMONTH(F$4,0))*(Diário!$F$4:$F$5010))</f>
        <v>0</v>
      </c>
      <c r="G30" s="144" t="n">
        <f aca="false">SUMPRODUCT((Diário!$E$4:$E$5010='Analítico Cx.'!$B30)*(Diário!$B$4:$B$5010&gt;=G$4)*(Diário!$B$4:$B$5010&lt;=EOMONTH(G$4,0))*(Diário!$F$4:$F$5010))</f>
        <v>0</v>
      </c>
      <c r="H30" s="144" t="n">
        <f aca="false">SUMPRODUCT((Diário!$E$4:$E$5010='Analítico Cx.'!$B30)*(Diário!$B$4:$B$5010&gt;=H$4)*(Diário!$B$4:$B$5010&lt;=EOMONTH(H$4,0))*(Diário!$F$4:$F$5010))</f>
        <v>0</v>
      </c>
      <c r="I30" s="144" t="n">
        <f aca="false">SUMPRODUCT((Diário!$E$4:$E$5010='Analítico Cx.'!$B30)*(Diário!$B$4:$B$5010&gt;=I$4)*(Diário!$B$4:$B$5010&lt;=EOMONTH(I$4,0))*(Diário!$F$4:$F$5010))</f>
        <v>0</v>
      </c>
      <c r="J30" s="144" t="n">
        <f aca="false">SUMPRODUCT((Diário!$E$4:$E$5010='Analítico Cx.'!$B30)*(Diário!$B$4:$B$5010&gt;=J$4)*(Diário!$B$4:$B$5010&lt;=EOMONTH(J$4,0))*(Diário!$F$4:$F$5010))</f>
        <v>0</v>
      </c>
      <c r="K30" s="144" t="n">
        <f aca="false">SUMPRODUCT((Diário!$E$4:$E$5010='Analítico Cx.'!$B30)*(Diário!$B$4:$B$5010&gt;=K$4)*(Diário!$B$4:$B$5010&lt;=EOMONTH(K$4,0))*(Diário!$F$4:$F$5010))</f>
        <v>0</v>
      </c>
      <c r="L30" s="144" t="n">
        <f aca="false">SUMPRODUCT((Diário!$E$4:$E$5010='Analítico Cx.'!$B30)*(Diário!$B$4:$B$5010&gt;=L$4)*(Diário!$B$4:$B$5010&lt;=EOMONTH(L$4,0))*(Diário!$F$4:$F$5010))</f>
        <v>0</v>
      </c>
      <c r="M30" s="144" t="n">
        <f aca="false">SUMPRODUCT((Diário!$E$4:$E$5010='Analítico Cx.'!$B30)*(Diário!$B$4:$B$5010&gt;=M$4)*(Diário!$B$4:$B$5010&lt;=EOMONTH(M$4,0))*(Diário!$F$4:$F$5010))</f>
        <v>0</v>
      </c>
      <c r="N30" s="144" t="n">
        <f aca="false">SUMPRODUCT((Diário!$E$4:$E$5010='Analítico Cx.'!$B30)*(Diário!$B$4:$B$5010&gt;=N$4)*(Diário!$B$4:$B$5010&lt;=EOMONTH(N$4,0))*(Diário!$F$4:$F$5010))</f>
        <v>0</v>
      </c>
      <c r="O30" s="145" t="n">
        <f aca="false">SUM(C30:N30)</f>
        <v>0</v>
      </c>
      <c r="P30" s="146" t="n">
        <f aca="false">IF($O$137=0,0,O30/$O$137)</f>
        <v>0</v>
      </c>
      <c r="Q30" s="118"/>
      <c r="R30" s="118"/>
      <c r="S30" s="118"/>
      <c r="T30" s="118"/>
      <c r="U30" s="118"/>
      <c r="V30" s="118"/>
      <c r="W30" s="118"/>
      <c r="X30" s="118"/>
      <c r="Y30" s="118"/>
      <c r="Z30" s="118"/>
    </row>
    <row r="31" customFormat="false" ht="23.25" hidden="false" customHeight="true" outlineLevel="0" collapsed="false">
      <c r="A31" s="59" t="s">
        <v>191</v>
      </c>
      <c r="B31" s="65" t="s">
        <v>192</v>
      </c>
      <c r="C31" s="144" t="n">
        <f aca="false">SUMPRODUCT((Diário!$E$4:$E$5010='Analítico Cx.'!$B31)*(Diário!$B$4:$B$5010&gt;=C$4)*(Diário!$B$4:$B$5010&lt;=EOMONTH(C$4,0))*(Diário!$F$4:$F$5010))</f>
        <v>0</v>
      </c>
      <c r="D31" s="144" t="n">
        <f aca="false">SUMPRODUCT((Diário!$E$4:$E$5010='Analítico Cx.'!$B31)*(Diário!$B$4:$B$5010&gt;=D$4)*(Diário!$B$4:$B$5010&lt;=EOMONTH(D$4,0))*(Diário!$F$4:$F$5010))</f>
        <v>0</v>
      </c>
      <c r="E31" s="144" t="n">
        <f aca="false">SUMPRODUCT((Diário!$E$4:$E$5010='Analítico Cx.'!$B31)*(Diário!$B$4:$B$5010&gt;=E$4)*(Diário!$B$4:$B$5010&lt;=EOMONTH(E$4,0))*(Diário!$F$4:$F$5010))</f>
        <v>1527.8</v>
      </c>
      <c r="F31" s="144" t="n">
        <f aca="false">SUMPRODUCT((Diário!$E$4:$E$5010='Analítico Cx.'!$B31)*(Diário!$B$4:$B$5010&gt;=F$4)*(Diário!$B$4:$B$5010&lt;=EOMONTH(F$4,0))*(Diário!$F$4:$F$5010))</f>
        <v>0</v>
      </c>
      <c r="G31" s="144" t="n">
        <f aca="false">SUMPRODUCT((Diário!$E$4:$E$5010='Analítico Cx.'!$B31)*(Diário!$B$4:$B$5010&gt;=G$4)*(Diário!$B$4:$B$5010&lt;=EOMONTH(G$4,0))*(Diário!$F$4:$F$5010))</f>
        <v>362.25</v>
      </c>
      <c r="H31" s="144" t="n">
        <f aca="false">SUMPRODUCT((Diário!$E$4:$E$5010='Analítico Cx.'!$B31)*(Diário!$B$4:$B$5010&gt;=H$4)*(Diário!$B$4:$B$5010&lt;=EOMONTH(H$4,0))*(Diário!$F$4:$F$5010))</f>
        <v>379.5</v>
      </c>
      <c r="I31" s="144" t="n">
        <f aca="false">SUMPRODUCT((Diário!$E$4:$E$5010='Analítico Cx.'!$B31)*(Diário!$B$4:$B$5010&gt;=I$4)*(Diário!$B$4:$B$5010&lt;=EOMONTH(I$4,0))*(Diário!$F$4:$F$5010))</f>
        <v>0</v>
      </c>
      <c r="J31" s="144" t="n">
        <f aca="false">SUMPRODUCT((Diário!$E$4:$E$5010='Analítico Cx.'!$B31)*(Diário!$B$4:$B$5010&gt;=J$4)*(Diário!$B$4:$B$5010&lt;=EOMONTH(J$4,0))*(Diário!$F$4:$F$5010))</f>
        <v>0</v>
      </c>
      <c r="K31" s="144" t="n">
        <f aca="false">SUMPRODUCT((Diário!$E$4:$E$5010='Analítico Cx.'!$B31)*(Diário!$B$4:$B$5010&gt;=K$4)*(Diário!$B$4:$B$5010&lt;=EOMONTH(K$4,0))*(Diário!$F$4:$F$5010))</f>
        <v>0</v>
      </c>
      <c r="L31" s="144" t="n">
        <f aca="false">SUMPRODUCT((Diário!$E$4:$E$5010='Analítico Cx.'!$B31)*(Diário!$B$4:$B$5010&gt;=L$4)*(Diário!$B$4:$B$5010&lt;=EOMONTH(L$4,0))*(Diário!$F$4:$F$5010))</f>
        <v>0</v>
      </c>
      <c r="M31" s="144" t="n">
        <f aca="false">SUMPRODUCT((Diário!$E$4:$E$5010='Analítico Cx.'!$B31)*(Diário!$B$4:$B$5010&gt;=M$4)*(Diário!$B$4:$B$5010&lt;=EOMONTH(M$4,0))*(Diário!$F$4:$F$5010))</f>
        <v>0</v>
      </c>
      <c r="N31" s="144" t="n">
        <f aca="false">SUMPRODUCT((Diário!$E$4:$E$5010='Analítico Cx.'!$B31)*(Diário!$B$4:$B$5010&gt;=N$4)*(Diário!$B$4:$B$5010&lt;=EOMONTH(N$4,0))*(Diário!$F$4:$F$5010))</f>
        <v>0</v>
      </c>
      <c r="O31" s="145" t="n">
        <f aca="false">SUM(C31:N31)</f>
        <v>2269.55</v>
      </c>
      <c r="P31" s="146" t="n">
        <f aca="false">IF($O$137=0,0,O31/$O$137)</f>
        <v>0.00132693658166333</v>
      </c>
      <c r="Q31" s="118"/>
      <c r="R31" s="118"/>
      <c r="S31" s="118"/>
      <c r="T31" s="118"/>
      <c r="U31" s="118"/>
      <c r="V31" s="118"/>
      <c r="W31" s="118"/>
      <c r="X31" s="118"/>
      <c r="Y31" s="118"/>
      <c r="Z31" s="118"/>
    </row>
    <row r="32" customFormat="false" ht="23.25" hidden="false" customHeight="true" outlineLevel="0" collapsed="false">
      <c r="A32" s="148"/>
      <c r="B32" s="80" t="s">
        <v>193</v>
      </c>
      <c r="C32" s="149" t="n">
        <f aca="false">SUBTOTAL(109,C30:C31)</f>
        <v>0</v>
      </c>
      <c r="D32" s="149" t="n">
        <f aca="false">SUBTOTAL(109,D30:D31)</f>
        <v>0</v>
      </c>
      <c r="E32" s="149" t="n">
        <f aca="false">SUBTOTAL(109,E30:E31)</f>
        <v>1527.8</v>
      </c>
      <c r="F32" s="149" t="n">
        <f aca="false">SUBTOTAL(109,F30:F31)</f>
        <v>0</v>
      </c>
      <c r="G32" s="149" t="n">
        <f aca="false">SUBTOTAL(109,G30:G31)</f>
        <v>362.25</v>
      </c>
      <c r="H32" s="149" t="n">
        <f aca="false">SUBTOTAL(109,H30:H31)</f>
        <v>379.5</v>
      </c>
      <c r="I32" s="149" t="n">
        <f aca="false">SUBTOTAL(109,I30:I31)</f>
        <v>0</v>
      </c>
      <c r="J32" s="149" t="n">
        <f aca="false">SUBTOTAL(109,J30:J31)</f>
        <v>0</v>
      </c>
      <c r="K32" s="149" t="n">
        <f aca="false">SUBTOTAL(109,K30:K31)</f>
        <v>0</v>
      </c>
      <c r="L32" s="149" t="n">
        <f aca="false">SUBTOTAL(109,L30:L31)</f>
        <v>0</v>
      </c>
      <c r="M32" s="149" t="n">
        <f aca="false">SUBTOTAL(109,M30:M31)</f>
        <v>0</v>
      </c>
      <c r="N32" s="149" t="n">
        <f aca="false">SUBTOTAL(109,N30:N31)</f>
        <v>0</v>
      </c>
      <c r="O32" s="149" t="n">
        <f aca="false">SUBTOTAL(109,O30:O31)</f>
        <v>2269.55</v>
      </c>
      <c r="P32" s="150" t="n">
        <f aca="false">IF($O$137=0,0,O32/$O$137)</f>
        <v>0.00132693658166333</v>
      </c>
      <c r="Q32" s="118"/>
      <c r="R32" s="118"/>
      <c r="S32" s="118"/>
      <c r="T32" s="118"/>
      <c r="U32" s="118"/>
      <c r="V32" s="118"/>
      <c r="W32" s="118"/>
      <c r="X32" s="118"/>
      <c r="Y32" s="118"/>
      <c r="Z32" s="118"/>
    </row>
    <row r="33" customFormat="false" ht="23.25" hidden="false" customHeight="true" outlineLevel="0" collapsed="false">
      <c r="A33" s="167" t="s">
        <v>152</v>
      </c>
      <c r="B33" s="161" t="s">
        <v>153</v>
      </c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6"/>
      <c r="Q33" s="118"/>
      <c r="R33" s="118"/>
      <c r="S33" s="118"/>
      <c r="T33" s="118"/>
      <c r="U33" s="118"/>
      <c r="V33" s="118"/>
      <c r="W33" s="118"/>
      <c r="X33" s="118"/>
      <c r="Y33" s="118"/>
      <c r="Z33" s="118"/>
    </row>
    <row r="34" customFormat="false" ht="23.25" hidden="false" customHeight="true" outlineLevel="0" collapsed="false">
      <c r="A34" s="59" t="s">
        <v>194</v>
      </c>
      <c r="B34" s="65" t="s">
        <v>195</v>
      </c>
      <c r="C34" s="144" t="n">
        <f aca="false">SUMPRODUCT((Diário!$E$4:$E$5010='Analítico Cx.'!$B34)*(Diário!$B$4:$B$5010&gt;=C$4)*(Diário!$B$4:$B$5010&lt;=EOMONTH(C$4,0))*(Diário!$F$4:$F$5010))</f>
        <v>0</v>
      </c>
      <c r="D34" s="144" t="n">
        <f aca="false">SUMPRODUCT((Diário!$E$4:$E$5010='Analítico Cx.'!$B34)*(Diário!$B$4:$B$5010&gt;=D$4)*(Diário!$B$4:$B$5010&lt;=EOMONTH(D$4,0))*(Diário!$F$4:$F$5010))</f>
        <v>0</v>
      </c>
      <c r="E34" s="144" t="n">
        <f aca="false">SUMPRODUCT((Diário!$E$4:$E$5010='Analítico Cx.'!$B34)*(Diário!$B$4:$B$5010&gt;=E$4)*(Diário!$B$4:$B$5010&lt;=EOMONTH(E$4,0))*(Diário!$F$4:$F$5010))</f>
        <v>0</v>
      </c>
      <c r="F34" s="144" t="n">
        <f aca="false">SUMPRODUCT((Diário!$E$4:$E$5010='Analítico Cx.'!$B34)*(Diário!$B$4:$B$5010&gt;=F$4)*(Diário!$B$4:$B$5010&lt;=EOMONTH(F$4,0))*(Diário!$F$4:$F$5010))</f>
        <v>0</v>
      </c>
      <c r="G34" s="144" t="n">
        <f aca="false">SUMPRODUCT((Diário!$E$4:$E$5010='Analítico Cx.'!$B34)*(Diário!$B$4:$B$5010&gt;=G$4)*(Diário!$B$4:$B$5010&lt;=EOMONTH(G$4,0))*(Diário!$F$4:$F$5010))</f>
        <v>0</v>
      </c>
      <c r="H34" s="144" t="n">
        <f aca="false">SUMPRODUCT((Diário!$E$4:$E$5010='Analítico Cx.'!$B34)*(Diário!$B$4:$B$5010&gt;=H$4)*(Diário!$B$4:$B$5010&lt;=EOMONTH(H$4,0))*(Diário!$F$4:$F$5010))</f>
        <v>0</v>
      </c>
      <c r="I34" s="144" t="n">
        <f aca="false">SUMPRODUCT((Diário!$E$4:$E$5010='Analítico Cx.'!$B34)*(Diário!$B$4:$B$5010&gt;=I$4)*(Diário!$B$4:$B$5010&lt;=EOMONTH(I$4,0))*(Diário!$F$4:$F$5010))</f>
        <v>0</v>
      </c>
      <c r="J34" s="144" t="n">
        <f aca="false">SUMPRODUCT((Diário!$E$4:$E$5010='Analítico Cx.'!$B34)*(Diário!$B$4:$B$5010&gt;=J$4)*(Diário!$B$4:$B$5010&lt;=EOMONTH(J$4,0))*(Diário!$F$4:$F$5010))</f>
        <v>0</v>
      </c>
      <c r="K34" s="144" t="n">
        <f aca="false">SUMPRODUCT((Diário!$E$4:$E$5010='Analítico Cx.'!$B34)*(Diário!$B$4:$B$5010&gt;=K$4)*(Diário!$B$4:$B$5010&lt;=EOMONTH(K$4,0))*(Diário!$F$4:$F$5010))</f>
        <v>0</v>
      </c>
      <c r="L34" s="144" t="n">
        <f aca="false">SUMPRODUCT((Diário!$E$4:$E$5010='Analítico Cx.'!$B34)*(Diário!$B$4:$B$5010&gt;=L$4)*(Diário!$B$4:$B$5010&lt;=EOMONTH(L$4,0))*(Diário!$F$4:$F$5010))</f>
        <v>0</v>
      </c>
      <c r="M34" s="144" t="n">
        <f aca="false">SUMPRODUCT((Diário!$E$4:$E$5010='Analítico Cx.'!$B34)*(Diário!$B$4:$B$5010&gt;=M$4)*(Diário!$B$4:$B$5010&lt;=EOMONTH(M$4,0))*(Diário!$F$4:$F$5010))</f>
        <v>0</v>
      </c>
      <c r="N34" s="144" t="n">
        <f aca="false">SUMPRODUCT((Diário!$E$4:$E$5010='Analítico Cx.'!$B34)*(Diário!$B$4:$B$5010&gt;=N$4)*(Diário!$B$4:$B$5010&lt;=EOMONTH(N$4,0))*(Diário!$F$4:$F$5010))</f>
        <v>0</v>
      </c>
      <c r="O34" s="145" t="n">
        <f aca="false">SUM(C34:N34)</f>
        <v>0</v>
      </c>
      <c r="P34" s="146" t="n">
        <f aca="false">IF($O$137=0,0,O34/$O$137)</f>
        <v>0</v>
      </c>
      <c r="Q34" s="118"/>
      <c r="R34" s="118"/>
      <c r="S34" s="118"/>
      <c r="T34" s="118"/>
      <c r="U34" s="118"/>
      <c r="V34" s="118"/>
      <c r="W34" s="118"/>
      <c r="X34" s="118"/>
      <c r="Y34" s="118"/>
      <c r="Z34" s="118"/>
    </row>
    <row r="35" customFormat="false" ht="23.25" hidden="false" customHeight="true" outlineLevel="0" collapsed="false">
      <c r="A35" s="59" t="s">
        <v>196</v>
      </c>
      <c r="B35" s="65" t="s">
        <v>197</v>
      </c>
      <c r="C35" s="144" t="n">
        <f aca="false">SUMPRODUCT((Diário!$E$4:$E$5010='Analítico Cx.'!$B35)*(Diário!$B$4:$B$5010&gt;=C$4)*(Diário!$B$4:$B$5010&lt;=EOMONTH(C$4,0))*(Diário!$F$4:$F$5010))</f>
        <v>0</v>
      </c>
      <c r="D35" s="144" t="n">
        <f aca="false">SUMPRODUCT((Diário!$E$4:$E$5010='Analítico Cx.'!$B35)*(Diário!$B$4:$B$5010&gt;=D$4)*(Diário!$B$4:$B$5010&lt;=EOMONTH(D$4,0))*(Diário!$F$4:$F$5010))</f>
        <v>0</v>
      </c>
      <c r="E35" s="144" t="n">
        <f aca="false">SUMPRODUCT((Diário!$E$4:$E$5010='Analítico Cx.'!$B35)*(Diário!$B$4:$B$5010&gt;=E$4)*(Diário!$B$4:$B$5010&lt;=EOMONTH(E$4,0))*(Diário!$F$4:$F$5010))</f>
        <v>0</v>
      </c>
      <c r="F35" s="144" t="n">
        <f aca="false">SUMPRODUCT((Diário!$E$4:$E$5010='Analítico Cx.'!$B35)*(Diário!$B$4:$B$5010&gt;=F$4)*(Diário!$B$4:$B$5010&lt;=EOMONTH(F$4,0))*(Diário!$F$4:$F$5010))</f>
        <v>0</v>
      </c>
      <c r="G35" s="144" t="n">
        <f aca="false">SUMPRODUCT((Diário!$E$4:$E$5010='Analítico Cx.'!$B35)*(Diário!$B$4:$B$5010&gt;=G$4)*(Diário!$B$4:$B$5010&lt;=EOMONTH(G$4,0))*(Diário!$F$4:$F$5010))</f>
        <v>0</v>
      </c>
      <c r="H35" s="144" t="n">
        <f aca="false">SUMPRODUCT((Diário!$E$4:$E$5010='Analítico Cx.'!$B35)*(Diário!$B$4:$B$5010&gt;=H$4)*(Diário!$B$4:$B$5010&lt;=EOMONTH(H$4,0))*(Diário!$F$4:$F$5010))</f>
        <v>0</v>
      </c>
      <c r="I35" s="144" t="n">
        <f aca="false">SUMPRODUCT((Diário!$E$4:$E$5010='Analítico Cx.'!$B35)*(Diário!$B$4:$B$5010&gt;=I$4)*(Diário!$B$4:$B$5010&lt;=EOMONTH(I$4,0))*(Diário!$F$4:$F$5010))</f>
        <v>0</v>
      </c>
      <c r="J35" s="144" t="n">
        <f aca="false">SUMPRODUCT((Diário!$E$4:$E$5010='Analítico Cx.'!$B35)*(Diário!$B$4:$B$5010&gt;=J$4)*(Diário!$B$4:$B$5010&lt;=EOMONTH(J$4,0))*(Diário!$F$4:$F$5010))</f>
        <v>0</v>
      </c>
      <c r="K35" s="144" t="n">
        <f aca="false">SUMPRODUCT((Diário!$E$4:$E$5010='Analítico Cx.'!$B35)*(Diário!$B$4:$B$5010&gt;=K$4)*(Diário!$B$4:$B$5010&lt;=EOMONTH(K$4,0))*(Diário!$F$4:$F$5010))</f>
        <v>0</v>
      </c>
      <c r="L35" s="144" t="n">
        <f aca="false">SUMPRODUCT((Diário!$E$4:$E$5010='Analítico Cx.'!$B35)*(Diário!$B$4:$B$5010&gt;=L$4)*(Diário!$B$4:$B$5010&lt;=EOMONTH(L$4,0))*(Diário!$F$4:$F$5010))</f>
        <v>0</v>
      </c>
      <c r="M35" s="144" t="n">
        <f aca="false">SUMPRODUCT((Diário!$E$4:$E$5010='Analítico Cx.'!$B35)*(Diário!$B$4:$B$5010&gt;=M$4)*(Diário!$B$4:$B$5010&lt;=EOMONTH(M$4,0))*(Diário!$F$4:$F$5010))</f>
        <v>0</v>
      </c>
      <c r="N35" s="144" t="n">
        <f aca="false">SUMPRODUCT((Diário!$E$4:$E$5010='Analítico Cx.'!$B35)*(Diário!$B$4:$B$5010&gt;=N$4)*(Diário!$B$4:$B$5010&lt;=EOMONTH(N$4,0))*(Diário!$F$4:$F$5010))</f>
        <v>0</v>
      </c>
      <c r="O35" s="145" t="n">
        <f aca="false">SUM(C35:N35)</f>
        <v>0</v>
      </c>
      <c r="P35" s="146" t="n">
        <f aca="false">IF($O$137=0,0,O35/$O$137)</f>
        <v>0</v>
      </c>
      <c r="Q35" s="118"/>
      <c r="R35" s="118"/>
      <c r="S35" s="118"/>
      <c r="T35" s="118"/>
      <c r="U35" s="118"/>
      <c r="V35" s="118"/>
      <c r="W35" s="118"/>
      <c r="X35" s="118"/>
      <c r="Y35" s="118"/>
      <c r="Z35" s="118"/>
    </row>
    <row r="36" customFormat="false" ht="23.25" hidden="false" customHeight="true" outlineLevel="0" collapsed="false">
      <c r="A36" s="59" t="s">
        <v>198</v>
      </c>
      <c r="B36" s="65" t="s">
        <v>199</v>
      </c>
      <c r="C36" s="144" t="n">
        <f aca="false">SUMPRODUCT((Diário!$E$4:$E$5010='Analítico Cx.'!$B36)*(Diário!$B$4:$B$5010&gt;=C$4)*(Diário!$B$4:$B$5010&lt;=EOMONTH(C$4,0))*(Diário!$F$4:$F$5010))</f>
        <v>0</v>
      </c>
      <c r="D36" s="144" t="n">
        <f aca="false">SUMPRODUCT((Diário!$E$4:$E$5010='Analítico Cx.'!$B36)*(Diário!$B$4:$B$5010&gt;=D$4)*(Diário!$B$4:$B$5010&lt;=EOMONTH(D$4,0))*(Diário!$F$4:$F$5010))</f>
        <v>0</v>
      </c>
      <c r="E36" s="144" t="n">
        <f aca="false">SUMPRODUCT((Diário!$E$4:$E$5010='Analítico Cx.'!$B36)*(Diário!$B$4:$B$5010&gt;=E$4)*(Diário!$B$4:$B$5010&lt;=EOMONTH(E$4,0))*(Diário!$F$4:$F$5010))</f>
        <v>0</v>
      </c>
      <c r="F36" s="144" t="n">
        <f aca="false">SUMPRODUCT((Diário!$E$4:$E$5010='Analítico Cx.'!$B36)*(Diário!$B$4:$B$5010&gt;=F$4)*(Diário!$B$4:$B$5010&lt;=EOMONTH(F$4,0))*(Diário!$F$4:$F$5010))</f>
        <v>426.65</v>
      </c>
      <c r="G36" s="144" t="n">
        <f aca="false">SUMPRODUCT((Diário!$E$4:$E$5010='Analítico Cx.'!$B36)*(Diário!$B$4:$B$5010&gt;=G$4)*(Diário!$B$4:$B$5010&lt;=EOMONTH(G$4,0))*(Diário!$F$4:$F$5010))</f>
        <v>4954.36</v>
      </c>
      <c r="H36" s="144" t="n">
        <f aca="false">SUMPRODUCT((Diário!$E$4:$E$5010='Analítico Cx.'!$B36)*(Diário!$B$4:$B$5010&gt;=H$4)*(Diário!$B$4:$B$5010&lt;=EOMONTH(H$4,0))*(Diário!$F$4:$F$5010))</f>
        <v>6381.97</v>
      </c>
      <c r="I36" s="144" t="n">
        <f aca="false">SUMPRODUCT((Diário!$E$4:$E$5010='Analítico Cx.'!$B36)*(Diário!$B$4:$B$5010&gt;=I$4)*(Diário!$B$4:$B$5010&lt;=EOMONTH(I$4,0))*(Diário!$F$4:$F$5010))</f>
        <v>6579.51</v>
      </c>
      <c r="J36" s="144" t="n">
        <f aca="false">SUMPRODUCT((Diário!$E$4:$E$5010='Analítico Cx.'!$B36)*(Diário!$B$4:$B$5010&gt;=J$4)*(Diário!$B$4:$B$5010&lt;=EOMONTH(J$4,0))*(Diário!$F$4:$F$5010))</f>
        <v>6074.48</v>
      </c>
      <c r="K36" s="144" t="n">
        <f aca="false">SUMPRODUCT((Diário!$E$4:$E$5010='Analítico Cx.'!$B36)*(Diário!$B$4:$B$5010&gt;=K$4)*(Diário!$B$4:$B$5010&lt;=EOMONTH(K$4,0))*(Diário!$F$4:$F$5010))</f>
        <v>6532.25</v>
      </c>
      <c r="L36" s="144" t="n">
        <f aca="false">SUMPRODUCT((Diário!$E$4:$E$5010='Analítico Cx.'!$B36)*(Diário!$B$4:$B$5010&gt;=L$4)*(Diário!$B$4:$B$5010&lt;=EOMONTH(L$4,0))*(Diário!$F$4:$F$5010))</f>
        <v>7994.78</v>
      </c>
      <c r="M36" s="144" t="n">
        <f aca="false">SUMPRODUCT((Diário!$E$4:$E$5010='Analítico Cx.'!$B36)*(Diário!$B$4:$B$5010&gt;=M$4)*(Diário!$B$4:$B$5010&lt;=EOMONTH(M$4,0))*(Diário!$F$4:$F$5010))</f>
        <v>6114.05</v>
      </c>
      <c r="N36" s="144" t="n">
        <f aca="false">SUMPRODUCT((Diário!$E$4:$E$5010='Analítico Cx.'!$B36)*(Diário!$B$4:$B$5010&gt;=N$4)*(Diário!$B$4:$B$5010&lt;=EOMONTH(N$4,0))*(Diário!$F$4:$F$5010))</f>
        <v>6542.96</v>
      </c>
      <c r="O36" s="145" t="n">
        <f aca="false">SUM(C36:N36)</f>
        <v>51601.01</v>
      </c>
      <c r="P36" s="146" t="n">
        <f aca="false">IF($O$137=0,0,O36/$O$137)</f>
        <v>0.030169534850422</v>
      </c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customFormat="false" ht="23.25" hidden="false" customHeight="true" outlineLevel="0" collapsed="false">
      <c r="A37" s="59" t="s">
        <v>200</v>
      </c>
      <c r="B37" s="65" t="s">
        <v>201</v>
      </c>
      <c r="C37" s="144" t="n">
        <f aca="false">SUMPRODUCT((Diário!$E$4:$E$5010='Analítico Cx.'!$B37)*(Diário!$B$4:$B$5010&gt;=C$4)*(Diário!$B$4:$B$5010&lt;=EOMONTH(C$4,0))*(Diário!$F$4:$F$5010))</f>
        <v>0</v>
      </c>
      <c r="D37" s="144" t="n">
        <f aca="false">SUMPRODUCT((Diário!$E$4:$E$5010='Analítico Cx.'!$B37)*(Diário!$B$4:$B$5010&gt;=D$4)*(Diário!$B$4:$B$5010&lt;=EOMONTH(D$4,0))*(Diário!$F$4:$F$5010))</f>
        <v>0</v>
      </c>
      <c r="E37" s="144" t="n">
        <f aca="false">SUMPRODUCT((Diário!$E$4:$E$5010='Analítico Cx.'!$B37)*(Diário!$B$4:$B$5010&gt;=E$4)*(Diário!$B$4:$B$5010&lt;=EOMONTH(E$4,0))*(Diário!$F$4:$F$5010))</f>
        <v>0</v>
      </c>
      <c r="F37" s="144" t="n">
        <f aca="false">SUMPRODUCT((Diário!$E$4:$E$5010='Analítico Cx.'!$B37)*(Diário!$B$4:$B$5010&gt;=F$4)*(Diário!$B$4:$B$5010&lt;=EOMONTH(F$4,0))*(Diário!$F$4:$F$5010))</f>
        <v>0</v>
      </c>
      <c r="G37" s="144" t="n">
        <f aca="false">SUMPRODUCT((Diário!$E$4:$E$5010='Analítico Cx.'!$B37)*(Diário!$B$4:$B$5010&gt;=G$4)*(Diário!$B$4:$B$5010&lt;=EOMONTH(G$4,0))*(Diário!$F$4:$F$5010))</f>
        <v>0</v>
      </c>
      <c r="H37" s="144" t="n">
        <f aca="false">SUMPRODUCT((Diário!$E$4:$E$5010='Analítico Cx.'!$B37)*(Diário!$B$4:$B$5010&gt;=H$4)*(Diário!$B$4:$B$5010&lt;=EOMONTH(H$4,0))*(Diário!$F$4:$F$5010))</f>
        <v>0</v>
      </c>
      <c r="I37" s="144" t="n">
        <f aca="false">SUMPRODUCT((Diário!$E$4:$E$5010='Analítico Cx.'!$B37)*(Diário!$B$4:$B$5010&gt;=I$4)*(Diário!$B$4:$B$5010&lt;=EOMONTH(I$4,0))*(Diário!$F$4:$F$5010))</f>
        <v>1683.18</v>
      </c>
      <c r="J37" s="144" t="n">
        <f aca="false">SUMPRODUCT((Diário!$E$4:$E$5010='Analítico Cx.'!$B37)*(Diário!$B$4:$B$5010&gt;=J$4)*(Diário!$B$4:$B$5010&lt;=EOMONTH(J$4,0))*(Diário!$F$4:$F$5010))</f>
        <v>0</v>
      </c>
      <c r="K37" s="144" t="n">
        <f aca="false">SUMPRODUCT((Diário!$E$4:$E$5010='Analítico Cx.'!$B37)*(Diário!$B$4:$B$5010&gt;=K$4)*(Diário!$B$4:$B$5010&lt;=EOMONTH(K$4,0))*(Diário!$F$4:$F$5010))</f>
        <v>1837.41</v>
      </c>
      <c r="L37" s="144" t="n">
        <f aca="false">SUMPRODUCT((Diário!$E$4:$E$5010='Analítico Cx.'!$B37)*(Diário!$B$4:$B$5010&gt;=L$4)*(Diário!$B$4:$B$5010&lt;=EOMONTH(L$4,0))*(Diário!$F$4:$F$5010))</f>
        <v>0</v>
      </c>
      <c r="M37" s="144" t="n">
        <f aca="false">SUMPRODUCT((Diário!$E$4:$E$5010='Analítico Cx.'!$B37)*(Diário!$B$4:$B$5010&gt;=M$4)*(Diário!$B$4:$B$5010&lt;=EOMONTH(M$4,0))*(Diário!$F$4:$F$5010))</f>
        <v>0</v>
      </c>
      <c r="N37" s="144" t="n">
        <f aca="false">SUMPRODUCT((Diário!$E$4:$E$5010='Analítico Cx.'!$B37)*(Diário!$B$4:$B$5010&gt;=N$4)*(Diário!$B$4:$B$5010&lt;=EOMONTH(N$4,0))*(Diário!$F$4:$F$5010))</f>
        <v>1733.39</v>
      </c>
      <c r="O37" s="145" t="n">
        <f aca="false">SUM(C37:N37)</f>
        <v>5253.98</v>
      </c>
      <c r="P37" s="146" t="n">
        <f aca="false">IF($O$137=0,0,O37/$O$137)</f>
        <v>0.00307184166963825</v>
      </c>
      <c r="Q37" s="118"/>
      <c r="R37" s="118"/>
      <c r="S37" s="118"/>
      <c r="T37" s="118"/>
      <c r="U37" s="118"/>
      <c r="V37" s="118"/>
      <c r="W37" s="118"/>
      <c r="X37" s="118"/>
      <c r="Y37" s="118"/>
      <c r="Z37" s="118"/>
    </row>
    <row r="38" customFormat="false" ht="23.25" hidden="false" customHeight="true" outlineLevel="0" collapsed="false">
      <c r="A38" s="59" t="s">
        <v>202</v>
      </c>
      <c r="B38" s="65" t="s">
        <v>203</v>
      </c>
      <c r="C38" s="144" t="n">
        <f aca="false">SUMPRODUCT((Diário!$E$4:$E$5010='Analítico Cx.'!$B38)*(Diário!$B$4:$B$5010&gt;=C$4)*(Diário!$B$4:$B$5010&lt;=EOMONTH(C$4,0))*(Diário!$F$4:$F$5010))</f>
        <v>0</v>
      </c>
      <c r="D38" s="144" t="n">
        <f aca="false">SUMPRODUCT((Diário!$E$4:$E$5010='Analítico Cx.'!$B38)*(Diário!$B$4:$B$5010&gt;=D$4)*(Diário!$B$4:$B$5010&lt;=EOMONTH(D$4,0))*(Diário!$F$4:$F$5010))</f>
        <v>0</v>
      </c>
      <c r="E38" s="144" t="n">
        <f aca="false">SUMPRODUCT((Diário!$E$4:$E$5010='Analítico Cx.'!$B38)*(Diário!$B$4:$B$5010&gt;=E$4)*(Diário!$B$4:$B$5010&lt;=EOMONTH(E$4,0))*(Diário!$F$4:$F$5010))</f>
        <v>0</v>
      </c>
      <c r="F38" s="144" t="n">
        <f aca="false">SUMPRODUCT((Diário!$E$4:$E$5010='Analítico Cx.'!$B38)*(Diário!$B$4:$B$5010&gt;=F$4)*(Diário!$B$4:$B$5010&lt;=EOMONTH(F$4,0))*(Diário!$F$4:$F$5010))</f>
        <v>0</v>
      </c>
      <c r="G38" s="144" t="n">
        <f aca="false">SUMPRODUCT((Diário!$E$4:$E$5010='Analítico Cx.'!$B38)*(Diário!$B$4:$B$5010&gt;=G$4)*(Diário!$B$4:$B$5010&lt;=EOMONTH(G$4,0))*(Diário!$F$4:$F$5010))</f>
        <v>0</v>
      </c>
      <c r="H38" s="144" t="n">
        <f aca="false">SUMPRODUCT((Diário!$E$4:$E$5010='Analítico Cx.'!$B38)*(Diário!$B$4:$B$5010&gt;=H$4)*(Diário!$B$4:$B$5010&lt;=EOMONTH(H$4,0))*(Diário!$F$4:$F$5010))</f>
        <v>0</v>
      </c>
      <c r="I38" s="144" t="n">
        <f aca="false">SUMPRODUCT((Diário!$E$4:$E$5010='Analítico Cx.'!$B38)*(Diário!$B$4:$B$5010&gt;=I$4)*(Diário!$B$4:$B$5010&lt;=EOMONTH(I$4,0))*(Diário!$F$4:$F$5010))</f>
        <v>0</v>
      </c>
      <c r="J38" s="144" t="n">
        <f aca="false">SUMPRODUCT((Diário!$E$4:$E$5010='Analítico Cx.'!$B38)*(Diário!$B$4:$B$5010&gt;=J$4)*(Diário!$B$4:$B$5010&lt;=EOMONTH(J$4,0))*(Diário!$F$4:$F$5010))</f>
        <v>0</v>
      </c>
      <c r="K38" s="144" t="n">
        <f aca="false">SUMPRODUCT((Diário!$E$4:$E$5010='Analítico Cx.'!$B38)*(Diário!$B$4:$B$5010&gt;=K$4)*(Diário!$B$4:$B$5010&lt;=EOMONTH(K$4,0))*(Diário!$F$4:$F$5010))</f>
        <v>0</v>
      </c>
      <c r="L38" s="144" t="n">
        <f aca="false">SUMPRODUCT((Diário!$E$4:$E$5010='Analítico Cx.'!$B38)*(Diário!$B$4:$B$5010&gt;=L$4)*(Diário!$B$4:$B$5010&lt;=EOMONTH(L$4,0))*(Diário!$F$4:$F$5010))</f>
        <v>0</v>
      </c>
      <c r="M38" s="144" t="n">
        <f aca="false">SUMPRODUCT((Diário!$E$4:$E$5010='Analítico Cx.'!$B38)*(Diário!$B$4:$B$5010&gt;=M$4)*(Diário!$B$4:$B$5010&lt;=EOMONTH(M$4,0))*(Diário!$F$4:$F$5010))</f>
        <v>27072.65</v>
      </c>
      <c r="N38" s="144" t="n">
        <f aca="false">SUMPRODUCT((Diário!$E$4:$E$5010='Analítico Cx.'!$B38)*(Diário!$B$4:$B$5010&gt;=N$4)*(Diário!$B$4:$B$5010&lt;=EOMONTH(N$4,0))*(Diário!$F$4:$F$5010))</f>
        <v>21963.26</v>
      </c>
      <c r="O38" s="145" t="n">
        <f aca="false">SUM(C38:N38)</f>
        <v>49035.91</v>
      </c>
      <c r="P38" s="146" t="n">
        <f aca="false">IF($O$137=0,0,O38/$O$137)</f>
        <v>0.02866979920872</v>
      </c>
      <c r="Q38" s="118"/>
      <c r="R38" s="118"/>
      <c r="S38" s="118"/>
      <c r="T38" s="118"/>
      <c r="U38" s="118"/>
      <c r="V38" s="118"/>
      <c r="W38" s="118"/>
      <c r="X38" s="118"/>
      <c r="Y38" s="118"/>
      <c r="Z38" s="118"/>
    </row>
    <row r="39" customFormat="false" ht="23.25" hidden="false" customHeight="true" outlineLevel="0" collapsed="false">
      <c r="A39" s="59" t="s">
        <v>204</v>
      </c>
      <c r="B39" s="65" t="s">
        <v>205</v>
      </c>
      <c r="C39" s="144" t="n">
        <f aca="false">SUMPRODUCT((Diário!$E$4:$E$5010='Analítico Cx.'!$B39)*(Diário!$B$4:$B$5010&gt;=C$4)*(Diário!$B$4:$B$5010&lt;=EOMONTH(C$4,0))*(Diário!$F$4:$F$5010))</f>
        <v>0</v>
      </c>
      <c r="D39" s="144" t="n">
        <f aca="false">SUMPRODUCT((Diário!$E$4:$E$5010='Analítico Cx.'!$B39)*(Diário!$B$4:$B$5010&gt;=D$4)*(Diário!$B$4:$B$5010&lt;=EOMONTH(D$4,0))*(Diário!$F$4:$F$5010))</f>
        <v>0</v>
      </c>
      <c r="E39" s="144" t="n">
        <f aca="false">SUMPRODUCT((Diário!$E$4:$E$5010='Analítico Cx.'!$B39)*(Diário!$B$4:$B$5010&gt;=E$4)*(Diário!$B$4:$B$5010&lt;=EOMONTH(E$4,0))*(Diário!$F$4:$F$5010))</f>
        <v>0</v>
      </c>
      <c r="F39" s="144" t="n">
        <f aca="false">SUMPRODUCT((Diário!$E$4:$E$5010='Analítico Cx.'!$B39)*(Diário!$B$4:$B$5010&gt;=F$4)*(Diário!$B$4:$B$5010&lt;=EOMONTH(F$4,0))*(Diário!$F$4:$F$5010))</f>
        <v>0</v>
      </c>
      <c r="G39" s="144" t="n">
        <f aca="false">SUMPRODUCT((Diário!$E$4:$E$5010='Analítico Cx.'!$B39)*(Diário!$B$4:$B$5010&gt;=G$4)*(Diário!$B$4:$B$5010&lt;=EOMONTH(G$4,0))*(Diário!$F$4:$F$5010))</f>
        <v>0</v>
      </c>
      <c r="H39" s="144" t="n">
        <f aca="false">SUMPRODUCT((Diário!$E$4:$E$5010='Analítico Cx.'!$B39)*(Diário!$B$4:$B$5010&gt;=H$4)*(Diário!$B$4:$B$5010&lt;=EOMONTH(H$4,0))*(Diário!$F$4:$F$5010))</f>
        <v>0</v>
      </c>
      <c r="I39" s="144" t="n">
        <f aca="false">SUMPRODUCT((Diário!$E$4:$E$5010='Analítico Cx.'!$B39)*(Diário!$B$4:$B$5010&gt;=I$4)*(Diário!$B$4:$B$5010&lt;=EOMONTH(I$4,0))*(Diário!$F$4:$F$5010))</f>
        <v>0</v>
      </c>
      <c r="J39" s="144" t="n">
        <f aca="false">SUMPRODUCT((Diário!$E$4:$E$5010='Analítico Cx.'!$B39)*(Diário!$B$4:$B$5010&gt;=J$4)*(Diário!$B$4:$B$5010&lt;=EOMONTH(J$4,0))*(Diário!$F$4:$F$5010))</f>
        <v>0</v>
      </c>
      <c r="K39" s="144" t="n">
        <f aca="false">SUMPRODUCT((Diário!$E$4:$E$5010='Analítico Cx.'!$B39)*(Diário!$B$4:$B$5010&gt;=K$4)*(Diário!$B$4:$B$5010&lt;=EOMONTH(K$4,0))*(Diário!$F$4:$F$5010))</f>
        <v>0</v>
      </c>
      <c r="L39" s="144" t="n">
        <f aca="false">SUMPRODUCT((Diário!$E$4:$E$5010='Analítico Cx.'!$B39)*(Diário!$B$4:$B$5010&gt;=L$4)*(Diário!$B$4:$B$5010&lt;=EOMONTH(L$4,0))*(Diário!$F$4:$F$5010))</f>
        <v>0</v>
      </c>
      <c r="M39" s="144" t="n">
        <f aca="false">SUMPRODUCT((Diário!$E$4:$E$5010='Analítico Cx.'!$B39)*(Diário!$B$4:$B$5010&gt;=M$4)*(Diário!$B$4:$B$5010&lt;=EOMONTH(M$4,0))*(Diário!$F$4:$F$5010))</f>
        <v>0</v>
      </c>
      <c r="N39" s="144" t="n">
        <f aca="false">SUMPRODUCT((Diário!$E$4:$E$5010='Analítico Cx.'!$B39)*(Diário!$B$4:$B$5010&gt;=N$4)*(Diário!$B$4:$B$5010&lt;=EOMONTH(N$4,0))*(Diário!$F$4:$F$5010))</f>
        <v>0</v>
      </c>
      <c r="O39" s="145" t="n">
        <f aca="false">SUM(C39:N39)</f>
        <v>0</v>
      </c>
      <c r="P39" s="146" t="n">
        <f aca="false">IF($O$137=0,0,O39/$O$137)</f>
        <v>0</v>
      </c>
      <c r="Q39" s="118"/>
      <c r="R39" s="118"/>
      <c r="S39" s="118"/>
      <c r="T39" s="118"/>
      <c r="U39" s="118"/>
      <c r="V39" s="118"/>
      <c r="W39" s="118"/>
      <c r="X39" s="118"/>
      <c r="Y39" s="118"/>
      <c r="Z39" s="118"/>
    </row>
    <row r="40" customFormat="false" ht="23.25" hidden="false" customHeight="true" outlineLevel="0" collapsed="false">
      <c r="A40" s="59" t="s">
        <v>206</v>
      </c>
      <c r="B40" s="65" t="s">
        <v>207</v>
      </c>
      <c r="C40" s="144" t="n">
        <f aca="false">SUMPRODUCT((Diário!$E$4:$E$5010='Analítico Cx.'!$B40)*(Diário!$B$4:$B$5010&gt;=C$4)*(Diário!$B$4:$B$5010&lt;=EOMONTH(C$4,0))*(Diário!$F$4:$F$5010))</f>
        <v>0</v>
      </c>
      <c r="D40" s="144" t="n">
        <f aca="false">SUMPRODUCT((Diário!$E$4:$E$5010='Analítico Cx.'!$B40)*(Diário!$B$4:$B$5010&gt;=D$4)*(Diário!$B$4:$B$5010&lt;=EOMONTH(D$4,0))*(Diário!$F$4:$F$5010))</f>
        <v>0</v>
      </c>
      <c r="E40" s="144" t="n">
        <f aca="false">SUMPRODUCT((Diário!$E$4:$E$5010='Analítico Cx.'!$B40)*(Diário!$B$4:$B$5010&gt;=E$4)*(Diário!$B$4:$B$5010&lt;=EOMONTH(E$4,0))*(Diário!$F$4:$F$5010))</f>
        <v>0</v>
      </c>
      <c r="F40" s="144" t="n">
        <f aca="false">SUMPRODUCT((Diário!$E$4:$E$5010='Analítico Cx.'!$B40)*(Diário!$B$4:$B$5010&gt;=F$4)*(Diário!$B$4:$B$5010&lt;=EOMONTH(F$4,0))*(Diário!$F$4:$F$5010))</f>
        <v>0</v>
      </c>
      <c r="G40" s="144" t="n">
        <f aca="false">SUMPRODUCT((Diário!$E$4:$E$5010='Analítico Cx.'!$B40)*(Diário!$B$4:$B$5010&gt;=G$4)*(Diário!$B$4:$B$5010&lt;=EOMONTH(G$4,0))*(Diário!$F$4:$F$5010))</f>
        <v>0</v>
      </c>
      <c r="H40" s="144" t="n">
        <f aca="false">SUMPRODUCT((Diário!$E$4:$E$5010='Analítico Cx.'!$B40)*(Diário!$B$4:$B$5010&gt;=H$4)*(Diário!$B$4:$B$5010&lt;=EOMONTH(H$4,0))*(Diário!$F$4:$F$5010))</f>
        <v>0</v>
      </c>
      <c r="I40" s="144" t="n">
        <f aca="false">SUMPRODUCT((Diário!$E$4:$E$5010='Analítico Cx.'!$B40)*(Diário!$B$4:$B$5010&gt;=I$4)*(Diário!$B$4:$B$5010&lt;=EOMONTH(I$4,0))*(Diário!$F$4:$F$5010))</f>
        <v>0</v>
      </c>
      <c r="J40" s="144" t="n">
        <f aca="false">SUMPRODUCT((Diário!$E$4:$E$5010='Analítico Cx.'!$B40)*(Diário!$B$4:$B$5010&gt;=J$4)*(Diário!$B$4:$B$5010&lt;=EOMONTH(J$4,0))*(Diário!$F$4:$F$5010))</f>
        <v>0</v>
      </c>
      <c r="K40" s="144" t="n">
        <f aca="false">SUMPRODUCT((Diário!$E$4:$E$5010='Analítico Cx.'!$B40)*(Diário!$B$4:$B$5010&gt;=K$4)*(Diário!$B$4:$B$5010&lt;=EOMONTH(K$4,0))*(Diário!$F$4:$F$5010))</f>
        <v>0</v>
      </c>
      <c r="L40" s="144" t="n">
        <f aca="false">SUMPRODUCT((Diário!$E$4:$E$5010='Analítico Cx.'!$B40)*(Diário!$B$4:$B$5010&gt;=L$4)*(Diário!$B$4:$B$5010&lt;=EOMONTH(L$4,0))*(Diário!$F$4:$F$5010))</f>
        <v>0</v>
      </c>
      <c r="M40" s="144" t="n">
        <f aca="false">SUMPRODUCT((Diário!$E$4:$E$5010='Analítico Cx.'!$B40)*(Diário!$B$4:$B$5010&gt;=M$4)*(Diário!$B$4:$B$5010&lt;=EOMONTH(M$4,0))*(Diário!$F$4:$F$5010))</f>
        <v>0</v>
      </c>
      <c r="N40" s="144" t="n">
        <f aca="false">SUMPRODUCT((Diário!$E$4:$E$5010='Analítico Cx.'!$B40)*(Diário!$B$4:$B$5010&gt;=N$4)*(Diário!$B$4:$B$5010&lt;=EOMONTH(N$4,0))*(Diário!$F$4:$F$5010))</f>
        <v>0</v>
      </c>
      <c r="O40" s="145" t="n">
        <f aca="false">SUM(C40:N40)</f>
        <v>0</v>
      </c>
      <c r="P40" s="146" t="n">
        <f aca="false">IF($O$137=0,0,O40/$O$137)</f>
        <v>0</v>
      </c>
      <c r="Q40" s="118"/>
      <c r="R40" s="118"/>
      <c r="S40" s="118"/>
      <c r="T40" s="118"/>
      <c r="U40" s="118"/>
      <c r="V40" s="118"/>
      <c r="W40" s="118"/>
      <c r="X40" s="118"/>
      <c r="Y40" s="118"/>
      <c r="Z40" s="118"/>
    </row>
    <row r="41" customFormat="false" ht="23.25" hidden="false" customHeight="true" outlineLevel="0" collapsed="false">
      <c r="A41" s="59" t="s">
        <v>208</v>
      </c>
      <c r="B41" s="65" t="s">
        <v>209</v>
      </c>
      <c r="C41" s="144" t="n">
        <f aca="false">SUMPRODUCT((Diário!$E$4:$E$5010='Analítico Cx.'!$B41)*(Diário!$B$4:$B$5010&gt;=C$4)*(Diário!$B$4:$B$5010&lt;=EOMONTH(C$4,0))*(Diário!$F$4:$F$5010))</f>
        <v>0</v>
      </c>
      <c r="D41" s="144" t="n">
        <f aca="false">SUMPRODUCT((Diário!$E$4:$E$5010='Analítico Cx.'!$B41)*(Diário!$B$4:$B$5010&gt;=D$4)*(Diário!$B$4:$B$5010&lt;=EOMONTH(D$4,0))*(Diário!$F$4:$F$5010))</f>
        <v>0</v>
      </c>
      <c r="E41" s="144" t="n">
        <f aca="false">SUMPRODUCT((Diário!$E$4:$E$5010='Analítico Cx.'!$B41)*(Diário!$B$4:$B$5010&gt;=E$4)*(Diário!$B$4:$B$5010&lt;=EOMONTH(E$4,0))*(Diário!$F$4:$F$5010))</f>
        <v>0</v>
      </c>
      <c r="F41" s="144" t="n">
        <f aca="false">SUMPRODUCT((Diário!$E$4:$E$5010='Analítico Cx.'!$B41)*(Diário!$B$4:$B$5010&gt;=F$4)*(Diário!$B$4:$B$5010&lt;=EOMONTH(F$4,0))*(Diário!$F$4:$F$5010))</f>
        <v>136.03</v>
      </c>
      <c r="G41" s="144" t="n">
        <f aca="false">SUMPRODUCT((Diário!$E$4:$E$5010='Analítico Cx.'!$B41)*(Diário!$B$4:$B$5010&gt;=G$4)*(Diário!$B$4:$B$5010&lt;=EOMONTH(G$4,0))*(Diário!$F$4:$F$5010))</f>
        <v>1596.46</v>
      </c>
      <c r="H41" s="144" t="n">
        <f aca="false">SUMPRODUCT((Diário!$E$4:$E$5010='Analítico Cx.'!$B41)*(Diário!$B$4:$B$5010&gt;=H$4)*(Diário!$B$4:$B$5010&lt;=EOMONTH(H$4,0))*(Diário!$F$4:$F$5010))</f>
        <v>1040.69</v>
      </c>
      <c r="I41" s="144" t="n">
        <f aca="false">SUMPRODUCT((Diário!$E$4:$E$5010='Analítico Cx.'!$B41)*(Diário!$B$4:$B$5010&gt;=I$4)*(Diário!$B$4:$B$5010&lt;=EOMONTH(I$4,0))*(Diário!$F$4:$F$5010))</f>
        <v>19654.09</v>
      </c>
      <c r="J41" s="144" t="n">
        <f aca="false">SUMPRODUCT((Diário!$E$4:$E$5010='Analítico Cx.'!$B41)*(Diário!$B$4:$B$5010&gt;=J$4)*(Diário!$B$4:$B$5010&lt;=EOMONTH(J$4,0))*(Diário!$F$4:$F$5010))</f>
        <v>0</v>
      </c>
      <c r="K41" s="144" t="n">
        <f aca="false">SUMPRODUCT((Diário!$E$4:$E$5010='Analítico Cx.'!$B41)*(Diário!$B$4:$B$5010&gt;=K$4)*(Diário!$B$4:$B$5010&lt;=EOMONTH(K$4,0))*(Diário!$F$4:$F$5010))</f>
        <v>9854.67</v>
      </c>
      <c r="L41" s="144" t="n">
        <f aca="false">SUMPRODUCT((Diário!$E$4:$E$5010='Analítico Cx.'!$B41)*(Diário!$B$4:$B$5010&gt;=L$4)*(Diário!$B$4:$B$5010&lt;=EOMONTH(L$4,0))*(Diário!$F$4:$F$5010))</f>
        <v>5132.94</v>
      </c>
      <c r="M41" s="144" t="n">
        <f aca="false">SUMPRODUCT((Diário!$E$4:$E$5010='Analítico Cx.'!$B41)*(Diário!$B$4:$B$5010&gt;=M$4)*(Diário!$B$4:$B$5010&lt;=EOMONTH(M$4,0))*(Diário!$F$4:$F$5010))</f>
        <v>5684.42</v>
      </c>
      <c r="N41" s="144" t="n">
        <f aca="false">SUMPRODUCT((Diário!$E$4:$E$5010='Analítico Cx.'!$B41)*(Diário!$B$4:$B$5010&gt;=N$4)*(Diário!$B$4:$B$5010&lt;=EOMONTH(N$4,0))*(Diário!$F$4:$F$5010))</f>
        <v>7317</v>
      </c>
      <c r="O41" s="145" t="n">
        <f aca="false">SUM(C41:N41)</f>
        <v>50416.3</v>
      </c>
      <c r="P41" s="146" t="n">
        <f aca="false">IF($O$137=0,0,O41/$O$137)</f>
        <v>0.0294768710899133</v>
      </c>
      <c r="Q41" s="118"/>
      <c r="R41" s="118"/>
      <c r="S41" s="118"/>
      <c r="T41" s="118"/>
      <c r="U41" s="118"/>
      <c r="V41" s="118"/>
      <c r="W41" s="118"/>
      <c r="X41" s="118"/>
      <c r="Y41" s="118"/>
      <c r="Z41" s="118"/>
    </row>
    <row r="42" customFormat="false" ht="23.25" hidden="false" customHeight="true" outlineLevel="0" collapsed="false">
      <c r="A42" s="59" t="s">
        <v>210</v>
      </c>
      <c r="B42" s="65" t="s">
        <v>211</v>
      </c>
      <c r="C42" s="144" t="n">
        <f aca="false">SUMPRODUCT((Diário!$E$4:$E$5010='Analítico Cx.'!$B42)*(Diário!$B$4:$B$5010&gt;=C$4)*(Diário!$B$4:$B$5010&lt;=EOMONTH(C$4,0))*(Diário!$F$4:$F$5010))</f>
        <v>0</v>
      </c>
      <c r="D42" s="144" t="n">
        <f aca="false">SUMPRODUCT((Diário!$E$4:$E$5010='Analítico Cx.'!$B42)*(Diário!$B$4:$B$5010&gt;=D$4)*(Diário!$B$4:$B$5010&lt;=EOMONTH(D$4,0))*(Diário!$F$4:$F$5010))</f>
        <v>0</v>
      </c>
      <c r="E42" s="144" t="n">
        <f aca="false">SUMPRODUCT((Diário!$E$4:$E$5010='Analítico Cx.'!$B42)*(Diário!$B$4:$B$5010&gt;=E$4)*(Diário!$B$4:$B$5010&lt;=EOMONTH(E$4,0))*(Diário!$F$4:$F$5010))</f>
        <v>0</v>
      </c>
      <c r="F42" s="144" t="n">
        <f aca="false">SUMPRODUCT((Diário!$E$4:$E$5010='Analítico Cx.'!$B42)*(Diário!$B$4:$B$5010&gt;=F$4)*(Diário!$B$4:$B$5010&lt;=EOMONTH(F$4,0))*(Diário!$F$4:$F$5010))</f>
        <v>616.7</v>
      </c>
      <c r="G42" s="144" t="n">
        <f aca="false">SUMPRODUCT((Diário!$E$4:$E$5010='Analítico Cx.'!$B42)*(Diário!$B$4:$B$5010&gt;=G$4)*(Diário!$B$4:$B$5010&lt;=EOMONTH(G$4,0))*(Diário!$F$4:$F$5010))</f>
        <v>1022.18</v>
      </c>
      <c r="H42" s="144" t="n">
        <f aca="false">SUMPRODUCT((Diário!$E$4:$E$5010='Analítico Cx.'!$B42)*(Diário!$B$4:$B$5010&gt;=H$4)*(Diário!$B$4:$B$5010&lt;=EOMONTH(H$4,0))*(Diário!$F$4:$F$5010))</f>
        <v>541.81</v>
      </c>
      <c r="I42" s="144" t="n">
        <f aca="false">SUMPRODUCT((Diário!$E$4:$E$5010='Analítico Cx.'!$B42)*(Diário!$B$4:$B$5010&gt;=I$4)*(Diário!$B$4:$B$5010&lt;=EOMONTH(I$4,0))*(Diário!$F$4:$F$5010))</f>
        <v>320.76</v>
      </c>
      <c r="J42" s="144" t="n">
        <f aca="false">SUMPRODUCT((Diário!$E$4:$E$5010='Analítico Cx.'!$B42)*(Diário!$B$4:$B$5010&gt;=J$4)*(Diário!$B$4:$B$5010&lt;=EOMONTH(J$4,0))*(Diário!$F$4:$F$5010))</f>
        <v>483.02</v>
      </c>
      <c r="K42" s="144" t="n">
        <f aca="false">SUMPRODUCT((Diário!$E$4:$E$5010='Analítico Cx.'!$B42)*(Diário!$B$4:$B$5010&gt;=K$4)*(Diário!$B$4:$B$5010&lt;=EOMONTH(K$4,0))*(Diário!$F$4:$F$5010))</f>
        <v>385.24</v>
      </c>
      <c r="L42" s="144" t="n">
        <f aca="false">SUMPRODUCT((Diário!$E$4:$E$5010='Analítico Cx.'!$B42)*(Diário!$B$4:$B$5010&gt;=L$4)*(Diário!$B$4:$B$5010&lt;=EOMONTH(L$4,0))*(Diário!$F$4:$F$5010))</f>
        <v>465.39</v>
      </c>
      <c r="M42" s="144" t="n">
        <f aca="false">SUMPRODUCT((Diário!$E$4:$E$5010='Analítico Cx.'!$B42)*(Diário!$B$4:$B$5010&gt;=M$4)*(Diário!$B$4:$B$5010&lt;=EOMONTH(M$4,0))*(Diário!$F$4:$F$5010))</f>
        <v>429.86</v>
      </c>
      <c r="N42" s="144" t="n">
        <f aca="false">SUMPRODUCT((Diário!$E$4:$E$5010='Analítico Cx.'!$B42)*(Diário!$B$4:$B$5010&gt;=N$4)*(Diário!$B$4:$B$5010&lt;=EOMONTH(N$4,0))*(Diário!$F$4:$F$5010))</f>
        <v>491.29</v>
      </c>
      <c r="O42" s="145" t="n">
        <f aca="false">SUM(C42:N42)</f>
        <v>4756.25</v>
      </c>
      <c r="P42" s="146" t="n">
        <f aca="false">IF($O$137=0,0,O42/$O$137)</f>
        <v>0.00278083413740001</v>
      </c>
      <c r="Q42" s="118"/>
      <c r="R42" s="118"/>
      <c r="S42" s="118"/>
      <c r="T42" s="118"/>
      <c r="U42" s="118"/>
      <c r="V42" s="118"/>
      <c r="W42" s="118"/>
      <c r="X42" s="118"/>
      <c r="Y42" s="118"/>
      <c r="Z42" s="118"/>
    </row>
    <row r="43" customFormat="false" ht="23.25" hidden="false" customHeight="true" outlineLevel="0" collapsed="false">
      <c r="A43" s="59" t="s">
        <v>212</v>
      </c>
      <c r="B43" s="65" t="s">
        <v>213</v>
      </c>
      <c r="C43" s="144" t="n">
        <f aca="false">SUMPRODUCT((Diário!$E$4:$E$5010='Analítico Cx.'!$B43)*(Diário!$B$4:$B$5010&gt;=C$4)*(Diário!$B$4:$B$5010&lt;=EOMONTH(C$4,0))*(Diário!$F$4:$F$5010))</f>
        <v>0</v>
      </c>
      <c r="D43" s="144" t="n">
        <f aca="false">SUMPRODUCT((Diário!$E$4:$E$5010='Analítico Cx.'!$B43)*(Diário!$B$4:$B$5010&gt;=D$4)*(Diário!$B$4:$B$5010&lt;=EOMONTH(D$4,0))*(Diário!$F$4:$F$5010))</f>
        <v>0</v>
      </c>
      <c r="E43" s="144" t="n">
        <f aca="false">SUMPRODUCT((Diário!$E$4:$E$5010='Analítico Cx.'!$B43)*(Diário!$B$4:$B$5010&gt;=E$4)*(Diário!$B$4:$B$5010&lt;=EOMONTH(E$4,0))*(Diário!$F$4:$F$5010))</f>
        <v>0</v>
      </c>
      <c r="F43" s="144" t="n">
        <f aca="false">SUMPRODUCT((Diário!$E$4:$E$5010='Analítico Cx.'!$B43)*(Diário!$B$4:$B$5010&gt;=F$4)*(Diário!$B$4:$B$5010&lt;=EOMONTH(F$4,0))*(Diário!$F$4:$F$5010))</f>
        <v>0</v>
      </c>
      <c r="G43" s="144" t="n">
        <f aca="false">SUMPRODUCT((Diário!$E$4:$E$5010='Analítico Cx.'!$B43)*(Diário!$B$4:$B$5010&gt;=G$4)*(Diário!$B$4:$B$5010&lt;=EOMONTH(G$4,0))*(Diário!$F$4:$F$5010))</f>
        <v>0</v>
      </c>
      <c r="H43" s="144" t="n">
        <f aca="false">SUMPRODUCT((Diário!$E$4:$E$5010='Analítico Cx.'!$B43)*(Diário!$B$4:$B$5010&gt;=H$4)*(Diário!$B$4:$B$5010&lt;=EOMONTH(H$4,0))*(Diário!$F$4:$F$5010))</f>
        <v>0</v>
      </c>
      <c r="I43" s="144" t="n">
        <f aca="false">SUMPRODUCT((Diário!$E$4:$E$5010='Analítico Cx.'!$B43)*(Diário!$B$4:$B$5010&gt;=I$4)*(Diário!$B$4:$B$5010&lt;=EOMONTH(I$4,0))*(Diário!$F$4:$F$5010))</f>
        <v>0</v>
      </c>
      <c r="J43" s="144" t="n">
        <f aca="false">SUMPRODUCT((Diário!$E$4:$E$5010='Analítico Cx.'!$B43)*(Diário!$B$4:$B$5010&gt;=J$4)*(Diário!$B$4:$B$5010&lt;=EOMONTH(J$4,0))*(Diário!$F$4:$F$5010))</f>
        <v>0</v>
      </c>
      <c r="K43" s="144" t="n">
        <f aca="false">SUMPRODUCT((Diário!$E$4:$E$5010='Analítico Cx.'!$B43)*(Diário!$B$4:$B$5010&gt;=K$4)*(Diário!$B$4:$B$5010&lt;=EOMONTH(K$4,0))*(Diário!$F$4:$F$5010))</f>
        <v>0</v>
      </c>
      <c r="L43" s="144" t="n">
        <f aca="false">SUMPRODUCT((Diário!$E$4:$E$5010='Analítico Cx.'!$B43)*(Diário!$B$4:$B$5010&gt;=L$4)*(Diário!$B$4:$B$5010&lt;=EOMONTH(L$4,0))*(Diário!$F$4:$F$5010))</f>
        <v>0</v>
      </c>
      <c r="M43" s="144" t="n">
        <f aca="false">SUMPRODUCT((Diário!$E$4:$E$5010='Analítico Cx.'!$B43)*(Diário!$B$4:$B$5010&gt;=M$4)*(Diário!$B$4:$B$5010&lt;=EOMONTH(M$4,0))*(Diário!$F$4:$F$5010))</f>
        <v>0</v>
      </c>
      <c r="N43" s="144" t="n">
        <f aca="false">SUMPRODUCT((Diário!$E$4:$E$5010='Analítico Cx.'!$B43)*(Diário!$B$4:$B$5010&gt;=N$4)*(Diário!$B$4:$B$5010&lt;=EOMONTH(N$4,0))*(Diário!$F$4:$F$5010))</f>
        <v>0</v>
      </c>
      <c r="O43" s="145" t="n">
        <f aca="false">SUM(C43:N43)</f>
        <v>0</v>
      </c>
      <c r="P43" s="146" t="n">
        <f aca="false">IF($O$137=0,0,O43/$O$137)</f>
        <v>0</v>
      </c>
      <c r="Q43" s="118"/>
      <c r="R43" s="118"/>
      <c r="S43" s="118"/>
      <c r="T43" s="118"/>
      <c r="U43" s="118"/>
      <c r="V43" s="118"/>
      <c r="W43" s="118"/>
      <c r="X43" s="118"/>
      <c r="Y43" s="118"/>
      <c r="Z43" s="118"/>
    </row>
    <row r="44" customFormat="false" ht="23.25" hidden="false" customHeight="true" outlineLevel="0" collapsed="false">
      <c r="A44" s="59" t="s">
        <v>214</v>
      </c>
      <c r="B44" s="164" t="s">
        <v>215</v>
      </c>
      <c r="C44" s="144" t="n">
        <f aca="false">SUMPRODUCT((Diário!$E$4:$E$5010='Analítico Cx.'!$B44)*(Diário!$B$4:$B$5010&gt;=C$4)*(Diário!$B$4:$B$5010&lt;=EOMONTH(C$4,0))*(Diário!$F$4:$F$5010))</f>
        <v>0</v>
      </c>
      <c r="D44" s="144" t="n">
        <f aca="false">SUMPRODUCT((Diário!$E$4:$E$5010='Analítico Cx.'!$B44)*(Diário!$B$4:$B$5010&gt;=D$4)*(Diário!$B$4:$B$5010&lt;=EOMONTH(D$4,0))*(Diário!$F$4:$F$5010))</f>
        <v>0</v>
      </c>
      <c r="E44" s="144" t="n">
        <f aca="false">SUMPRODUCT((Diário!$E$4:$E$5010='Analítico Cx.'!$B44)*(Diário!$B$4:$B$5010&gt;=E$4)*(Diário!$B$4:$B$5010&lt;=EOMONTH(E$4,0))*(Diário!$F$4:$F$5010))</f>
        <v>0</v>
      </c>
      <c r="F44" s="144" t="n">
        <f aca="false">SUMPRODUCT((Diário!$E$4:$E$5010='Analítico Cx.'!$B44)*(Diário!$B$4:$B$5010&gt;=F$4)*(Diário!$B$4:$B$5010&lt;=EOMONTH(F$4,0))*(Diário!$F$4:$F$5010))</f>
        <v>0</v>
      </c>
      <c r="G44" s="144" t="n">
        <f aca="false">SUMPRODUCT((Diário!$E$4:$E$5010='Analítico Cx.'!$B44)*(Diário!$B$4:$B$5010&gt;=G$4)*(Diário!$B$4:$B$5010&lt;=EOMONTH(G$4,0))*(Diário!$F$4:$F$5010))</f>
        <v>0</v>
      </c>
      <c r="H44" s="144" t="n">
        <f aca="false">SUMPRODUCT((Diário!$E$4:$E$5010='Analítico Cx.'!$B44)*(Diário!$B$4:$B$5010&gt;=H$4)*(Diário!$B$4:$B$5010&lt;=EOMONTH(H$4,0))*(Diário!$F$4:$F$5010))</f>
        <v>0</v>
      </c>
      <c r="I44" s="144" t="n">
        <f aca="false">SUMPRODUCT((Diário!$E$4:$E$5010='Analítico Cx.'!$B44)*(Diário!$B$4:$B$5010&gt;=I$4)*(Diário!$B$4:$B$5010&lt;=EOMONTH(I$4,0))*(Diário!$F$4:$F$5010))</f>
        <v>0</v>
      </c>
      <c r="J44" s="144" t="n">
        <f aca="false">SUMPRODUCT((Diário!$E$4:$E$5010='Analítico Cx.'!$B44)*(Diário!$B$4:$B$5010&gt;=J$4)*(Diário!$B$4:$B$5010&lt;=EOMONTH(J$4,0))*(Diário!$F$4:$F$5010))</f>
        <v>0</v>
      </c>
      <c r="K44" s="144" t="n">
        <f aca="false">SUMPRODUCT((Diário!$E$4:$E$5010='Analítico Cx.'!$B44)*(Diário!$B$4:$B$5010&gt;=K$4)*(Diário!$B$4:$B$5010&lt;=EOMONTH(K$4,0))*(Diário!$F$4:$F$5010))</f>
        <v>0</v>
      </c>
      <c r="L44" s="144" t="n">
        <f aca="false">SUMPRODUCT((Diário!$E$4:$E$5010='Analítico Cx.'!$B44)*(Diário!$B$4:$B$5010&gt;=L$4)*(Diário!$B$4:$B$5010&lt;=EOMONTH(L$4,0))*(Diário!$F$4:$F$5010))</f>
        <v>0</v>
      </c>
      <c r="M44" s="144" t="n">
        <f aca="false">SUMPRODUCT((Diário!$E$4:$E$5010='Analítico Cx.'!$B44)*(Diário!$B$4:$B$5010&gt;=M$4)*(Diário!$B$4:$B$5010&lt;=EOMONTH(M$4,0))*(Diário!$F$4:$F$5010))</f>
        <v>0</v>
      </c>
      <c r="N44" s="144" t="n">
        <f aca="false">SUMPRODUCT((Diário!$E$4:$E$5010='Analítico Cx.'!$B44)*(Diário!$B$4:$B$5010&gt;=N$4)*(Diário!$B$4:$B$5010&lt;=EOMONTH(N$4,0))*(Diário!$F$4:$F$5010))</f>
        <v>0</v>
      </c>
      <c r="O44" s="145" t="n">
        <f aca="false">SUM(C44:N44)</f>
        <v>0</v>
      </c>
      <c r="P44" s="146" t="n">
        <f aca="false">IF($O$137=0,0,O44/$O$137)</f>
        <v>0</v>
      </c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customFormat="false" ht="23.25" hidden="false" customHeight="true" outlineLevel="0" collapsed="false">
      <c r="A45" s="148"/>
      <c r="B45" s="80" t="s">
        <v>216</v>
      </c>
      <c r="C45" s="149" t="n">
        <f aca="false">SUBTOTAL(109,C34:C44)</f>
        <v>0</v>
      </c>
      <c r="D45" s="149" t="n">
        <f aca="false">SUBTOTAL(109,D34:D44)</f>
        <v>0</v>
      </c>
      <c r="E45" s="149" t="n">
        <f aca="false">SUBTOTAL(109,E34:E44)</f>
        <v>0</v>
      </c>
      <c r="F45" s="149" t="n">
        <f aca="false">SUBTOTAL(109,F34:F44)</f>
        <v>1179.38</v>
      </c>
      <c r="G45" s="149" t="n">
        <f aca="false">SUBTOTAL(109,G34:G44)</f>
        <v>7573</v>
      </c>
      <c r="H45" s="149" t="n">
        <f aca="false">SUBTOTAL(109,H34:H44)</f>
        <v>7964.47</v>
      </c>
      <c r="I45" s="149" t="n">
        <f aca="false">SUBTOTAL(109,I34:I44)</f>
        <v>28237.54</v>
      </c>
      <c r="J45" s="149" t="n">
        <f aca="false">SUBTOTAL(109,J34:J44)</f>
        <v>6557.5</v>
      </c>
      <c r="K45" s="149" t="n">
        <f aca="false">SUBTOTAL(109,K34:K44)</f>
        <v>18609.57</v>
      </c>
      <c r="L45" s="149" t="n">
        <f aca="false">SUBTOTAL(109,L34:L44)</f>
        <v>13593.11</v>
      </c>
      <c r="M45" s="149" t="n">
        <f aca="false">SUBTOTAL(109,M34:M44)</f>
        <v>39300.98</v>
      </c>
      <c r="N45" s="149" t="n">
        <f aca="false">SUBTOTAL(109,N34:N44)</f>
        <v>38047.9</v>
      </c>
      <c r="O45" s="149" t="n">
        <f aca="false">SUBTOTAL(109,O34:O44)</f>
        <v>161063.45</v>
      </c>
      <c r="P45" s="168" t="n">
        <f aca="false">IF($O$137=0,0,O45/$O$137)</f>
        <v>0.0941688809560936</v>
      </c>
      <c r="Q45" s="118"/>
      <c r="R45" s="118"/>
      <c r="S45" s="118"/>
      <c r="T45" s="118"/>
      <c r="U45" s="118"/>
      <c r="V45" s="118"/>
      <c r="W45" s="118"/>
      <c r="X45" s="118"/>
      <c r="Y45" s="118"/>
      <c r="Z45" s="118"/>
    </row>
    <row r="46" customFormat="false" ht="23.25" hidden="false" customHeight="true" outlineLevel="0" collapsed="false">
      <c r="A46" s="167" t="s">
        <v>154</v>
      </c>
      <c r="B46" s="161" t="s">
        <v>155</v>
      </c>
      <c r="C46" s="165"/>
      <c r="D46" s="165"/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9" t="n">
        <f aca="false">IF($O$137=0,0,O46/$O$137)</f>
        <v>0</v>
      </c>
      <c r="Q46" s="118"/>
      <c r="R46" s="118"/>
      <c r="S46" s="118"/>
      <c r="T46" s="118"/>
      <c r="U46" s="118"/>
      <c r="V46" s="118"/>
      <c r="W46" s="118"/>
      <c r="X46" s="118"/>
      <c r="Y46" s="118"/>
      <c r="Z46" s="118"/>
    </row>
    <row r="47" customFormat="false" ht="23.25" hidden="false" customHeight="true" outlineLevel="0" collapsed="false">
      <c r="A47" s="64" t="s">
        <v>217</v>
      </c>
      <c r="B47" s="65" t="s">
        <v>218</v>
      </c>
      <c r="C47" s="144" t="n">
        <f aca="false">SUMPRODUCT((Diário!$E$4:$E$5010='Analítico Cx.'!$B47)*(Diário!$B$4:$B$5010&gt;=C$4)*(Diário!$B$4:$B$5010&lt;=EOMONTH(C$4,0))*(Diário!$F$4:$F$5010))</f>
        <v>0</v>
      </c>
      <c r="D47" s="144" t="n">
        <f aca="false">SUMPRODUCT((Diário!$E$4:$E$5010='Analítico Cx.'!$B47)*(Diário!$B$4:$B$5010&gt;=D$4)*(Diário!$B$4:$B$5010&lt;=EOMONTH(D$4,0))*(Diário!$F$4:$F$5010))</f>
        <v>0</v>
      </c>
      <c r="E47" s="144" t="n">
        <f aca="false">SUMPRODUCT((Diário!$E$4:$E$5010='Analítico Cx.'!$B47)*(Diário!$B$4:$B$5010&gt;=E$4)*(Diário!$B$4:$B$5010&lt;=EOMONTH(E$4,0))*(Diário!$F$4:$F$5010))</f>
        <v>0</v>
      </c>
      <c r="F47" s="144" t="n">
        <f aca="false">SUMPRODUCT((Diário!$E$4:$E$5010='Analítico Cx.'!$B47)*(Diário!$B$4:$B$5010&gt;=F$4)*(Diário!$B$4:$B$5010&lt;=EOMONTH(F$4,0))*(Diário!$F$4:$F$5010))</f>
        <v>7548.13</v>
      </c>
      <c r="G47" s="144" t="n">
        <f aca="false">SUMPRODUCT((Diário!$E$4:$E$5010='Analítico Cx.'!$B47)*(Diário!$B$4:$B$5010&gt;=G$4)*(Diário!$B$4:$B$5010&lt;=EOMONTH(G$4,0))*(Diário!$F$4:$F$5010))</f>
        <v>3682.19</v>
      </c>
      <c r="H47" s="144" t="n">
        <f aca="false">SUMPRODUCT((Diário!$E$4:$E$5010='Analítico Cx.'!$B47)*(Diário!$B$4:$B$5010&gt;=H$4)*(Diário!$B$4:$B$5010&lt;=EOMONTH(H$4,0))*(Diário!$F$4:$F$5010))</f>
        <v>3211.11</v>
      </c>
      <c r="I47" s="144" t="n">
        <f aca="false">SUMPRODUCT((Diário!$E$4:$E$5010='Analítico Cx.'!$B47)*(Diário!$B$4:$B$5010&gt;=I$4)*(Diário!$B$4:$B$5010&lt;=EOMONTH(I$4,0))*(Diário!$F$4:$F$5010))</f>
        <v>2196.78</v>
      </c>
      <c r="J47" s="144" t="n">
        <f aca="false">SUMPRODUCT((Diário!$E$4:$E$5010='Analítico Cx.'!$B47)*(Diário!$B$4:$B$5010&gt;=J$4)*(Diário!$B$4:$B$5010&lt;=EOMONTH(J$4,0))*(Diário!$F$4:$F$5010))</f>
        <v>2318.38</v>
      </c>
      <c r="K47" s="144" t="n">
        <f aca="false">SUMPRODUCT((Diário!$E$4:$E$5010='Analítico Cx.'!$B47)*(Diário!$B$4:$B$5010&gt;=K$4)*(Diário!$B$4:$B$5010&lt;=EOMONTH(K$4,0))*(Diário!$F$4:$F$5010))</f>
        <v>2627.88</v>
      </c>
      <c r="L47" s="144" t="n">
        <f aca="false">SUMPRODUCT((Diário!$E$4:$E$5010='Analítico Cx.'!$B47)*(Diário!$B$4:$B$5010&gt;=L$4)*(Diário!$B$4:$B$5010&lt;=EOMONTH(L$4,0))*(Diário!$F$4:$F$5010))</f>
        <v>1916.76</v>
      </c>
      <c r="M47" s="144" t="n">
        <f aca="false">SUMPRODUCT((Diário!$E$4:$E$5010='Analítico Cx.'!$B47)*(Diário!$B$4:$B$5010&gt;=M$4)*(Diário!$B$4:$B$5010&lt;=EOMONTH(M$4,0))*(Diário!$F$4:$F$5010))</f>
        <v>1685.65</v>
      </c>
      <c r="N47" s="144" t="n">
        <f aca="false">SUMPRODUCT((Diário!$E$4:$E$5010='Analítico Cx.'!$B47)*(Diário!$B$4:$B$5010&gt;=N$4)*(Diário!$B$4:$B$5010&lt;=EOMONTH(N$4,0))*(Diário!$F$4:$F$5010))</f>
        <v>1661.56</v>
      </c>
      <c r="O47" s="145" t="n">
        <f aca="false">SUM(C47:N47)</f>
        <v>26848.44</v>
      </c>
      <c r="P47" s="146" t="n">
        <f aca="false">IF($O$137=0,0,O47/$O$137)</f>
        <v>0.0156974630198026</v>
      </c>
      <c r="Q47" s="118"/>
      <c r="R47" s="118"/>
      <c r="S47" s="118"/>
      <c r="T47" s="118"/>
      <c r="U47" s="118"/>
      <c r="V47" s="118"/>
      <c r="W47" s="118"/>
      <c r="X47" s="118"/>
      <c r="Y47" s="118"/>
      <c r="Z47" s="118"/>
    </row>
    <row r="48" customFormat="false" ht="23.25" hidden="false" customHeight="true" outlineLevel="0" collapsed="false">
      <c r="A48" s="64" t="s">
        <v>219</v>
      </c>
      <c r="B48" s="65" t="s">
        <v>220</v>
      </c>
      <c r="C48" s="144" t="n">
        <f aca="false">SUMPRODUCT((Diário!$E$4:$E$5010='Analítico Cx.'!$B48)*(Diário!$B$4:$B$5010&gt;=C$4)*(Diário!$B$4:$B$5010&lt;=EOMONTH(C$4,0))*(Diário!$F$4:$F$5010))</f>
        <v>0</v>
      </c>
      <c r="D48" s="144" t="n">
        <f aca="false">SUMPRODUCT((Diário!$E$4:$E$5010='Analítico Cx.'!$B48)*(Diário!$B$4:$B$5010&gt;=D$4)*(Diário!$B$4:$B$5010&lt;=EOMONTH(D$4,0))*(Diário!$F$4:$F$5010))</f>
        <v>0</v>
      </c>
      <c r="E48" s="144" t="n">
        <f aca="false">SUMPRODUCT((Diário!$E$4:$E$5010='Analítico Cx.'!$B48)*(Diário!$B$4:$B$5010&gt;=E$4)*(Diário!$B$4:$B$5010&lt;=EOMONTH(E$4,0))*(Diário!$F$4:$F$5010))</f>
        <v>0</v>
      </c>
      <c r="F48" s="144" t="n">
        <f aca="false">SUMPRODUCT((Diário!$E$4:$E$5010='Analítico Cx.'!$B48)*(Diário!$B$4:$B$5010&gt;=F$4)*(Diário!$B$4:$B$5010&lt;=EOMONTH(F$4,0))*(Diário!$F$4:$F$5010))</f>
        <v>0</v>
      </c>
      <c r="G48" s="144" t="n">
        <f aca="false">SUMPRODUCT((Diário!$E$4:$E$5010='Analítico Cx.'!$B48)*(Diário!$B$4:$B$5010&gt;=G$4)*(Diário!$B$4:$B$5010&lt;=EOMONTH(G$4,0))*(Diário!$F$4:$F$5010))</f>
        <v>0</v>
      </c>
      <c r="H48" s="144" t="n">
        <f aca="false">SUMPRODUCT((Diário!$E$4:$E$5010='Analítico Cx.'!$B48)*(Diário!$B$4:$B$5010&gt;=H$4)*(Diário!$B$4:$B$5010&lt;=EOMONTH(H$4,0))*(Diário!$F$4:$F$5010))</f>
        <v>0</v>
      </c>
      <c r="I48" s="144" t="n">
        <f aca="false">SUMPRODUCT((Diário!$E$4:$E$5010='Analítico Cx.'!$B48)*(Diário!$B$4:$B$5010&gt;=I$4)*(Diário!$B$4:$B$5010&lt;=EOMONTH(I$4,0))*(Diário!$F$4:$F$5010))</f>
        <v>0</v>
      </c>
      <c r="J48" s="144" t="n">
        <f aca="false">SUMPRODUCT((Diário!$E$4:$E$5010='Analítico Cx.'!$B48)*(Diário!$B$4:$B$5010&gt;=J$4)*(Diário!$B$4:$B$5010&lt;=EOMONTH(J$4,0))*(Diário!$F$4:$F$5010))</f>
        <v>920</v>
      </c>
      <c r="K48" s="144" t="n">
        <f aca="false">SUMPRODUCT((Diário!$E$4:$E$5010='Analítico Cx.'!$B48)*(Diário!$B$4:$B$5010&gt;=K$4)*(Diário!$B$4:$B$5010&lt;=EOMONTH(K$4,0))*(Diário!$F$4:$F$5010))</f>
        <v>920</v>
      </c>
      <c r="L48" s="144" t="n">
        <f aca="false">SUMPRODUCT((Diário!$E$4:$E$5010='Analítico Cx.'!$B48)*(Diário!$B$4:$B$5010&gt;=L$4)*(Diário!$B$4:$B$5010&lt;=EOMONTH(L$4,0))*(Diário!$F$4:$F$5010))</f>
        <v>0</v>
      </c>
      <c r="M48" s="144" t="n">
        <f aca="false">SUMPRODUCT((Diário!$E$4:$E$5010='Analítico Cx.'!$B48)*(Diário!$B$4:$B$5010&gt;=M$4)*(Diário!$B$4:$B$5010&lt;=EOMONTH(M$4,0))*(Diário!$F$4:$F$5010))</f>
        <v>0</v>
      </c>
      <c r="N48" s="144" t="n">
        <f aca="false">SUMPRODUCT((Diário!$E$4:$E$5010='Analítico Cx.'!$B48)*(Diário!$B$4:$B$5010&gt;=N$4)*(Diário!$B$4:$B$5010&lt;=EOMONTH(N$4,0))*(Diário!$F$4:$F$5010))</f>
        <v>0</v>
      </c>
      <c r="O48" s="145" t="n">
        <f aca="false">SUM(C48:N48)</f>
        <v>1840</v>
      </c>
      <c r="P48" s="146" t="n">
        <f aca="false">IF($O$137=0,0,O48/$O$137)</f>
        <v>0.00107579181346986</v>
      </c>
      <c r="Q48" s="118"/>
      <c r="R48" s="118"/>
      <c r="S48" s="118"/>
      <c r="T48" s="118"/>
      <c r="U48" s="118"/>
      <c r="V48" s="118"/>
      <c r="W48" s="118"/>
      <c r="X48" s="118"/>
      <c r="Y48" s="118"/>
      <c r="Z48" s="118"/>
    </row>
    <row r="49" customFormat="false" ht="23.25" hidden="false" customHeight="true" outlineLevel="0" collapsed="false">
      <c r="A49" s="64" t="s">
        <v>221</v>
      </c>
      <c r="B49" s="65" t="s">
        <v>222</v>
      </c>
      <c r="C49" s="144" t="n">
        <f aca="false">SUMPRODUCT((Diário!$E$4:$E$5010='Analítico Cx.'!$B49)*(Diário!$B$4:$B$5010&gt;=C$4)*(Diário!$B$4:$B$5010&lt;=EOMONTH(C$4,0))*(Diário!$F$4:$F$5010))</f>
        <v>0</v>
      </c>
      <c r="D49" s="144" t="n">
        <f aca="false">SUMPRODUCT((Diário!$E$4:$E$5010='Analítico Cx.'!$B49)*(Diário!$B$4:$B$5010&gt;=D$4)*(Diário!$B$4:$B$5010&lt;=EOMONTH(D$4,0))*(Diário!$F$4:$F$5010))</f>
        <v>0</v>
      </c>
      <c r="E49" s="144" t="n">
        <f aca="false">SUMPRODUCT((Diário!$E$4:$E$5010='Analítico Cx.'!$B49)*(Diário!$B$4:$B$5010&gt;=E$4)*(Diário!$B$4:$B$5010&lt;=EOMONTH(E$4,0))*(Diário!$F$4:$F$5010))</f>
        <v>0</v>
      </c>
      <c r="F49" s="144" t="n">
        <f aca="false">SUMPRODUCT((Diário!$E$4:$E$5010='Analítico Cx.'!$B49)*(Diário!$B$4:$B$5010&gt;=F$4)*(Diário!$B$4:$B$5010&lt;=EOMONTH(F$4,0))*(Diário!$F$4:$F$5010))</f>
        <v>79.95</v>
      </c>
      <c r="G49" s="144" t="n">
        <f aca="false">SUMPRODUCT((Diário!$E$4:$E$5010='Analítico Cx.'!$B49)*(Diário!$B$4:$B$5010&gt;=G$4)*(Diário!$B$4:$B$5010&lt;=EOMONTH(G$4,0))*(Diário!$F$4:$F$5010))</f>
        <v>1158.23</v>
      </c>
      <c r="H49" s="144" t="n">
        <f aca="false">SUMPRODUCT((Diário!$E$4:$E$5010='Analítico Cx.'!$B49)*(Diário!$B$4:$B$5010&gt;=H$4)*(Diário!$B$4:$B$5010&lt;=EOMONTH(H$4,0))*(Diário!$F$4:$F$5010))</f>
        <v>1446.32</v>
      </c>
      <c r="I49" s="144" t="n">
        <f aca="false">SUMPRODUCT((Diário!$E$4:$E$5010='Analítico Cx.'!$B49)*(Diário!$B$4:$B$5010&gt;=I$4)*(Diário!$B$4:$B$5010&lt;=EOMONTH(I$4,0))*(Diário!$F$4:$F$5010))</f>
        <v>1558.54</v>
      </c>
      <c r="J49" s="144" t="n">
        <f aca="false">SUMPRODUCT((Diário!$E$4:$E$5010='Analítico Cx.'!$B49)*(Diário!$B$4:$B$5010&gt;=J$4)*(Diário!$B$4:$B$5010&lt;=EOMONTH(J$4,0))*(Diário!$F$4:$F$5010))</f>
        <v>1417</v>
      </c>
      <c r="K49" s="144" t="n">
        <f aca="false">SUMPRODUCT((Diário!$E$4:$E$5010='Analítico Cx.'!$B49)*(Diário!$B$4:$B$5010&gt;=K$4)*(Diário!$B$4:$B$5010&lt;=EOMONTH(K$4,0))*(Diário!$F$4:$F$5010))</f>
        <v>1526</v>
      </c>
      <c r="L49" s="144" t="n">
        <f aca="false">SUMPRODUCT((Diário!$E$4:$E$5010='Analítico Cx.'!$B49)*(Diário!$B$4:$B$5010&gt;=L$4)*(Diário!$B$4:$B$5010&lt;=EOMONTH(L$4,0))*(Diário!$F$4:$F$5010))</f>
        <v>1417</v>
      </c>
      <c r="M49" s="144" t="n">
        <f aca="false">SUMPRODUCT((Diário!$E$4:$E$5010='Analítico Cx.'!$B49)*(Diário!$B$4:$B$5010&gt;=M$4)*(Diário!$B$4:$B$5010&lt;=EOMONTH(M$4,0))*(Diário!$F$4:$F$5010))</f>
        <v>1445.84</v>
      </c>
      <c r="N49" s="144" t="n">
        <f aca="false">SUMPRODUCT((Diário!$E$4:$E$5010='Analítico Cx.'!$B49)*(Diário!$B$4:$B$5010&gt;=N$4)*(Diário!$B$4:$B$5010&lt;=EOMONTH(N$4,0))*(Diário!$F$4:$F$5010))</f>
        <v>1417</v>
      </c>
      <c r="O49" s="145" t="n">
        <f aca="false">SUM(C49:N49)</f>
        <v>11465.88</v>
      </c>
      <c r="P49" s="146" t="n">
        <f aca="false">IF($O$137=0,0,O49/$O$137)</f>
        <v>0.00670374991208033</v>
      </c>
      <c r="Q49" s="118"/>
      <c r="R49" s="118"/>
      <c r="S49" s="118"/>
      <c r="T49" s="118"/>
      <c r="U49" s="118"/>
      <c r="V49" s="118"/>
      <c r="W49" s="118"/>
      <c r="X49" s="118"/>
      <c r="Y49" s="118"/>
      <c r="Z49" s="118"/>
    </row>
    <row r="50" customFormat="false" ht="23.25" hidden="false" customHeight="true" outlineLevel="0" collapsed="false">
      <c r="A50" s="64" t="s">
        <v>223</v>
      </c>
      <c r="B50" s="65" t="s">
        <v>224</v>
      </c>
      <c r="C50" s="144" t="n">
        <f aca="false">SUMPRODUCT((Diário!$E$4:$E$5010='Analítico Cx.'!$B50)*(Diário!$B$4:$B$5010&gt;=C$4)*(Diário!$B$4:$B$5010&lt;=EOMONTH(C$4,0))*(Diário!$F$4:$F$5010))</f>
        <v>0</v>
      </c>
      <c r="D50" s="144" t="n">
        <f aca="false">SUMPRODUCT((Diário!$E$4:$E$5010='Analítico Cx.'!$B50)*(Diário!$B$4:$B$5010&gt;=D$4)*(Diário!$B$4:$B$5010&lt;=EOMONTH(D$4,0))*(Diário!$F$4:$F$5010))</f>
        <v>0</v>
      </c>
      <c r="E50" s="144" t="n">
        <f aca="false">SUMPRODUCT((Diário!$E$4:$E$5010='Analítico Cx.'!$B50)*(Diário!$B$4:$B$5010&gt;=E$4)*(Diário!$B$4:$B$5010&lt;=EOMONTH(E$4,0))*(Diário!$F$4:$F$5010))</f>
        <v>0</v>
      </c>
      <c r="F50" s="144" t="n">
        <f aca="false">SUMPRODUCT((Diário!$E$4:$E$5010='Analítico Cx.'!$B50)*(Diário!$B$4:$B$5010&gt;=F$4)*(Diário!$B$4:$B$5010&lt;=EOMONTH(F$4,0))*(Diário!$F$4:$F$5010))</f>
        <v>0</v>
      </c>
      <c r="G50" s="144" t="n">
        <f aca="false">SUMPRODUCT((Diário!$E$4:$E$5010='Analítico Cx.'!$B50)*(Diário!$B$4:$B$5010&gt;=G$4)*(Diário!$B$4:$B$5010&lt;=EOMONTH(G$4,0))*(Diário!$F$4:$F$5010))</f>
        <v>0</v>
      </c>
      <c r="H50" s="144" t="n">
        <f aca="false">SUMPRODUCT((Diário!$E$4:$E$5010='Analítico Cx.'!$B50)*(Diário!$B$4:$B$5010&gt;=H$4)*(Diário!$B$4:$B$5010&lt;=EOMONTH(H$4,0))*(Diário!$F$4:$F$5010))</f>
        <v>278.72</v>
      </c>
      <c r="I50" s="144" t="n">
        <f aca="false">SUMPRODUCT((Diário!$E$4:$E$5010='Analítico Cx.'!$B50)*(Diário!$B$4:$B$5010&gt;=I$4)*(Diário!$B$4:$B$5010&lt;=EOMONTH(I$4,0))*(Diário!$F$4:$F$5010))</f>
        <v>289.44</v>
      </c>
      <c r="J50" s="144" t="n">
        <f aca="false">SUMPRODUCT((Diário!$E$4:$E$5010='Analítico Cx.'!$B50)*(Diário!$B$4:$B$5010&gt;=J$4)*(Diário!$B$4:$B$5010&lt;=EOMONTH(J$4,0))*(Diário!$F$4:$F$5010))</f>
        <v>289.44</v>
      </c>
      <c r="K50" s="144" t="n">
        <f aca="false">SUMPRODUCT((Diário!$E$4:$E$5010='Analítico Cx.'!$B50)*(Diário!$B$4:$B$5010&gt;=K$4)*(Diário!$B$4:$B$5010&lt;=EOMONTH(K$4,0))*(Diário!$F$4:$F$5010))</f>
        <v>274.04</v>
      </c>
      <c r="L50" s="144" t="n">
        <f aca="false">SUMPRODUCT((Diário!$E$4:$E$5010='Analítico Cx.'!$B50)*(Diário!$B$4:$B$5010&gt;=L$4)*(Diário!$B$4:$B$5010&lt;=EOMONTH(L$4,0))*(Diário!$F$4:$F$5010))</f>
        <v>274.04</v>
      </c>
      <c r="M50" s="144" t="n">
        <f aca="false">SUMPRODUCT((Diário!$E$4:$E$5010='Analítico Cx.'!$B50)*(Diário!$B$4:$B$5010&gt;=M$4)*(Diário!$B$4:$B$5010&lt;=EOMONTH(M$4,0))*(Diário!$F$4:$F$5010))</f>
        <v>274.04</v>
      </c>
      <c r="N50" s="144" t="n">
        <f aca="false">SUMPRODUCT((Diário!$E$4:$E$5010='Analítico Cx.'!$B50)*(Diário!$B$4:$B$5010&gt;=N$4)*(Diário!$B$4:$B$5010&lt;=EOMONTH(N$4,0))*(Diário!$F$4:$F$5010))</f>
        <v>0</v>
      </c>
      <c r="O50" s="145" t="n">
        <f aca="false">SUM(C50:N50)</f>
        <v>1679.72</v>
      </c>
      <c r="P50" s="146" t="n">
        <f aca="false">IF($O$137=0,0,O50/$O$137)</f>
        <v>0.000982080991805214</v>
      </c>
      <c r="Q50" s="118"/>
      <c r="R50" s="118"/>
      <c r="S50" s="118"/>
      <c r="T50" s="118"/>
      <c r="U50" s="118"/>
      <c r="V50" s="118"/>
      <c r="W50" s="118"/>
      <c r="X50" s="118"/>
      <c r="Y50" s="118"/>
      <c r="Z50" s="118"/>
    </row>
    <row r="51" customFormat="false" ht="23.25" hidden="false" customHeight="true" outlineLevel="0" collapsed="false">
      <c r="A51" s="64" t="s">
        <v>225</v>
      </c>
      <c r="B51" s="65" t="s">
        <v>226</v>
      </c>
      <c r="C51" s="144" t="n">
        <f aca="false">SUMPRODUCT((Diário!$E$4:$E$5010='Analítico Cx.'!$B51)*(Diário!$B$4:$B$5010&gt;=C$4)*(Diário!$B$4:$B$5010&lt;=EOMONTH(C$4,0))*(Diário!$F$4:$F$5010))</f>
        <v>0</v>
      </c>
      <c r="D51" s="144" t="n">
        <f aca="false">SUMPRODUCT((Diário!$E$4:$E$5010='Analítico Cx.'!$B51)*(Diário!$B$4:$B$5010&gt;=D$4)*(Diário!$B$4:$B$5010&lt;=EOMONTH(D$4,0))*(Diário!$F$4:$F$5010))</f>
        <v>0</v>
      </c>
      <c r="E51" s="144" t="n">
        <f aca="false">SUMPRODUCT((Diário!$E$4:$E$5010='Analítico Cx.'!$B51)*(Diário!$B$4:$B$5010&gt;=E$4)*(Diário!$B$4:$B$5010&lt;=EOMONTH(E$4,0))*(Diário!$F$4:$F$5010))</f>
        <v>0</v>
      </c>
      <c r="F51" s="144" t="n">
        <f aca="false">SUMPRODUCT((Diário!$E$4:$E$5010='Analítico Cx.'!$B51)*(Diário!$B$4:$B$5010&gt;=F$4)*(Diário!$B$4:$B$5010&lt;=EOMONTH(F$4,0))*(Diário!$F$4:$F$5010))</f>
        <v>0</v>
      </c>
      <c r="G51" s="144" t="n">
        <f aca="false">SUMPRODUCT((Diário!$E$4:$E$5010='Analítico Cx.'!$B51)*(Diário!$B$4:$B$5010&gt;=G$4)*(Diário!$B$4:$B$5010&lt;=EOMONTH(G$4,0))*(Diário!$F$4:$F$5010))</f>
        <v>0</v>
      </c>
      <c r="H51" s="144" t="n">
        <f aca="false">SUMPRODUCT((Diário!$E$4:$E$5010='Analítico Cx.'!$B51)*(Diário!$B$4:$B$5010&gt;=H$4)*(Diário!$B$4:$B$5010&lt;=EOMONTH(H$4,0))*(Diário!$F$4:$F$5010))</f>
        <v>474.69</v>
      </c>
      <c r="I51" s="144" t="n">
        <f aca="false">SUMPRODUCT((Diário!$E$4:$E$5010='Analítico Cx.'!$B51)*(Diário!$B$4:$B$5010&gt;=I$4)*(Diário!$B$4:$B$5010&lt;=EOMONTH(I$4,0))*(Diário!$F$4:$F$5010))</f>
        <v>0</v>
      </c>
      <c r="J51" s="144" t="n">
        <f aca="false">SUMPRODUCT((Diário!$E$4:$E$5010='Analítico Cx.'!$B51)*(Diário!$B$4:$B$5010&gt;=J$4)*(Diário!$B$4:$B$5010&lt;=EOMONTH(J$4,0))*(Diário!$F$4:$F$5010))</f>
        <v>0</v>
      </c>
      <c r="K51" s="144" t="n">
        <f aca="false">SUMPRODUCT((Diário!$E$4:$E$5010='Analítico Cx.'!$B51)*(Diário!$B$4:$B$5010&gt;=K$4)*(Diário!$B$4:$B$5010&lt;=EOMONTH(K$4,0))*(Diário!$F$4:$F$5010))</f>
        <v>0</v>
      </c>
      <c r="L51" s="144" t="n">
        <f aca="false">SUMPRODUCT((Diário!$E$4:$E$5010='Analítico Cx.'!$B51)*(Diário!$B$4:$B$5010&gt;=L$4)*(Diário!$B$4:$B$5010&lt;=EOMONTH(L$4,0))*(Diário!$F$4:$F$5010))</f>
        <v>607.5</v>
      </c>
      <c r="M51" s="144" t="n">
        <f aca="false">SUMPRODUCT((Diário!$E$4:$E$5010='Analítico Cx.'!$B51)*(Diário!$B$4:$B$5010&gt;=M$4)*(Diário!$B$4:$B$5010&lt;=EOMONTH(M$4,0))*(Diário!$F$4:$F$5010))</f>
        <v>0</v>
      </c>
      <c r="N51" s="144" t="n">
        <f aca="false">SUMPRODUCT((Diário!$E$4:$E$5010='Analítico Cx.'!$B51)*(Diário!$B$4:$B$5010&gt;=N$4)*(Diário!$B$4:$B$5010&lt;=EOMONTH(N$4,0))*(Diário!$F$4:$F$5010))</f>
        <v>600</v>
      </c>
      <c r="O51" s="145" t="n">
        <f aca="false">SUM(C51:N51)</f>
        <v>1682.19</v>
      </c>
      <c r="P51" s="146" t="n">
        <f aca="false">IF($O$137=0,0,O51/$O$137)</f>
        <v>0.000983525125380905</v>
      </c>
      <c r="Q51" s="118"/>
      <c r="R51" s="118"/>
      <c r="S51" s="118"/>
      <c r="T51" s="118"/>
      <c r="U51" s="118"/>
      <c r="V51" s="118"/>
      <c r="W51" s="118"/>
      <c r="X51" s="118"/>
      <c r="Y51" s="118"/>
      <c r="Z51" s="118"/>
    </row>
    <row r="52" customFormat="false" ht="23.25" hidden="false" customHeight="true" outlineLevel="0" collapsed="false">
      <c r="A52" s="64" t="s">
        <v>227</v>
      </c>
      <c r="B52" s="65" t="s">
        <v>228</v>
      </c>
      <c r="C52" s="144" t="n">
        <f aca="false">SUMPRODUCT((Diário!$E$4:$E$5010='Analítico Cx.'!$B52)*(Diário!$B$4:$B$5010&gt;=C$4)*(Diário!$B$4:$B$5010&lt;=EOMONTH(C$4,0))*(Diário!$F$4:$F$5010))</f>
        <v>0</v>
      </c>
      <c r="D52" s="144" t="n">
        <f aca="false">SUMPRODUCT((Diário!$E$4:$E$5010='Analítico Cx.'!$B52)*(Diário!$B$4:$B$5010&gt;=D$4)*(Diário!$B$4:$B$5010&lt;=EOMONTH(D$4,0))*(Diário!$F$4:$F$5010))</f>
        <v>0</v>
      </c>
      <c r="E52" s="144" t="n">
        <f aca="false">SUMPRODUCT((Diário!$E$4:$E$5010='Analítico Cx.'!$B52)*(Diário!$B$4:$B$5010&gt;=E$4)*(Diário!$B$4:$B$5010&lt;=EOMONTH(E$4,0))*(Diário!$F$4:$F$5010))</f>
        <v>0</v>
      </c>
      <c r="F52" s="144" t="n">
        <f aca="false">SUMPRODUCT((Diário!$E$4:$E$5010='Analítico Cx.'!$B52)*(Diário!$B$4:$B$5010&gt;=F$4)*(Diário!$B$4:$B$5010&lt;=EOMONTH(F$4,0))*(Diário!$F$4:$F$5010))</f>
        <v>0</v>
      </c>
      <c r="G52" s="144" t="n">
        <f aca="false">SUMPRODUCT((Diário!$E$4:$E$5010='Analítico Cx.'!$B52)*(Diário!$B$4:$B$5010&gt;=G$4)*(Diário!$B$4:$B$5010&lt;=EOMONTH(G$4,0))*(Diário!$F$4:$F$5010))</f>
        <v>0</v>
      </c>
      <c r="H52" s="144" t="n">
        <f aca="false">SUMPRODUCT((Diário!$E$4:$E$5010='Analítico Cx.'!$B52)*(Diário!$B$4:$B$5010&gt;=H$4)*(Diário!$B$4:$B$5010&lt;=EOMONTH(H$4,0))*(Diário!$F$4:$F$5010))</f>
        <v>0</v>
      </c>
      <c r="I52" s="144" t="n">
        <f aca="false">SUMPRODUCT((Diário!$E$4:$E$5010='Analítico Cx.'!$B52)*(Diário!$B$4:$B$5010&gt;=I$4)*(Diário!$B$4:$B$5010&lt;=EOMONTH(I$4,0))*(Diário!$F$4:$F$5010))</f>
        <v>0</v>
      </c>
      <c r="J52" s="144" t="n">
        <f aca="false">SUMPRODUCT((Diário!$E$4:$E$5010='Analítico Cx.'!$B52)*(Diário!$B$4:$B$5010&gt;=J$4)*(Diário!$B$4:$B$5010&lt;=EOMONTH(J$4,0))*(Diário!$F$4:$F$5010))</f>
        <v>0</v>
      </c>
      <c r="K52" s="144" t="n">
        <f aca="false">SUMPRODUCT((Diário!$E$4:$E$5010='Analítico Cx.'!$B52)*(Diário!$B$4:$B$5010&gt;=K$4)*(Diário!$B$4:$B$5010&lt;=EOMONTH(K$4,0))*(Diário!$F$4:$F$5010))</f>
        <v>0</v>
      </c>
      <c r="L52" s="144" t="n">
        <f aca="false">SUMPRODUCT((Diário!$E$4:$E$5010='Analítico Cx.'!$B52)*(Diário!$B$4:$B$5010&gt;=L$4)*(Diário!$B$4:$B$5010&lt;=EOMONTH(L$4,0))*(Diário!$F$4:$F$5010))</f>
        <v>0</v>
      </c>
      <c r="M52" s="144" t="n">
        <f aca="false">SUMPRODUCT((Diário!$E$4:$E$5010='Analítico Cx.'!$B52)*(Diário!$B$4:$B$5010&gt;=M$4)*(Diário!$B$4:$B$5010&lt;=EOMONTH(M$4,0))*(Diário!$F$4:$F$5010))</f>
        <v>0</v>
      </c>
      <c r="N52" s="144" t="n">
        <f aca="false">SUMPRODUCT((Diário!$E$4:$E$5010='Analítico Cx.'!$B52)*(Diário!$B$4:$B$5010&gt;=N$4)*(Diário!$B$4:$B$5010&lt;=EOMONTH(N$4,0))*(Diário!$F$4:$F$5010))</f>
        <v>0</v>
      </c>
      <c r="O52" s="145" t="n">
        <f aca="false">SUM(C52:N52)</f>
        <v>0</v>
      </c>
      <c r="P52" s="146" t="n">
        <f aca="false">IF($O$137=0,0,O52/$O$137)</f>
        <v>0</v>
      </c>
      <c r="Q52" s="118"/>
      <c r="R52" s="118"/>
      <c r="S52" s="118"/>
      <c r="T52" s="118"/>
      <c r="U52" s="118"/>
      <c r="V52" s="118"/>
      <c r="W52" s="118"/>
      <c r="X52" s="118"/>
      <c r="Y52" s="118"/>
      <c r="Z52" s="118"/>
    </row>
    <row r="53" customFormat="false" ht="23.25" hidden="false" customHeight="true" outlineLevel="0" collapsed="false">
      <c r="A53" s="64" t="s">
        <v>229</v>
      </c>
      <c r="B53" s="65" t="s">
        <v>230</v>
      </c>
      <c r="C53" s="144" t="n">
        <f aca="false">SUMPRODUCT((Diário!$E$4:$E$5010='Analítico Cx.'!$B53)*(Diário!$B$4:$B$5010&gt;=C$4)*(Diário!$B$4:$B$5010&lt;=EOMONTH(C$4,0))*(Diário!$F$4:$F$5010))</f>
        <v>0</v>
      </c>
      <c r="D53" s="144" t="n">
        <f aca="false">SUMPRODUCT((Diário!$E$4:$E$5010='Analítico Cx.'!$B53)*(Diário!$B$4:$B$5010&gt;=D$4)*(Diário!$B$4:$B$5010&lt;=EOMONTH(D$4,0))*(Diário!$F$4:$F$5010))</f>
        <v>0</v>
      </c>
      <c r="E53" s="144" t="n">
        <f aca="false">SUMPRODUCT((Diário!$E$4:$E$5010='Analítico Cx.'!$B53)*(Diário!$B$4:$B$5010&gt;=E$4)*(Diário!$B$4:$B$5010&lt;=EOMONTH(E$4,0))*(Diário!$F$4:$F$5010))</f>
        <v>0</v>
      </c>
      <c r="F53" s="144" t="n">
        <f aca="false">SUMPRODUCT((Diário!$E$4:$E$5010='Analítico Cx.'!$B53)*(Diário!$B$4:$B$5010&gt;=F$4)*(Diário!$B$4:$B$5010&lt;=EOMONTH(F$4,0))*(Diário!$F$4:$F$5010))</f>
        <v>0</v>
      </c>
      <c r="G53" s="144" t="n">
        <f aca="false">SUMPRODUCT((Diário!$E$4:$E$5010='Analítico Cx.'!$B53)*(Diário!$B$4:$B$5010&gt;=G$4)*(Diário!$B$4:$B$5010&lt;=EOMONTH(G$4,0))*(Diário!$F$4:$F$5010))</f>
        <v>483</v>
      </c>
      <c r="H53" s="144" t="n">
        <f aca="false">SUMPRODUCT((Diário!$E$4:$E$5010='Analítico Cx.'!$B53)*(Diário!$B$4:$B$5010&gt;=H$4)*(Diário!$B$4:$B$5010&lt;=EOMONTH(H$4,0))*(Diário!$F$4:$F$5010))</f>
        <v>610.34</v>
      </c>
      <c r="I53" s="144" t="n">
        <f aca="false">SUMPRODUCT((Diário!$E$4:$E$5010='Analítico Cx.'!$B53)*(Diário!$B$4:$B$5010&gt;=I$4)*(Diário!$B$4:$B$5010&lt;=EOMONTH(I$4,0))*(Diário!$F$4:$F$5010))</f>
        <v>657.72</v>
      </c>
      <c r="J53" s="144" t="n">
        <f aca="false">SUMPRODUCT((Diário!$E$4:$E$5010='Analítico Cx.'!$B53)*(Diário!$B$4:$B$5010&gt;=J$4)*(Diário!$B$4:$B$5010&lt;=EOMONTH(J$4,0))*(Diário!$F$4:$F$5010))</f>
        <v>598</v>
      </c>
      <c r="K53" s="144" t="n">
        <f aca="false">SUMPRODUCT((Diário!$E$4:$E$5010='Analítico Cx.'!$B53)*(Diário!$B$4:$B$5010&gt;=K$4)*(Diário!$B$4:$B$5010&lt;=EOMONTH(K$4,0))*(Diário!$F$4:$F$5010))</f>
        <v>644</v>
      </c>
      <c r="L53" s="144" t="n">
        <f aca="false">SUMPRODUCT((Diário!$E$4:$E$5010='Analítico Cx.'!$B53)*(Diário!$B$4:$B$5010&gt;=L$4)*(Diário!$B$4:$B$5010&lt;=EOMONTH(L$4,0))*(Diário!$F$4:$F$5010))</f>
        <v>598</v>
      </c>
      <c r="M53" s="144" t="n">
        <f aca="false">SUMPRODUCT((Diário!$E$4:$E$5010='Analítico Cx.'!$B53)*(Diário!$B$4:$B$5010&gt;=M$4)*(Diário!$B$4:$B$5010&lt;=EOMONTH(M$4,0))*(Diário!$F$4:$F$5010))</f>
        <v>610.14</v>
      </c>
      <c r="N53" s="144" t="n">
        <f aca="false">SUMPRODUCT((Diário!$E$4:$E$5010='Analítico Cx.'!$B53)*(Diário!$B$4:$B$5010&gt;=N$4)*(Diário!$B$4:$B$5010&lt;=EOMONTH(N$4,0))*(Diário!$F$4:$F$5010))</f>
        <v>598</v>
      </c>
      <c r="O53" s="145" t="n">
        <f aca="false">SUM(C53:N53)</f>
        <v>4799.2</v>
      </c>
      <c r="P53" s="146" t="n">
        <f aca="false">IF($O$137=0,0,O53/$O$137)</f>
        <v>0.00280594569087204</v>
      </c>
      <c r="Q53" s="118"/>
      <c r="R53" s="118"/>
      <c r="S53" s="118"/>
      <c r="T53" s="118"/>
      <c r="U53" s="118"/>
      <c r="V53" s="118"/>
      <c r="W53" s="118"/>
      <c r="X53" s="118"/>
      <c r="Y53" s="118"/>
      <c r="Z53" s="118"/>
    </row>
    <row r="54" customFormat="false" ht="23.25" hidden="false" customHeight="true" outlineLevel="0" collapsed="false">
      <c r="A54" s="64" t="s">
        <v>231</v>
      </c>
      <c r="B54" s="65" t="s">
        <v>232</v>
      </c>
      <c r="C54" s="144" t="n">
        <f aca="false">SUMPRODUCT((Diário!$E$4:$E$5010='Analítico Cx.'!$B54)*(Diário!$B$4:$B$5010&gt;=C$4)*(Diário!$B$4:$B$5010&lt;=EOMONTH(C$4,0))*(Diário!$F$4:$F$5010))</f>
        <v>0</v>
      </c>
      <c r="D54" s="144" t="n">
        <f aca="false">SUMPRODUCT((Diário!$E$4:$E$5010='Analítico Cx.'!$B54)*(Diário!$B$4:$B$5010&gt;=D$4)*(Diário!$B$4:$B$5010&lt;=EOMONTH(D$4,0))*(Diário!$F$4:$F$5010))</f>
        <v>0</v>
      </c>
      <c r="E54" s="144" t="n">
        <f aca="false">SUMPRODUCT((Diário!$E$4:$E$5010='Analítico Cx.'!$B54)*(Diário!$B$4:$B$5010&gt;=E$4)*(Diário!$B$4:$B$5010&lt;=EOMONTH(E$4,0))*(Diário!$F$4:$F$5010))</f>
        <v>0</v>
      </c>
      <c r="F54" s="144" t="n">
        <f aca="false">SUMPRODUCT((Diário!$E$4:$E$5010='Analítico Cx.'!$B54)*(Diário!$B$4:$B$5010&gt;=F$4)*(Diário!$B$4:$B$5010&lt;=EOMONTH(F$4,0))*(Diário!$F$4:$F$5010))</f>
        <v>0</v>
      </c>
      <c r="G54" s="144" t="n">
        <f aca="false">SUMPRODUCT((Diário!$E$4:$E$5010='Analítico Cx.'!$B54)*(Diário!$B$4:$B$5010&gt;=G$4)*(Diário!$B$4:$B$5010&lt;=EOMONTH(G$4,0))*(Diário!$F$4:$F$5010))</f>
        <v>0</v>
      </c>
      <c r="H54" s="144" t="n">
        <f aca="false">SUMPRODUCT((Diário!$E$4:$E$5010='Analítico Cx.'!$B54)*(Diário!$B$4:$B$5010&gt;=H$4)*(Diário!$B$4:$B$5010&lt;=EOMONTH(H$4,0))*(Diário!$F$4:$F$5010))</f>
        <v>0</v>
      </c>
      <c r="I54" s="144" t="n">
        <f aca="false">SUMPRODUCT((Diário!$E$4:$E$5010='Analítico Cx.'!$B54)*(Diário!$B$4:$B$5010&gt;=I$4)*(Diário!$B$4:$B$5010&lt;=EOMONTH(I$4,0))*(Diário!$F$4:$F$5010))</f>
        <v>0</v>
      </c>
      <c r="J54" s="144" t="n">
        <f aca="false">SUMPRODUCT((Diário!$E$4:$E$5010='Analítico Cx.'!$B54)*(Diário!$B$4:$B$5010&gt;=J$4)*(Diário!$B$4:$B$5010&lt;=EOMONTH(J$4,0))*(Diário!$F$4:$F$5010))</f>
        <v>0</v>
      </c>
      <c r="K54" s="144" t="n">
        <f aca="false">SUMPRODUCT((Diário!$E$4:$E$5010='Analítico Cx.'!$B54)*(Diário!$B$4:$B$5010&gt;=K$4)*(Diário!$B$4:$B$5010&lt;=EOMONTH(K$4,0))*(Diário!$F$4:$F$5010))</f>
        <v>0</v>
      </c>
      <c r="L54" s="144" t="n">
        <f aca="false">SUMPRODUCT((Diário!$E$4:$E$5010='Analítico Cx.'!$B54)*(Diário!$B$4:$B$5010&gt;=L$4)*(Diário!$B$4:$B$5010&lt;=EOMONTH(L$4,0))*(Diário!$F$4:$F$5010))</f>
        <v>0</v>
      </c>
      <c r="M54" s="144" t="n">
        <f aca="false">SUMPRODUCT((Diário!$E$4:$E$5010='Analítico Cx.'!$B54)*(Diário!$B$4:$B$5010&gt;=M$4)*(Diário!$B$4:$B$5010&lt;=EOMONTH(M$4,0))*(Diário!$F$4:$F$5010))</f>
        <v>0</v>
      </c>
      <c r="N54" s="144" t="n">
        <f aca="false">SUMPRODUCT((Diário!$E$4:$E$5010='Analítico Cx.'!$B54)*(Diário!$B$4:$B$5010&gt;=N$4)*(Diário!$B$4:$B$5010&lt;=EOMONTH(N$4,0))*(Diário!$F$4:$F$5010))</f>
        <v>0</v>
      </c>
      <c r="O54" s="145" t="n">
        <f aca="false">SUM(C54:N54)</f>
        <v>0</v>
      </c>
      <c r="P54" s="146" t="n">
        <f aca="false">IF($O$137=0,0,O54/$O$137)</f>
        <v>0</v>
      </c>
      <c r="Q54" s="118"/>
      <c r="R54" s="118"/>
      <c r="S54" s="118"/>
      <c r="T54" s="118"/>
      <c r="U54" s="118"/>
      <c r="V54" s="118"/>
      <c r="W54" s="118"/>
      <c r="X54" s="118"/>
      <c r="Y54" s="118"/>
      <c r="Z54" s="118"/>
    </row>
    <row r="55" customFormat="false" ht="23.25" hidden="false" customHeight="true" outlineLevel="0" collapsed="false">
      <c r="A55" s="64" t="s">
        <v>233</v>
      </c>
      <c r="B55" s="170" t="s">
        <v>234</v>
      </c>
      <c r="C55" s="144" t="n">
        <f aca="false">SUMPRODUCT((Diário!$E$4:$E$5010='Analítico Cx.'!$B55)*(Diário!$B$4:$B$5010&gt;=C$4)*(Diário!$B$4:$B$5010&lt;=EOMONTH(C$4,0))*(Diário!$F$4:$F$5010))</f>
        <v>0</v>
      </c>
      <c r="D55" s="144" t="n">
        <f aca="false">SUMPRODUCT((Diário!$E$4:$E$5010='Analítico Cx.'!$B55)*(Diário!$B$4:$B$5010&gt;=D$4)*(Diário!$B$4:$B$5010&lt;=EOMONTH(D$4,0))*(Diário!$F$4:$F$5010))</f>
        <v>0</v>
      </c>
      <c r="E55" s="144" t="n">
        <f aca="false">SUMPRODUCT((Diário!$E$4:$E$5010='Analítico Cx.'!$B55)*(Diário!$B$4:$B$5010&gt;=E$4)*(Diário!$B$4:$B$5010&lt;=EOMONTH(E$4,0))*(Diário!$F$4:$F$5010))</f>
        <v>0</v>
      </c>
      <c r="F55" s="144" t="n">
        <f aca="false">SUMPRODUCT((Diário!$E$4:$E$5010='Analítico Cx.'!$B55)*(Diário!$B$4:$B$5010&gt;=F$4)*(Diário!$B$4:$B$5010&lt;=EOMONTH(F$4,0))*(Diário!$F$4:$F$5010))</f>
        <v>18.56</v>
      </c>
      <c r="G55" s="144" t="n">
        <f aca="false">SUMPRODUCT((Diário!$E$4:$E$5010='Analítico Cx.'!$B55)*(Diário!$B$4:$B$5010&gt;=G$4)*(Diário!$B$4:$B$5010&lt;=EOMONTH(G$4,0))*(Diário!$F$4:$F$5010))</f>
        <v>378</v>
      </c>
      <c r="H55" s="144" t="n">
        <f aca="false">SUMPRODUCT((Diário!$E$4:$E$5010='Analítico Cx.'!$B55)*(Diário!$B$4:$B$5010&gt;=H$4)*(Diário!$B$4:$B$5010&lt;=EOMONTH(H$4,0))*(Diário!$F$4:$F$5010))</f>
        <v>477.65</v>
      </c>
      <c r="I55" s="144" t="n">
        <f aca="false">SUMPRODUCT((Diário!$E$4:$E$5010='Analítico Cx.'!$B55)*(Diário!$B$4:$B$5010&gt;=I$4)*(Diário!$B$4:$B$5010&lt;=EOMONTH(I$4,0))*(Diário!$F$4:$F$5010))</f>
        <v>514.73</v>
      </c>
      <c r="J55" s="144" t="n">
        <f aca="false">SUMPRODUCT((Diário!$E$4:$E$5010='Analítico Cx.'!$B55)*(Diário!$B$4:$B$5010&gt;=J$4)*(Diário!$B$4:$B$5010&lt;=EOMONTH(J$4,0))*(Diário!$F$4:$F$5010))</f>
        <v>468</v>
      </c>
      <c r="K55" s="144" t="n">
        <f aca="false">SUMPRODUCT((Diário!$E$4:$E$5010='Analítico Cx.'!$B55)*(Diário!$B$4:$B$5010&gt;=K$4)*(Diário!$B$4:$B$5010&lt;=EOMONTH(K$4,0))*(Diário!$F$4:$F$5010))</f>
        <v>504</v>
      </c>
      <c r="L55" s="144" t="n">
        <f aca="false">SUMPRODUCT((Diário!$E$4:$E$5010='Analítico Cx.'!$B55)*(Diário!$B$4:$B$5010&gt;=L$4)*(Diário!$B$4:$B$5010&lt;=EOMONTH(L$4,0))*(Diário!$F$4:$F$5010))</f>
        <v>468</v>
      </c>
      <c r="M55" s="144" t="n">
        <f aca="false">SUMPRODUCT((Diário!$E$4:$E$5010='Analítico Cx.'!$B55)*(Diário!$B$4:$B$5010&gt;=M$4)*(Diário!$B$4:$B$5010&lt;=EOMONTH(M$4,0))*(Diário!$F$4:$F$5010))</f>
        <v>477.48</v>
      </c>
      <c r="N55" s="144" t="n">
        <f aca="false">SUMPRODUCT((Diário!$E$4:$E$5010='Analítico Cx.'!$B55)*(Diário!$B$4:$B$5010&gt;=N$4)*(Diário!$B$4:$B$5010&lt;=EOMONTH(N$4,0))*(Diário!$F$4:$F$5010))</f>
        <v>468</v>
      </c>
      <c r="O55" s="145" t="n">
        <f aca="false">SUM(C55:N55)</f>
        <v>3774.42</v>
      </c>
      <c r="P55" s="146" t="n">
        <f aca="false">IF($O$137=0,0,O55/$O$137)</f>
        <v>0.00220678811771571</v>
      </c>
      <c r="Q55" s="118"/>
      <c r="R55" s="118"/>
      <c r="S55" s="118"/>
      <c r="T55" s="118"/>
      <c r="U55" s="118"/>
      <c r="V55" s="118"/>
      <c r="W55" s="118"/>
      <c r="X55" s="118"/>
      <c r="Y55" s="118"/>
      <c r="Z55" s="118"/>
    </row>
    <row r="56" customFormat="false" ht="23.25" hidden="false" customHeight="true" outlineLevel="0" collapsed="false">
      <c r="A56" s="148"/>
      <c r="B56" s="80" t="s">
        <v>235</v>
      </c>
      <c r="C56" s="149" t="n">
        <f aca="false">SUBTOTAL(109,C47:C55)</f>
        <v>0</v>
      </c>
      <c r="D56" s="149" t="n">
        <f aca="false">SUBTOTAL(109,D47:D55)</f>
        <v>0</v>
      </c>
      <c r="E56" s="149" t="n">
        <f aca="false">SUBTOTAL(109,E47:E55)</f>
        <v>0</v>
      </c>
      <c r="F56" s="149" t="n">
        <f aca="false">SUBTOTAL(109,F47:F55)</f>
        <v>7646.64</v>
      </c>
      <c r="G56" s="149" t="n">
        <f aca="false">SUBTOTAL(109,G47:G55)</f>
        <v>5701.42</v>
      </c>
      <c r="H56" s="149" t="n">
        <f aca="false">SUBTOTAL(109,H47:H55)</f>
        <v>6498.83</v>
      </c>
      <c r="I56" s="149" t="n">
        <f aca="false">SUBTOTAL(109,I47:I55)</f>
        <v>5217.21</v>
      </c>
      <c r="J56" s="149" t="n">
        <f aca="false">SUBTOTAL(109,J47:J55)</f>
        <v>6010.82</v>
      </c>
      <c r="K56" s="149" t="n">
        <f aca="false">SUBTOTAL(109,K47:K55)</f>
        <v>6495.92</v>
      </c>
      <c r="L56" s="149" t="n">
        <f aca="false">SUBTOTAL(109,L47:L55)</f>
        <v>5281.3</v>
      </c>
      <c r="M56" s="149" t="n">
        <f aca="false">SUBTOTAL(109,M47:M55)</f>
        <v>4493.15</v>
      </c>
      <c r="N56" s="149" t="n">
        <f aca="false">SUBTOTAL(109,N47:N55)</f>
        <v>4744.56</v>
      </c>
      <c r="O56" s="149" t="n">
        <f aca="false">SUBTOTAL(109,O47:O55)</f>
        <v>52089.85</v>
      </c>
      <c r="P56" s="150" t="n">
        <f aca="false">IF($O$137=0,0,O56/$O$137)</f>
        <v>0.0304553446711266</v>
      </c>
      <c r="Q56" s="118"/>
      <c r="R56" s="118"/>
      <c r="S56" s="118"/>
      <c r="T56" s="118"/>
      <c r="U56" s="118"/>
      <c r="V56" s="118"/>
      <c r="W56" s="118"/>
      <c r="X56" s="118"/>
      <c r="Y56" s="118"/>
      <c r="Z56" s="118"/>
    </row>
    <row r="57" customFormat="false" ht="23.25" hidden="false" customHeight="true" outlineLevel="0" collapsed="false">
      <c r="A57" s="171"/>
      <c r="B57" s="172" t="s">
        <v>236</v>
      </c>
      <c r="C57" s="139" t="n">
        <f aca="false">SUBTOTAL(109,C20:C56)</f>
        <v>0</v>
      </c>
      <c r="D57" s="139" t="n">
        <f aca="false">SUBTOTAL(109,D20:D56)</f>
        <v>0</v>
      </c>
      <c r="E57" s="139" t="n">
        <f aca="false">SUBTOTAL(109,E20:E56)</f>
        <v>1527.8</v>
      </c>
      <c r="F57" s="139" t="n">
        <f aca="false">SUBTOTAL(109,F20:F56)</f>
        <v>14713.1</v>
      </c>
      <c r="G57" s="139" t="n">
        <f aca="false">SUBTOTAL(109,G20:G56)</f>
        <v>72374.66</v>
      </c>
      <c r="H57" s="139" t="n">
        <f aca="false">SUBTOTAL(109,H20:H56)</f>
        <v>93805.78</v>
      </c>
      <c r="I57" s="139" t="n">
        <f aca="false">SUBTOTAL(109,I20:I56)</f>
        <v>113008.6</v>
      </c>
      <c r="J57" s="139" t="n">
        <f aca="false">SUBTOTAL(109,J20:J56)</f>
        <v>87069.29</v>
      </c>
      <c r="K57" s="139" t="n">
        <f aca="false">SUBTOTAL(109,K20:K56)</f>
        <v>111648.42</v>
      </c>
      <c r="L57" s="139" t="n">
        <f aca="false">SUBTOTAL(109,L20:L56)</f>
        <v>102033.14</v>
      </c>
      <c r="M57" s="139" t="n">
        <f aca="false">SUBTOTAL(109,M20:M56)</f>
        <v>126295.51</v>
      </c>
      <c r="N57" s="139" t="n">
        <f aca="false">SUBTOTAL(109,N20:N56)</f>
        <v>128801.57</v>
      </c>
      <c r="O57" s="139" t="n">
        <f aca="false">SUBTOTAL(109,O20:O56)</f>
        <v>851277.87</v>
      </c>
      <c r="P57" s="173" t="n">
        <f aca="false">IF($O$137=0,0,O57/$O$137)</f>
        <v>0.497716175833728</v>
      </c>
      <c r="Q57" s="118"/>
      <c r="R57" s="118"/>
      <c r="S57" s="118"/>
      <c r="T57" s="118"/>
      <c r="U57" s="118"/>
      <c r="V57" s="118"/>
      <c r="W57" s="118"/>
      <c r="X57" s="118"/>
      <c r="Y57" s="118"/>
      <c r="Z57" s="118"/>
    </row>
    <row r="58" customFormat="false" ht="23.25" hidden="false" customHeight="true" outlineLevel="0" collapsed="false">
      <c r="A58" s="174" t="s">
        <v>157</v>
      </c>
      <c r="B58" s="137" t="s">
        <v>158</v>
      </c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6"/>
      <c r="Q58" s="118"/>
      <c r="R58" s="118"/>
      <c r="S58" s="118"/>
      <c r="T58" s="118"/>
      <c r="U58" s="118"/>
      <c r="V58" s="118"/>
      <c r="W58" s="118"/>
      <c r="X58" s="118"/>
      <c r="Y58" s="118"/>
      <c r="Z58" s="118"/>
    </row>
    <row r="59" customFormat="false" ht="23.25" hidden="false" customHeight="true" outlineLevel="0" collapsed="false">
      <c r="A59" s="59" t="s">
        <v>237</v>
      </c>
      <c r="B59" s="65" t="s">
        <v>238</v>
      </c>
      <c r="C59" s="144" t="n">
        <f aca="false">SUMPRODUCT((Diário!$E$4:$E$5010='Analítico Cx.'!$B59)*(Diário!$B$4:$B$5010&gt;=C$4)*(Diário!$B$4:$B$5010&lt;=EOMONTH(C$4,0))*(Diário!$F$4:$F$5010))</f>
        <v>0</v>
      </c>
      <c r="D59" s="144" t="n">
        <f aca="false">SUMPRODUCT((Diário!$E$4:$E$5010='Analítico Cx.'!$B59)*(Diário!$B$4:$B$5010&gt;=D$4)*(Diário!$B$4:$B$5010&lt;=EOMONTH(D$4,0))*(Diário!$F$4:$F$5010))</f>
        <v>0</v>
      </c>
      <c r="E59" s="144" t="n">
        <f aca="false">SUMPRODUCT((Diário!$E$4:$E$5010='Analítico Cx.'!$B59)*(Diário!$B$4:$B$5010&gt;=E$4)*(Diário!$B$4:$B$5010&lt;=EOMONTH(E$4,0))*(Diário!$F$4:$F$5010))</f>
        <v>8162</v>
      </c>
      <c r="F59" s="144" t="n">
        <f aca="false">SUMPRODUCT((Diário!$E$4:$E$5010='Analítico Cx.'!$B59)*(Diário!$B$4:$B$5010&gt;=F$4)*(Diário!$B$4:$B$5010&lt;=EOMONTH(F$4,0))*(Diário!$F$4:$F$5010))</f>
        <v>292.2</v>
      </c>
      <c r="G59" s="144" t="n">
        <f aca="false">SUMPRODUCT((Diário!$E$4:$E$5010='Analítico Cx.'!$B59)*(Diário!$B$4:$B$5010&gt;=G$4)*(Diário!$B$4:$B$5010&lt;=EOMONTH(G$4,0))*(Diário!$F$4:$F$5010))</f>
        <v>2060.63</v>
      </c>
      <c r="H59" s="144" t="n">
        <f aca="false">SUMPRODUCT((Diário!$E$4:$E$5010='Analítico Cx.'!$B59)*(Diário!$B$4:$B$5010&gt;=H$4)*(Diário!$B$4:$B$5010&lt;=EOMONTH(H$4,0))*(Diário!$F$4:$F$5010))</f>
        <v>22716.64</v>
      </c>
      <c r="I59" s="144" t="n">
        <f aca="false">SUMPRODUCT((Diário!$E$4:$E$5010='Analítico Cx.'!$B59)*(Diário!$B$4:$B$5010&gt;=I$4)*(Diário!$B$4:$B$5010&lt;=EOMONTH(I$4,0))*(Diário!$F$4:$F$5010))</f>
        <v>3885.28</v>
      </c>
      <c r="J59" s="144" t="n">
        <f aca="false">SUMPRODUCT((Diário!$E$4:$E$5010='Analítico Cx.'!$B59)*(Diário!$B$4:$B$5010&gt;=J$4)*(Diário!$B$4:$B$5010&lt;=EOMONTH(J$4,0))*(Diário!$F$4:$F$5010))</f>
        <v>3740.28</v>
      </c>
      <c r="K59" s="144" t="n">
        <f aca="false">SUMPRODUCT((Diário!$E$4:$E$5010='Analítico Cx.'!$B59)*(Diário!$B$4:$B$5010&gt;=K$4)*(Diário!$B$4:$B$5010&lt;=EOMONTH(K$4,0))*(Diário!$F$4:$F$5010))</f>
        <v>3740.28</v>
      </c>
      <c r="L59" s="144" t="n">
        <f aca="false">SUMPRODUCT((Diário!$E$4:$E$5010='Analítico Cx.'!$B59)*(Diário!$B$4:$B$5010&gt;=L$4)*(Diário!$B$4:$B$5010&lt;=EOMONTH(L$4,0))*(Diário!$F$4:$F$5010))</f>
        <v>3740.28</v>
      </c>
      <c r="M59" s="144" t="n">
        <f aca="false">SUMPRODUCT((Diário!$E$4:$E$5010='Analítico Cx.'!$B59)*(Diário!$B$4:$B$5010&gt;=M$4)*(Diário!$B$4:$B$5010&lt;=EOMONTH(M$4,0))*(Diário!$F$4:$F$5010))</f>
        <v>3740.28</v>
      </c>
      <c r="N59" s="144" t="n">
        <f aca="false">SUMPRODUCT((Diário!$E$4:$E$5010='Analítico Cx.'!$B59)*(Diário!$B$4:$B$5010&gt;=N$4)*(Diário!$B$4:$B$5010&lt;=EOMONTH(N$4,0))*(Diário!$F$4:$F$5010))</f>
        <v>3740.28</v>
      </c>
      <c r="O59" s="145" t="n">
        <f aca="false">SUM(C59:N59)</f>
        <v>55818.15</v>
      </c>
      <c r="P59" s="146" t="n">
        <f aca="false">IF($O$137=0,0,O59/$O$137)</f>
        <v>0.03263516783317</v>
      </c>
      <c r="Q59" s="118"/>
      <c r="R59" s="118"/>
      <c r="S59" s="118"/>
      <c r="T59" s="118"/>
      <c r="U59" s="118"/>
      <c r="V59" s="118"/>
      <c r="W59" s="118"/>
      <c r="X59" s="118"/>
      <c r="Y59" s="118"/>
      <c r="Z59" s="118"/>
    </row>
    <row r="60" customFormat="false" ht="23.25" hidden="false" customHeight="true" outlineLevel="0" collapsed="false">
      <c r="A60" s="59" t="s">
        <v>239</v>
      </c>
      <c r="B60" s="65" t="s">
        <v>240</v>
      </c>
      <c r="C60" s="144" t="n">
        <f aca="false">SUMPRODUCT((Diário!$E$4:$E$5010='Analítico Cx.'!$B60)*(Diário!$B$4:$B$5010&gt;=C$4)*(Diário!$B$4:$B$5010&lt;=EOMONTH(C$4,0))*(Diário!$F$4:$F$5010))</f>
        <v>0</v>
      </c>
      <c r="D60" s="144" t="n">
        <f aca="false">SUMPRODUCT((Diário!$E$4:$E$5010='Analítico Cx.'!$B60)*(Diário!$B$4:$B$5010&gt;=D$4)*(Diário!$B$4:$B$5010&lt;=EOMONTH(D$4,0))*(Diário!$F$4:$F$5010))</f>
        <v>0</v>
      </c>
      <c r="E60" s="144" t="n">
        <f aca="false">SUMPRODUCT((Diário!$E$4:$E$5010='Analítico Cx.'!$B60)*(Diário!$B$4:$B$5010&gt;=E$4)*(Diário!$B$4:$B$5010&lt;=EOMONTH(E$4,0))*(Diário!$F$4:$F$5010))</f>
        <v>0</v>
      </c>
      <c r="F60" s="144" t="n">
        <f aca="false">SUMPRODUCT((Diário!$E$4:$E$5010='Analítico Cx.'!$B60)*(Diário!$B$4:$B$5010&gt;=F$4)*(Diário!$B$4:$B$5010&lt;=EOMONTH(F$4,0))*(Diário!$F$4:$F$5010))</f>
        <v>0</v>
      </c>
      <c r="G60" s="144" t="n">
        <f aca="false">SUMPRODUCT((Diário!$E$4:$E$5010='Analítico Cx.'!$B60)*(Diário!$B$4:$B$5010&gt;=G$4)*(Diário!$B$4:$B$5010&lt;=EOMONTH(G$4,0))*(Diário!$F$4:$F$5010))</f>
        <v>799.38</v>
      </c>
      <c r="H60" s="144" t="n">
        <f aca="false">SUMPRODUCT((Diário!$E$4:$E$5010='Analítico Cx.'!$B60)*(Diário!$B$4:$B$5010&gt;=H$4)*(Diário!$B$4:$B$5010&lt;=EOMONTH(H$4,0))*(Diário!$F$4:$F$5010))</f>
        <v>0</v>
      </c>
      <c r="I60" s="144" t="n">
        <f aca="false">SUMPRODUCT((Diário!$E$4:$E$5010='Analítico Cx.'!$B60)*(Diário!$B$4:$B$5010&gt;=I$4)*(Diário!$B$4:$B$5010&lt;=EOMONTH(I$4,0))*(Diário!$F$4:$F$5010))</f>
        <v>2059.46</v>
      </c>
      <c r="J60" s="144" t="n">
        <f aca="false">SUMPRODUCT((Diário!$E$4:$E$5010='Analítico Cx.'!$B60)*(Diário!$B$4:$B$5010&gt;=J$4)*(Diário!$B$4:$B$5010&lt;=EOMONTH(J$4,0))*(Diário!$F$4:$F$5010))</f>
        <v>1197.73</v>
      </c>
      <c r="K60" s="144" t="n">
        <f aca="false">SUMPRODUCT((Diário!$E$4:$E$5010='Analítico Cx.'!$B60)*(Diário!$B$4:$B$5010&gt;=K$4)*(Diário!$B$4:$B$5010&lt;=EOMONTH(K$4,0))*(Diário!$F$4:$F$5010))</f>
        <v>4427.56</v>
      </c>
      <c r="L60" s="144" t="n">
        <f aca="false">SUMPRODUCT((Diário!$E$4:$E$5010='Analítico Cx.'!$B60)*(Diário!$B$4:$B$5010&gt;=L$4)*(Diário!$B$4:$B$5010&lt;=EOMONTH(L$4,0))*(Diário!$F$4:$F$5010))</f>
        <v>1527.46</v>
      </c>
      <c r="M60" s="144" t="n">
        <f aca="false">SUMPRODUCT((Diário!$E$4:$E$5010='Analítico Cx.'!$B60)*(Diário!$B$4:$B$5010&gt;=M$4)*(Diário!$B$4:$B$5010&lt;=EOMONTH(M$4,0))*(Diário!$F$4:$F$5010))</f>
        <v>1527.46</v>
      </c>
      <c r="N60" s="144" t="n">
        <f aca="false">SUMPRODUCT((Diário!$E$4:$E$5010='Analítico Cx.'!$B60)*(Diário!$B$4:$B$5010&gt;=N$4)*(Diário!$B$4:$B$5010&lt;=EOMONTH(N$4,0))*(Diário!$F$4:$F$5010))</f>
        <v>799.38</v>
      </c>
      <c r="O60" s="145" t="n">
        <f aca="false">SUM(C60:N60)</f>
        <v>12338.43</v>
      </c>
      <c r="P60" s="146" t="n">
        <f aca="false">IF($O$137=0,0,O60/$O$137)</f>
        <v>0.00721390325275594</v>
      </c>
      <c r="Q60" s="118"/>
      <c r="R60" s="118"/>
      <c r="S60" s="118"/>
      <c r="T60" s="118"/>
      <c r="U60" s="118"/>
      <c r="V60" s="118"/>
      <c r="W60" s="118"/>
      <c r="X60" s="118"/>
      <c r="Y60" s="118"/>
      <c r="Z60" s="118"/>
    </row>
    <row r="61" customFormat="false" ht="23.25" hidden="false" customHeight="true" outlineLevel="0" collapsed="false">
      <c r="A61" s="59" t="s">
        <v>241</v>
      </c>
      <c r="B61" s="65" t="s">
        <v>242</v>
      </c>
      <c r="C61" s="144" t="n">
        <f aca="false">SUMPRODUCT((Diário!$E$4:$E$5010='Analítico Cx.'!$B61)*(Diário!$B$4:$B$5010&gt;=C$4)*(Diário!$B$4:$B$5010&lt;=EOMONTH(C$4,0))*(Diário!$F$4:$F$5010))</f>
        <v>0</v>
      </c>
      <c r="D61" s="144" t="n">
        <f aca="false">SUMPRODUCT((Diário!$E$4:$E$5010='Analítico Cx.'!$B61)*(Diário!$B$4:$B$5010&gt;=D$4)*(Diário!$B$4:$B$5010&lt;=EOMONTH(D$4,0))*(Diário!$F$4:$F$5010))</f>
        <v>0</v>
      </c>
      <c r="E61" s="144" t="n">
        <f aca="false">SUMPRODUCT((Diário!$E$4:$E$5010='Analítico Cx.'!$B61)*(Diário!$B$4:$B$5010&gt;=E$4)*(Diário!$B$4:$B$5010&lt;=EOMONTH(E$4,0))*(Diário!$F$4:$F$5010))</f>
        <v>0</v>
      </c>
      <c r="F61" s="144" t="n">
        <f aca="false">SUMPRODUCT((Diário!$E$4:$E$5010='Analítico Cx.'!$B61)*(Diário!$B$4:$B$5010&gt;=F$4)*(Diário!$B$4:$B$5010&lt;=EOMONTH(F$4,0))*(Diário!$F$4:$F$5010))</f>
        <v>0</v>
      </c>
      <c r="G61" s="144" t="n">
        <f aca="false">SUMPRODUCT((Diário!$E$4:$E$5010='Analítico Cx.'!$B61)*(Diário!$B$4:$B$5010&gt;=G$4)*(Diário!$B$4:$B$5010&lt;=EOMONTH(G$4,0))*(Diário!$F$4:$F$5010))</f>
        <v>0</v>
      </c>
      <c r="H61" s="144" t="n">
        <f aca="false">SUMPRODUCT((Diário!$E$4:$E$5010='Analítico Cx.'!$B61)*(Diário!$B$4:$B$5010&gt;=H$4)*(Diário!$B$4:$B$5010&lt;=EOMONTH(H$4,0))*(Diário!$F$4:$F$5010))</f>
        <v>0</v>
      </c>
      <c r="I61" s="144" t="n">
        <f aca="false">SUMPRODUCT((Diário!$E$4:$E$5010='Analítico Cx.'!$B61)*(Diário!$B$4:$B$5010&gt;=I$4)*(Diário!$B$4:$B$5010&lt;=EOMONTH(I$4,0))*(Diário!$F$4:$F$5010))</f>
        <v>0</v>
      </c>
      <c r="J61" s="144" t="n">
        <f aca="false">SUMPRODUCT((Diário!$E$4:$E$5010='Analítico Cx.'!$B61)*(Diário!$B$4:$B$5010&gt;=J$4)*(Diário!$B$4:$B$5010&lt;=EOMONTH(J$4,0))*(Diário!$F$4:$F$5010))</f>
        <v>159.9</v>
      </c>
      <c r="K61" s="144" t="n">
        <f aca="false">SUMPRODUCT((Diário!$E$4:$E$5010='Analítico Cx.'!$B61)*(Diário!$B$4:$B$5010&gt;=K$4)*(Diário!$B$4:$B$5010&lt;=EOMONTH(K$4,0))*(Diário!$F$4:$F$5010))</f>
        <v>158.32</v>
      </c>
      <c r="L61" s="144" t="n">
        <f aca="false">SUMPRODUCT((Diário!$E$4:$E$5010='Analítico Cx.'!$B61)*(Diário!$B$4:$B$5010&gt;=L$4)*(Diário!$B$4:$B$5010&lt;=EOMONTH(L$4,0))*(Diário!$F$4:$F$5010))</f>
        <v>158.32</v>
      </c>
      <c r="M61" s="144" t="n">
        <f aca="false">SUMPRODUCT((Diário!$E$4:$E$5010='Analítico Cx.'!$B61)*(Diário!$B$4:$B$5010&gt;=M$4)*(Diário!$B$4:$B$5010&lt;=EOMONTH(M$4,0))*(Diário!$F$4:$F$5010))</f>
        <v>158.32</v>
      </c>
      <c r="N61" s="144" t="n">
        <f aca="false">SUMPRODUCT((Diário!$E$4:$E$5010='Analítico Cx.'!$B61)*(Diário!$B$4:$B$5010&gt;=N$4)*(Diário!$B$4:$B$5010&lt;=EOMONTH(N$4,0))*(Diário!$F$4:$F$5010))</f>
        <v>158.32</v>
      </c>
      <c r="O61" s="145" t="n">
        <f aca="false">SUM(C61:N61)</f>
        <v>793.18</v>
      </c>
      <c r="P61" s="146" t="n">
        <f aca="false">IF($O$137=0,0,O61/$O$137)</f>
        <v>0.000463748125330448</v>
      </c>
      <c r="Q61" s="118"/>
      <c r="R61" s="118"/>
      <c r="S61" s="118"/>
      <c r="T61" s="118"/>
      <c r="U61" s="118"/>
      <c r="V61" s="118"/>
      <c r="W61" s="118"/>
      <c r="X61" s="118"/>
      <c r="Y61" s="118"/>
      <c r="Z61" s="118"/>
    </row>
    <row r="62" customFormat="false" ht="23.25" hidden="false" customHeight="true" outlineLevel="0" collapsed="false">
      <c r="A62" s="59" t="s">
        <v>243</v>
      </c>
      <c r="B62" s="65" t="s">
        <v>244</v>
      </c>
      <c r="C62" s="144" t="n">
        <f aca="false">SUMPRODUCT((Diário!$E$4:$E$5010='Analítico Cx.'!$B62)*(Diário!$B$4:$B$5010&gt;=C$4)*(Diário!$B$4:$B$5010&lt;=EOMONTH(C$4,0))*(Diário!$F$4:$F$5010))</f>
        <v>0</v>
      </c>
      <c r="D62" s="144" t="n">
        <f aca="false">SUMPRODUCT((Diário!$E$4:$E$5010='Analítico Cx.'!$B62)*(Diário!$B$4:$B$5010&gt;=D$4)*(Diário!$B$4:$B$5010&lt;=EOMONTH(D$4,0))*(Diário!$F$4:$F$5010))</f>
        <v>0</v>
      </c>
      <c r="E62" s="144" t="n">
        <f aca="false">SUMPRODUCT((Diário!$E$4:$E$5010='Analítico Cx.'!$B62)*(Diário!$B$4:$B$5010&gt;=E$4)*(Diário!$B$4:$B$5010&lt;=EOMONTH(E$4,0))*(Diário!$F$4:$F$5010))</f>
        <v>0</v>
      </c>
      <c r="F62" s="144" t="n">
        <f aca="false">SUMPRODUCT((Diário!$E$4:$E$5010='Analítico Cx.'!$B62)*(Diário!$B$4:$B$5010&gt;=F$4)*(Diário!$B$4:$B$5010&lt;=EOMONTH(F$4,0))*(Diário!$F$4:$F$5010))</f>
        <v>0</v>
      </c>
      <c r="G62" s="144" t="n">
        <f aca="false">SUMPRODUCT((Diário!$E$4:$E$5010='Analítico Cx.'!$B62)*(Diário!$B$4:$B$5010&gt;=G$4)*(Diário!$B$4:$B$5010&lt;=EOMONTH(G$4,0))*(Diário!$F$4:$F$5010))</f>
        <v>0</v>
      </c>
      <c r="H62" s="144" t="n">
        <f aca="false">SUMPRODUCT((Diário!$E$4:$E$5010='Analítico Cx.'!$B62)*(Diário!$B$4:$B$5010&gt;=H$4)*(Diário!$B$4:$B$5010&lt;=EOMONTH(H$4,0))*(Diário!$F$4:$F$5010))</f>
        <v>0</v>
      </c>
      <c r="I62" s="144" t="n">
        <f aca="false">SUMPRODUCT((Diário!$E$4:$E$5010='Analítico Cx.'!$B62)*(Diário!$B$4:$B$5010&gt;=I$4)*(Diário!$B$4:$B$5010&lt;=EOMONTH(I$4,0))*(Diário!$F$4:$F$5010))</f>
        <v>285.45</v>
      </c>
      <c r="J62" s="144" t="n">
        <f aca="false">SUMPRODUCT((Diário!$E$4:$E$5010='Analítico Cx.'!$B62)*(Diário!$B$4:$B$5010&gt;=J$4)*(Diário!$B$4:$B$5010&lt;=EOMONTH(J$4,0))*(Diário!$F$4:$F$5010))</f>
        <v>0</v>
      </c>
      <c r="K62" s="144" t="n">
        <f aca="false">SUMPRODUCT((Diário!$E$4:$E$5010='Analítico Cx.'!$B62)*(Diário!$B$4:$B$5010&gt;=K$4)*(Diário!$B$4:$B$5010&lt;=EOMONTH(K$4,0))*(Diário!$F$4:$F$5010))</f>
        <v>0</v>
      </c>
      <c r="L62" s="144" t="n">
        <f aca="false">SUMPRODUCT((Diário!$E$4:$E$5010='Analítico Cx.'!$B62)*(Diário!$B$4:$B$5010&gt;=L$4)*(Diário!$B$4:$B$5010&lt;=EOMONTH(L$4,0))*(Diário!$F$4:$F$5010))</f>
        <v>0</v>
      </c>
      <c r="M62" s="144" t="n">
        <f aca="false">SUMPRODUCT((Diário!$E$4:$E$5010='Analítico Cx.'!$B62)*(Diário!$B$4:$B$5010&gt;=M$4)*(Diário!$B$4:$B$5010&lt;=EOMONTH(M$4,0))*(Diário!$F$4:$F$5010))</f>
        <v>0</v>
      </c>
      <c r="N62" s="144" t="n">
        <f aca="false">SUMPRODUCT((Diário!$E$4:$E$5010='Analítico Cx.'!$B62)*(Diário!$B$4:$B$5010&gt;=N$4)*(Diário!$B$4:$B$5010&lt;=EOMONTH(N$4,0))*(Diário!$F$4:$F$5010))</f>
        <v>0</v>
      </c>
      <c r="O62" s="145" t="n">
        <f aca="false">SUM(C62:N62)</f>
        <v>285.45</v>
      </c>
      <c r="P62" s="146" t="n">
        <f aca="false">IF($O$137=0,0,O62/$O$137)</f>
        <v>0.000166893898453789</v>
      </c>
      <c r="Q62" s="118"/>
      <c r="R62" s="118"/>
      <c r="S62" s="118"/>
      <c r="T62" s="118"/>
      <c r="U62" s="118"/>
      <c r="V62" s="118"/>
      <c r="W62" s="118"/>
      <c r="X62" s="118"/>
      <c r="Y62" s="118"/>
      <c r="Z62" s="118"/>
    </row>
    <row r="63" customFormat="false" ht="23.25" hidden="false" customHeight="true" outlineLevel="0" collapsed="false">
      <c r="A63" s="59" t="s">
        <v>245</v>
      </c>
      <c r="B63" s="65" t="s">
        <v>246</v>
      </c>
      <c r="C63" s="144" t="n">
        <f aca="false">SUMPRODUCT((Diário!$E$4:$E$5010='Analítico Cx.'!$B63)*(Diário!$B$4:$B$5010&gt;=C$4)*(Diário!$B$4:$B$5010&lt;=EOMONTH(C$4,0))*(Diário!$F$4:$F$5010))</f>
        <v>0</v>
      </c>
      <c r="D63" s="144" t="n">
        <f aca="false">SUMPRODUCT((Diário!$E$4:$E$5010='Analítico Cx.'!$B63)*(Diário!$B$4:$B$5010&gt;=D$4)*(Diário!$B$4:$B$5010&lt;=EOMONTH(D$4,0))*(Diário!$F$4:$F$5010))</f>
        <v>0</v>
      </c>
      <c r="E63" s="144" t="n">
        <f aca="false">SUMPRODUCT((Diário!$E$4:$E$5010='Analítico Cx.'!$B63)*(Diário!$B$4:$B$5010&gt;=E$4)*(Diário!$B$4:$B$5010&lt;=EOMONTH(E$4,0))*(Diário!$F$4:$F$5010))</f>
        <v>0</v>
      </c>
      <c r="F63" s="144" t="n">
        <f aca="false">SUMPRODUCT((Diário!$E$4:$E$5010='Analítico Cx.'!$B63)*(Diário!$B$4:$B$5010&gt;=F$4)*(Diário!$B$4:$B$5010&lt;=EOMONTH(F$4,0))*(Diário!$F$4:$F$5010))</f>
        <v>0</v>
      </c>
      <c r="G63" s="144" t="n">
        <f aca="false">SUMPRODUCT((Diário!$E$4:$E$5010='Analítico Cx.'!$B63)*(Diário!$B$4:$B$5010&gt;=G$4)*(Diário!$B$4:$B$5010&lt;=EOMONTH(G$4,0))*(Diário!$F$4:$F$5010))</f>
        <v>140.36</v>
      </c>
      <c r="H63" s="144" t="n">
        <f aca="false">SUMPRODUCT((Diário!$E$4:$E$5010='Analítico Cx.'!$B63)*(Diário!$B$4:$B$5010&gt;=H$4)*(Diário!$B$4:$B$5010&lt;=EOMONTH(H$4,0))*(Diário!$F$4:$F$5010))</f>
        <v>239.52</v>
      </c>
      <c r="I63" s="144" t="n">
        <f aca="false">SUMPRODUCT((Diário!$E$4:$E$5010='Analítico Cx.'!$B63)*(Diário!$B$4:$B$5010&gt;=I$4)*(Diário!$B$4:$B$5010&lt;=EOMONTH(I$4,0))*(Diário!$F$4:$F$5010))</f>
        <v>229.95</v>
      </c>
      <c r="J63" s="144" t="n">
        <f aca="false">SUMPRODUCT((Diário!$E$4:$E$5010='Analítico Cx.'!$B63)*(Diário!$B$4:$B$5010&gt;=J$4)*(Diário!$B$4:$B$5010&lt;=EOMONTH(J$4,0))*(Diário!$F$4:$F$5010))</f>
        <v>367.93</v>
      </c>
      <c r="K63" s="144" t="n">
        <f aca="false">SUMPRODUCT((Diário!$E$4:$E$5010='Analítico Cx.'!$B63)*(Diário!$B$4:$B$5010&gt;=K$4)*(Diário!$B$4:$B$5010&lt;=EOMONTH(K$4,0))*(Diário!$F$4:$F$5010))</f>
        <v>436.92</v>
      </c>
      <c r="L63" s="144" t="n">
        <f aca="false">SUMPRODUCT((Diário!$E$4:$E$5010='Analítico Cx.'!$B63)*(Diário!$B$4:$B$5010&gt;=L$4)*(Diário!$B$4:$B$5010&lt;=EOMONTH(L$4,0))*(Diário!$F$4:$F$5010))</f>
        <v>360.84</v>
      </c>
      <c r="M63" s="144" t="n">
        <f aca="false">SUMPRODUCT((Diário!$E$4:$E$5010='Analítico Cx.'!$B63)*(Diário!$B$4:$B$5010&gt;=M$4)*(Diário!$B$4:$B$5010&lt;=EOMONTH(M$4,0))*(Diário!$F$4:$F$5010))</f>
        <v>514.23</v>
      </c>
      <c r="N63" s="144" t="n">
        <f aca="false">SUMPRODUCT((Diário!$E$4:$E$5010='Analítico Cx.'!$B63)*(Diário!$B$4:$B$5010&gt;=N$4)*(Diário!$B$4:$B$5010&lt;=EOMONTH(N$4,0))*(Diário!$F$4:$F$5010))</f>
        <v>508.51</v>
      </c>
      <c r="O63" s="145" t="n">
        <f aca="false">SUM(C63:N63)</f>
        <v>2798.26</v>
      </c>
      <c r="P63" s="146" t="n">
        <f aca="false">IF($O$137=0,0,O63/$O$137)</f>
        <v>0.0016360571738914</v>
      </c>
      <c r="Q63" s="118"/>
      <c r="R63" s="118"/>
      <c r="S63" s="118"/>
      <c r="T63" s="118"/>
      <c r="U63" s="118"/>
      <c r="V63" s="118"/>
      <c r="W63" s="118"/>
      <c r="X63" s="118"/>
      <c r="Y63" s="118"/>
      <c r="Z63" s="118"/>
    </row>
    <row r="64" customFormat="false" ht="23.25" hidden="false" customHeight="true" outlineLevel="0" collapsed="false">
      <c r="A64" s="59" t="s">
        <v>247</v>
      </c>
      <c r="B64" s="65" t="s">
        <v>248</v>
      </c>
      <c r="C64" s="144" t="n">
        <f aca="false">SUMPRODUCT((Diário!$E$4:$E$5010='Analítico Cx.'!$B64)*(Diário!$B$4:$B$5010&gt;=C$4)*(Diário!$B$4:$B$5010&lt;=EOMONTH(C$4,0))*(Diário!$F$4:$F$5010))</f>
        <v>0</v>
      </c>
      <c r="D64" s="144" t="n">
        <f aca="false">SUMPRODUCT((Diário!$E$4:$E$5010='Analítico Cx.'!$B64)*(Diário!$B$4:$B$5010&gt;=D$4)*(Diário!$B$4:$B$5010&lt;=EOMONTH(D$4,0))*(Diário!$F$4:$F$5010))</f>
        <v>0</v>
      </c>
      <c r="E64" s="144" t="n">
        <f aca="false">SUMPRODUCT((Diário!$E$4:$E$5010='Analítico Cx.'!$B64)*(Diário!$B$4:$B$5010&gt;=E$4)*(Diário!$B$4:$B$5010&lt;=EOMONTH(E$4,0))*(Diário!$F$4:$F$5010))</f>
        <v>0</v>
      </c>
      <c r="F64" s="144" t="n">
        <f aca="false">SUMPRODUCT((Diário!$E$4:$E$5010='Analítico Cx.'!$B64)*(Diário!$B$4:$B$5010&gt;=F$4)*(Diário!$B$4:$B$5010&lt;=EOMONTH(F$4,0))*(Diário!$F$4:$F$5010))</f>
        <v>0</v>
      </c>
      <c r="G64" s="144" t="n">
        <f aca="false">SUMPRODUCT((Diário!$E$4:$E$5010='Analítico Cx.'!$B64)*(Diário!$B$4:$B$5010&gt;=G$4)*(Diário!$B$4:$B$5010&lt;=EOMONTH(G$4,0))*(Diário!$F$4:$F$5010))</f>
        <v>0</v>
      </c>
      <c r="H64" s="144" t="n">
        <f aca="false">SUMPRODUCT((Diário!$E$4:$E$5010='Analítico Cx.'!$B64)*(Diário!$B$4:$B$5010&gt;=H$4)*(Diário!$B$4:$B$5010&lt;=EOMONTH(H$4,0))*(Diário!$F$4:$F$5010))</f>
        <v>0</v>
      </c>
      <c r="I64" s="144" t="n">
        <f aca="false">SUMPRODUCT((Diário!$E$4:$E$5010='Analítico Cx.'!$B64)*(Diário!$B$4:$B$5010&gt;=I$4)*(Diário!$B$4:$B$5010&lt;=EOMONTH(I$4,0))*(Diário!$F$4:$F$5010))</f>
        <v>71.61</v>
      </c>
      <c r="J64" s="144" t="n">
        <f aca="false">SUMPRODUCT((Diário!$E$4:$E$5010='Analítico Cx.'!$B64)*(Diário!$B$4:$B$5010&gt;=J$4)*(Diário!$B$4:$B$5010&lt;=EOMONTH(J$4,0))*(Diário!$F$4:$F$5010))</f>
        <v>10.05</v>
      </c>
      <c r="K64" s="144" t="n">
        <f aca="false">SUMPRODUCT((Diário!$E$4:$E$5010='Analítico Cx.'!$B64)*(Diário!$B$4:$B$5010&gt;=K$4)*(Diário!$B$4:$B$5010&lt;=EOMONTH(K$4,0))*(Diário!$F$4:$F$5010))</f>
        <v>403.4</v>
      </c>
      <c r="L64" s="144" t="n">
        <f aca="false">SUMPRODUCT((Diário!$E$4:$E$5010='Analítico Cx.'!$B64)*(Diário!$B$4:$B$5010&gt;=L$4)*(Diário!$B$4:$B$5010&lt;=EOMONTH(L$4,0))*(Diário!$F$4:$F$5010))</f>
        <v>170.96</v>
      </c>
      <c r="M64" s="144" t="n">
        <f aca="false">SUMPRODUCT((Diário!$E$4:$E$5010='Analítico Cx.'!$B64)*(Diário!$B$4:$B$5010&gt;=M$4)*(Diário!$B$4:$B$5010&lt;=EOMONTH(M$4,0))*(Diário!$F$4:$F$5010))</f>
        <v>71.61</v>
      </c>
      <c r="N64" s="144" t="n">
        <f aca="false">SUMPRODUCT((Diário!$E$4:$E$5010='Analítico Cx.'!$B64)*(Diário!$B$4:$B$5010&gt;=N$4)*(Diário!$B$4:$B$5010&lt;=EOMONTH(N$4,0))*(Diário!$F$4:$F$5010))</f>
        <v>222.08</v>
      </c>
      <c r="O64" s="145" t="n">
        <f aca="false">SUM(C64:N64)</f>
        <v>949.71</v>
      </c>
      <c r="P64" s="146" t="n">
        <f aca="false">IF($O$137=0,0,O64/$O$137)</f>
        <v>0.000555266436505686</v>
      </c>
      <c r="Q64" s="118"/>
      <c r="R64" s="118"/>
      <c r="S64" s="118"/>
      <c r="T64" s="118"/>
      <c r="U64" s="118"/>
      <c r="V64" s="118"/>
      <c r="W64" s="118"/>
      <c r="X64" s="118"/>
      <c r="Y64" s="118"/>
      <c r="Z64" s="118"/>
    </row>
    <row r="65" customFormat="false" ht="23.25" hidden="false" customHeight="true" outlineLevel="0" collapsed="false">
      <c r="A65" s="59" t="s">
        <v>249</v>
      </c>
      <c r="B65" s="65" t="s">
        <v>250</v>
      </c>
      <c r="C65" s="144" t="n">
        <f aca="false">SUMPRODUCT((Diário!$E$4:$E$5010='Analítico Cx.'!$B65)*(Diário!$B$4:$B$5010&gt;=C$4)*(Diário!$B$4:$B$5010&lt;=EOMONTH(C$4,0))*(Diário!$F$4:$F$5010))</f>
        <v>0</v>
      </c>
      <c r="D65" s="144" t="n">
        <f aca="false">SUMPRODUCT((Diário!$E$4:$E$5010='Analítico Cx.'!$B65)*(Diário!$B$4:$B$5010&gt;=D$4)*(Diário!$B$4:$B$5010&lt;=EOMONTH(D$4,0))*(Diário!$F$4:$F$5010))</f>
        <v>0</v>
      </c>
      <c r="E65" s="144" t="n">
        <f aca="false">SUMPRODUCT((Diário!$E$4:$E$5010='Analítico Cx.'!$B65)*(Diário!$B$4:$B$5010&gt;=E$4)*(Diário!$B$4:$B$5010&lt;=EOMONTH(E$4,0))*(Diário!$F$4:$F$5010))</f>
        <v>0</v>
      </c>
      <c r="F65" s="144" t="n">
        <f aca="false">SUMPRODUCT((Diário!$E$4:$E$5010='Analítico Cx.'!$B65)*(Diário!$B$4:$B$5010&gt;=F$4)*(Diário!$B$4:$B$5010&lt;=EOMONTH(F$4,0))*(Diário!$F$4:$F$5010))</f>
        <v>0</v>
      </c>
      <c r="G65" s="144" t="n">
        <f aca="false">SUMPRODUCT((Diário!$E$4:$E$5010='Analítico Cx.'!$B65)*(Diário!$B$4:$B$5010&gt;=G$4)*(Diário!$B$4:$B$5010&lt;=EOMONTH(G$4,0))*(Diário!$F$4:$F$5010))</f>
        <v>54.41</v>
      </c>
      <c r="H65" s="144" t="n">
        <f aca="false">SUMPRODUCT((Diário!$E$4:$E$5010='Analítico Cx.'!$B65)*(Diário!$B$4:$B$5010&gt;=H$4)*(Diário!$B$4:$B$5010&lt;=EOMONTH(H$4,0))*(Diário!$F$4:$F$5010))</f>
        <v>134.89</v>
      </c>
      <c r="I65" s="144" t="n">
        <f aca="false">SUMPRODUCT((Diário!$E$4:$E$5010='Analítico Cx.'!$B65)*(Diário!$B$4:$B$5010&gt;=I$4)*(Diário!$B$4:$B$5010&lt;=EOMONTH(I$4,0))*(Diário!$F$4:$F$5010))</f>
        <v>0</v>
      </c>
      <c r="J65" s="144" t="n">
        <f aca="false">SUMPRODUCT((Diário!$E$4:$E$5010='Analítico Cx.'!$B65)*(Diário!$B$4:$B$5010&gt;=J$4)*(Diário!$B$4:$B$5010&lt;=EOMONTH(J$4,0))*(Diário!$F$4:$F$5010))</f>
        <v>0</v>
      </c>
      <c r="K65" s="144" t="n">
        <f aca="false">SUMPRODUCT((Diário!$E$4:$E$5010='Analítico Cx.'!$B65)*(Diário!$B$4:$B$5010&gt;=K$4)*(Diário!$B$4:$B$5010&lt;=EOMONTH(K$4,0))*(Diário!$F$4:$F$5010))</f>
        <v>0</v>
      </c>
      <c r="L65" s="144" t="n">
        <f aca="false">SUMPRODUCT((Diário!$E$4:$E$5010='Analítico Cx.'!$B65)*(Diário!$B$4:$B$5010&gt;=L$4)*(Diário!$B$4:$B$5010&lt;=EOMONTH(L$4,0))*(Diário!$F$4:$F$5010))</f>
        <v>0</v>
      </c>
      <c r="M65" s="144" t="n">
        <f aca="false">SUMPRODUCT((Diário!$E$4:$E$5010='Analítico Cx.'!$B65)*(Diário!$B$4:$B$5010&gt;=M$4)*(Diário!$B$4:$B$5010&lt;=EOMONTH(M$4,0))*(Diário!$F$4:$F$5010))</f>
        <v>0</v>
      </c>
      <c r="N65" s="144" t="n">
        <f aca="false">SUMPRODUCT((Diário!$E$4:$E$5010='Analítico Cx.'!$B65)*(Diário!$B$4:$B$5010&gt;=N$4)*(Diário!$B$4:$B$5010&lt;=EOMONTH(N$4,0))*(Diário!$F$4:$F$5010))</f>
        <v>0</v>
      </c>
      <c r="O65" s="145" t="n">
        <f aca="false">SUM(C65:N65)</f>
        <v>189.3</v>
      </c>
      <c r="P65" s="146" t="n">
        <f aca="false">IF($O$137=0,0,O65/$O$137)</f>
        <v>0.00011067792950535</v>
      </c>
      <c r="Q65" s="118"/>
      <c r="R65" s="118"/>
      <c r="S65" s="118"/>
      <c r="T65" s="118"/>
      <c r="U65" s="118"/>
      <c r="V65" s="118"/>
      <c r="W65" s="118"/>
      <c r="X65" s="118"/>
      <c r="Y65" s="118"/>
      <c r="Z65" s="118"/>
    </row>
    <row r="66" customFormat="false" ht="23.25" hidden="false" customHeight="true" outlineLevel="0" collapsed="false">
      <c r="A66" s="59" t="s">
        <v>251</v>
      </c>
      <c r="B66" s="65" t="s">
        <v>252</v>
      </c>
      <c r="C66" s="144" t="n">
        <f aca="false">SUMPRODUCT((Diário!$E$4:$E$5010='Analítico Cx.'!$B66)*(Diário!$B$4:$B$5010&gt;=C$4)*(Diário!$B$4:$B$5010&lt;=EOMONTH(C$4,0))*(Diário!$F$4:$F$5010))</f>
        <v>0</v>
      </c>
      <c r="D66" s="144" t="n">
        <f aca="false">SUMPRODUCT((Diário!$E$4:$E$5010='Analítico Cx.'!$B66)*(Diário!$B$4:$B$5010&gt;=D$4)*(Diário!$B$4:$B$5010&lt;=EOMONTH(D$4,0))*(Diário!$F$4:$F$5010))</f>
        <v>0</v>
      </c>
      <c r="E66" s="144" t="n">
        <f aca="false">SUMPRODUCT((Diário!$E$4:$E$5010='Analítico Cx.'!$B66)*(Diário!$B$4:$B$5010&gt;=E$4)*(Diário!$B$4:$B$5010&lt;=EOMONTH(E$4,0))*(Diário!$F$4:$F$5010))</f>
        <v>0</v>
      </c>
      <c r="F66" s="144" t="n">
        <f aca="false">SUMPRODUCT((Diário!$E$4:$E$5010='Analítico Cx.'!$B66)*(Diário!$B$4:$B$5010&gt;=F$4)*(Diário!$B$4:$B$5010&lt;=EOMONTH(F$4,0))*(Diário!$F$4:$F$5010))</f>
        <v>0</v>
      </c>
      <c r="G66" s="144" t="n">
        <f aca="false">SUMPRODUCT((Diário!$E$4:$E$5010='Analítico Cx.'!$B66)*(Diário!$B$4:$B$5010&gt;=G$4)*(Diário!$B$4:$B$5010&lt;=EOMONTH(G$4,0))*(Diário!$F$4:$F$5010))</f>
        <v>0</v>
      </c>
      <c r="H66" s="144" t="n">
        <f aca="false">SUMPRODUCT((Diário!$E$4:$E$5010='Analítico Cx.'!$B66)*(Diário!$B$4:$B$5010&gt;=H$4)*(Diário!$B$4:$B$5010&lt;=EOMONTH(H$4,0))*(Diário!$F$4:$F$5010))</f>
        <v>0</v>
      </c>
      <c r="I66" s="144" t="n">
        <f aca="false">SUMPRODUCT((Diário!$E$4:$E$5010='Analítico Cx.'!$B66)*(Diário!$B$4:$B$5010&gt;=I$4)*(Diário!$B$4:$B$5010&lt;=EOMONTH(I$4,0))*(Diário!$F$4:$F$5010))</f>
        <v>0</v>
      </c>
      <c r="J66" s="144" t="n">
        <f aca="false">SUMPRODUCT((Diário!$E$4:$E$5010='Analítico Cx.'!$B66)*(Diário!$B$4:$B$5010&gt;=J$4)*(Diário!$B$4:$B$5010&lt;=EOMONTH(J$4,0))*(Diário!$F$4:$F$5010))</f>
        <v>0</v>
      </c>
      <c r="K66" s="144" t="n">
        <f aca="false">SUMPRODUCT((Diário!$E$4:$E$5010='Analítico Cx.'!$B66)*(Diário!$B$4:$B$5010&gt;=K$4)*(Diário!$B$4:$B$5010&lt;=EOMONTH(K$4,0))*(Diário!$F$4:$F$5010))</f>
        <v>0</v>
      </c>
      <c r="L66" s="144" t="n">
        <f aca="false">SUMPRODUCT((Diário!$E$4:$E$5010='Analítico Cx.'!$B66)*(Diário!$B$4:$B$5010&gt;=L$4)*(Diário!$B$4:$B$5010&lt;=EOMONTH(L$4,0))*(Diário!$F$4:$F$5010))</f>
        <v>0</v>
      </c>
      <c r="M66" s="144" t="n">
        <f aca="false">SUMPRODUCT((Diário!$E$4:$E$5010='Analítico Cx.'!$B66)*(Diário!$B$4:$B$5010&gt;=M$4)*(Diário!$B$4:$B$5010&lt;=EOMONTH(M$4,0))*(Diário!$F$4:$F$5010))</f>
        <v>0</v>
      </c>
      <c r="N66" s="144" t="n">
        <f aca="false">SUMPRODUCT((Diário!$E$4:$E$5010='Analítico Cx.'!$B66)*(Diário!$B$4:$B$5010&gt;=N$4)*(Diário!$B$4:$B$5010&lt;=EOMONTH(N$4,0))*(Diário!$F$4:$F$5010))</f>
        <v>0</v>
      </c>
      <c r="O66" s="145" t="n">
        <f aca="false">SUM(C66:N66)</f>
        <v>0</v>
      </c>
      <c r="P66" s="146" t="n">
        <f aca="false">IF($O$137=0,0,O66/$O$137)</f>
        <v>0</v>
      </c>
      <c r="Q66" s="118"/>
      <c r="R66" s="118"/>
      <c r="S66" s="118"/>
      <c r="T66" s="118"/>
      <c r="U66" s="118"/>
      <c r="V66" s="118"/>
      <c r="W66" s="118"/>
      <c r="X66" s="118"/>
      <c r="Y66" s="118"/>
      <c r="Z66" s="118"/>
    </row>
    <row r="67" customFormat="false" ht="23.25" hidden="false" customHeight="true" outlineLevel="0" collapsed="false">
      <c r="A67" s="59" t="s">
        <v>253</v>
      </c>
      <c r="B67" s="65" t="s">
        <v>254</v>
      </c>
      <c r="C67" s="144" t="n">
        <f aca="false">SUMPRODUCT((Diário!$E$4:$E$5010='Analítico Cx.'!$B67)*(Diário!$B$4:$B$5010&gt;=C$4)*(Diário!$B$4:$B$5010&lt;=EOMONTH(C$4,0))*(Diário!$F$4:$F$5010))</f>
        <v>0</v>
      </c>
      <c r="D67" s="144" t="n">
        <f aca="false">SUMPRODUCT((Diário!$E$4:$E$5010='Analítico Cx.'!$B67)*(Diário!$B$4:$B$5010&gt;=D$4)*(Diário!$B$4:$B$5010&lt;=EOMONTH(D$4,0))*(Diário!$F$4:$F$5010))</f>
        <v>0</v>
      </c>
      <c r="E67" s="144" t="n">
        <f aca="false">SUMPRODUCT((Diário!$E$4:$E$5010='Analítico Cx.'!$B67)*(Diário!$B$4:$B$5010&gt;=E$4)*(Diário!$B$4:$B$5010&lt;=EOMONTH(E$4,0))*(Diário!$F$4:$F$5010))</f>
        <v>0</v>
      </c>
      <c r="F67" s="144" t="n">
        <f aca="false">SUMPRODUCT((Diário!$E$4:$E$5010='Analítico Cx.'!$B67)*(Diário!$B$4:$B$5010&gt;=F$4)*(Diário!$B$4:$B$5010&lt;=EOMONTH(F$4,0))*(Diário!$F$4:$F$5010))</f>
        <v>0</v>
      </c>
      <c r="G67" s="144" t="n">
        <f aca="false">SUMPRODUCT((Diário!$E$4:$E$5010='Analítico Cx.'!$B67)*(Diário!$B$4:$B$5010&gt;=G$4)*(Diário!$B$4:$B$5010&lt;=EOMONTH(G$4,0))*(Diário!$F$4:$F$5010))</f>
        <v>0</v>
      </c>
      <c r="H67" s="144" t="n">
        <f aca="false">SUMPRODUCT((Diário!$E$4:$E$5010='Analítico Cx.'!$B67)*(Diário!$B$4:$B$5010&gt;=H$4)*(Diário!$B$4:$B$5010&lt;=EOMONTH(H$4,0))*(Diário!$F$4:$F$5010))</f>
        <v>0</v>
      </c>
      <c r="I67" s="144" t="n">
        <f aca="false">SUMPRODUCT((Diário!$E$4:$E$5010='Analítico Cx.'!$B67)*(Diário!$B$4:$B$5010&gt;=I$4)*(Diário!$B$4:$B$5010&lt;=EOMONTH(I$4,0))*(Diário!$F$4:$F$5010))</f>
        <v>130</v>
      </c>
      <c r="J67" s="144" t="n">
        <f aca="false">SUMPRODUCT((Diário!$E$4:$E$5010='Analítico Cx.'!$B67)*(Diário!$B$4:$B$5010&gt;=J$4)*(Diário!$B$4:$B$5010&lt;=EOMONTH(J$4,0))*(Diário!$F$4:$F$5010))</f>
        <v>130</v>
      </c>
      <c r="K67" s="144" t="n">
        <f aca="false">SUMPRODUCT((Diário!$E$4:$E$5010='Analítico Cx.'!$B67)*(Diário!$B$4:$B$5010&gt;=K$4)*(Diário!$B$4:$B$5010&lt;=EOMONTH(K$4,0))*(Diário!$F$4:$F$5010))</f>
        <v>1326.91</v>
      </c>
      <c r="L67" s="144" t="n">
        <f aca="false">SUMPRODUCT((Diário!$E$4:$E$5010='Analítico Cx.'!$B67)*(Diário!$B$4:$B$5010&gt;=L$4)*(Diário!$B$4:$B$5010&lt;=EOMONTH(L$4,0))*(Diário!$F$4:$F$5010))</f>
        <v>274.15</v>
      </c>
      <c r="M67" s="144" t="n">
        <f aca="false">SUMPRODUCT((Diário!$E$4:$E$5010='Analítico Cx.'!$B67)*(Diário!$B$4:$B$5010&gt;=M$4)*(Diário!$B$4:$B$5010&lt;=EOMONTH(M$4,0))*(Diário!$F$4:$F$5010))</f>
        <v>771.42</v>
      </c>
      <c r="N67" s="144" t="n">
        <f aca="false">SUMPRODUCT((Diário!$E$4:$E$5010='Analítico Cx.'!$B67)*(Diário!$B$4:$B$5010&gt;=N$4)*(Diário!$B$4:$B$5010&lt;=EOMONTH(N$4,0))*(Diário!$F$4:$F$5010))</f>
        <v>573.33</v>
      </c>
      <c r="O67" s="145" t="n">
        <f aca="false">SUM(C67:N67)</f>
        <v>3205.81</v>
      </c>
      <c r="P67" s="146" t="n">
        <f aca="false">IF($O$137=0,0,O67/$O$137)</f>
        <v>0.00187433921388033</v>
      </c>
      <c r="Q67" s="118"/>
      <c r="R67" s="118"/>
      <c r="S67" s="118"/>
      <c r="T67" s="118"/>
      <c r="U67" s="118"/>
      <c r="V67" s="118"/>
      <c r="W67" s="118"/>
      <c r="X67" s="118"/>
      <c r="Y67" s="118"/>
      <c r="Z67" s="118"/>
    </row>
    <row r="68" customFormat="false" ht="23.25" hidden="false" customHeight="true" outlineLevel="0" collapsed="false">
      <c r="A68" s="59" t="s">
        <v>255</v>
      </c>
      <c r="B68" s="65" t="s">
        <v>256</v>
      </c>
      <c r="C68" s="144" t="n">
        <f aca="false">SUMPRODUCT((Diário!$E$4:$E$5010='Analítico Cx.'!$B68)*(Diário!$B$4:$B$5010&gt;=C$4)*(Diário!$B$4:$B$5010&lt;=EOMONTH(C$4,0))*(Diário!$F$4:$F$5010))</f>
        <v>0</v>
      </c>
      <c r="D68" s="144" t="n">
        <f aca="false">SUMPRODUCT((Diário!$E$4:$E$5010='Analítico Cx.'!$B68)*(Diário!$B$4:$B$5010&gt;=D$4)*(Diário!$B$4:$B$5010&lt;=EOMONTH(D$4,0))*(Diário!$F$4:$F$5010))</f>
        <v>0</v>
      </c>
      <c r="E68" s="144" t="n">
        <f aca="false">SUMPRODUCT((Diário!$E$4:$E$5010='Analítico Cx.'!$B68)*(Diário!$B$4:$B$5010&gt;=E$4)*(Diário!$B$4:$B$5010&lt;=EOMONTH(E$4,0))*(Diário!$F$4:$F$5010))</f>
        <v>0</v>
      </c>
      <c r="F68" s="144" t="n">
        <f aca="false">SUMPRODUCT((Diário!$E$4:$E$5010='Analítico Cx.'!$B68)*(Diário!$B$4:$B$5010&gt;=F$4)*(Diário!$B$4:$B$5010&lt;=EOMONTH(F$4,0))*(Diário!$F$4:$F$5010))</f>
        <v>0</v>
      </c>
      <c r="G68" s="144" t="n">
        <f aca="false">SUMPRODUCT((Diário!$E$4:$E$5010='Analítico Cx.'!$B68)*(Diário!$B$4:$B$5010&gt;=G$4)*(Diário!$B$4:$B$5010&lt;=EOMONTH(G$4,0))*(Diário!$F$4:$F$5010))</f>
        <v>0</v>
      </c>
      <c r="H68" s="144" t="n">
        <f aca="false">SUMPRODUCT((Diário!$E$4:$E$5010='Analítico Cx.'!$B68)*(Diário!$B$4:$B$5010&gt;=H$4)*(Diário!$B$4:$B$5010&lt;=EOMONTH(H$4,0))*(Diário!$F$4:$F$5010))</f>
        <v>0</v>
      </c>
      <c r="I68" s="144" t="n">
        <f aca="false">SUMPRODUCT((Diário!$E$4:$E$5010='Analítico Cx.'!$B68)*(Diário!$B$4:$B$5010&gt;=I$4)*(Diário!$B$4:$B$5010&lt;=EOMONTH(I$4,0))*(Diário!$F$4:$F$5010))</f>
        <v>0</v>
      </c>
      <c r="J68" s="144" t="n">
        <f aca="false">SUMPRODUCT((Diário!$E$4:$E$5010='Analítico Cx.'!$B68)*(Diário!$B$4:$B$5010&gt;=J$4)*(Diário!$B$4:$B$5010&lt;=EOMONTH(J$4,0))*(Diário!$F$4:$F$5010))</f>
        <v>0</v>
      </c>
      <c r="K68" s="144" t="n">
        <f aca="false">SUMPRODUCT((Diário!$E$4:$E$5010='Analítico Cx.'!$B68)*(Diário!$B$4:$B$5010&gt;=K$4)*(Diário!$B$4:$B$5010&lt;=EOMONTH(K$4,0))*(Diário!$F$4:$F$5010))</f>
        <v>0</v>
      </c>
      <c r="L68" s="144" t="n">
        <f aca="false">SUMPRODUCT((Diário!$E$4:$E$5010='Analítico Cx.'!$B68)*(Diário!$B$4:$B$5010&gt;=L$4)*(Diário!$B$4:$B$5010&lt;=EOMONTH(L$4,0))*(Diário!$F$4:$F$5010))</f>
        <v>0</v>
      </c>
      <c r="M68" s="144" t="n">
        <f aca="false">SUMPRODUCT((Diário!$E$4:$E$5010='Analítico Cx.'!$B68)*(Diário!$B$4:$B$5010&gt;=M$4)*(Diário!$B$4:$B$5010&lt;=EOMONTH(M$4,0))*(Diário!$F$4:$F$5010))</f>
        <v>0</v>
      </c>
      <c r="N68" s="144" t="n">
        <f aca="false">SUMPRODUCT((Diário!$E$4:$E$5010='Analítico Cx.'!$B68)*(Diário!$B$4:$B$5010&gt;=N$4)*(Diário!$B$4:$B$5010&lt;=EOMONTH(N$4,0))*(Diário!$F$4:$F$5010))</f>
        <v>0</v>
      </c>
      <c r="O68" s="145" t="n">
        <f aca="false">SUM(C68:N68)</f>
        <v>0</v>
      </c>
      <c r="P68" s="146" t="n">
        <f aca="false">IF($O$137=0,0,O68/$O$137)</f>
        <v>0</v>
      </c>
      <c r="Q68" s="118"/>
      <c r="R68" s="118"/>
      <c r="S68" s="118"/>
      <c r="T68" s="118"/>
      <c r="U68" s="118"/>
      <c r="V68" s="118"/>
      <c r="W68" s="118"/>
      <c r="X68" s="118"/>
      <c r="Y68" s="118"/>
      <c r="Z68" s="118"/>
    </row>
    <row r="69" customFormat="false" ht="23.25" hidden="false" customHeight="true" outlineLevel="0" collapsed="false">
      <c r="A69" s="59" t="s">
        <v>257</v>
      </c>
      <c r="B69" s="65" t="s">
        <v>258</v>
      </c>
      <c r="C69" s="144" t="n">
        <f aca="false">SUMPRODUCT((Diário!$E$4:$E$5010='Analítico Cx.'!$B69)*(Diário!$B$4:$B$5010&gt;=C$4)*(Diário!$B$4:$B$5010&lt;=EOMONTH(C$4,0))*(Diário!$F$4:$F$5010))</f>
        <v>0</v>
      </c>
      <c r="D69" s="144" t="n">
        <f aca="false">SUMPRODUCT((Diário!$E$4:$E$5010='Analítico Cx.'!$B69)*(Diário!$B$4:$B$5010&gt;=D$4)*(Diário!$B$4:$B$5010&lt;=EOMONTH(D$4,0))*(Diário!$F$4:$F$5010))</f>
        <v>0</v>
      </c>
      <c r="E69" s="144" t="n">
        <f aca="false">SUMPRODUCT((Diário!$E$4:$E$5010='Analítico Cx.'!$B69)*(Diário!$B$4:$B$5010&gt;=E$4)*(Diário!$B$4:$B$5010&lt;=EOMONTH(E$4,0))*(Diário!$F$4:$F$5010))</f>
        <v>0</v>
      </c>
      <c r="F69" s="144" t="n">
        <f aca="false">SUMPRODUCT((Diário!$E$4:$E$5010='Analítico Cx.'!$B69)*(Diário!$B$4:$B$5010&gt;=F$4)*(Diário!$B$4:$B$5010&lt;=EOMONTH(F$4,0))*(Diário!$F$4:$F$5010))</f>
        <v>0</v>
      </c>
      <c r="G69" s="144" t="n">
        <f aca="false">SUMPRODUCT((Diário!$E$4:$E$5010='Analítico Cx.'!$B69)*(Diário!$B$4:$B$5010&gt;=G$4)*(Diário!$B$4:$B$5010&lt;=EOMONTH(G$4,0))*(Diário!$F$4:$F$5010))</f>
        <v>0</v>
      </c>
      <c r="H69" s="144" t="n">
        <f aca="false">SUMPRODUCT((Diário!$E$4:$E$5010='Analítico Cx.'!$B69)*(Diário!$B$4:$B$5010&gt;=H$4)*(Diário!$B$4:$B$5010&lt;=EOMONTH(H$4,0))*(Diário!$F$4:$F$5010))</f>
        <v>0</v>
      </c>
      <c r="I69" s="144" t="n">
        <f aca="false">SUMPRODUCT((Diário!$E$4:$E$5010='Analítico Cx.'!$B69)*(Diário!$B$4:$B$5010&gt;=I$4)*(Diário!$B$4:$B$5010&lt;=EOMONTH(I$4,0))*(Diário!$F$4:$F$5010))</f>
        <v>1632.05</v>
      </c>
      <c r="J69" s="144" t="n">
        <f aca="false">SUMPRODUCT((Diário!$E$4:$E$5010='Analítico Cx.'!$B69)*(Diário!$B$4:$B$5010&gt;=J$4)*(Diário!$B$4:$B$5010&lt;=EOMONTH(J$4,0))*(Diário!$F$4:$F$5010))</f>
        <v>2310.59</v>
      </c>
      <c r="K69" s="144" t="n">
        <f aca="false">SUMPRODUCT((Diário!$E$4:$E$5010='Analítico Cx.'!$B69)*(Diário!$B$4:$B$5010&gt;=K$4)*(Diário!$B$4:$B$5010&lt;=EOMONTH(K$4,0))*(Diário!$F$4:$F$5010))</f>
        <v>2050.62</v>
      </c>
      <c r="L69" s="144" t="n">
        <f aca="false">SUMPRODUCT((Diário!$E$4:$E$5010='Analítico Cx.'!$B69)*(Diário!$B$4:$B$5010&gt;=L$4)*(Diário!$B$4:$B$5010&lt;=EOMONTH(L$4,0))*(Diário!$F$4:$F$5010))</f>
        <v>6396.81</v>
      </c>
      <c r="M69" s="144" t="n">
        <f aca="false">SUMPRODUCT((Diário!$E$4:$E$5010='Analítico Cx.'!$B69)*(Diário!$B$4:$B$5010&gt;=M$4)*(Diário!$B$4:$B$5010&lt;=EOMONTH(M$4,0))*(Diário!$F$4:$F$5010))</f>
        <v>1954.89</v>
      </c>
      <c r="N69" s="144" t="n">
        <f aca="false">SUMPRODUCT((Diário!$E$4:$E$5010='Analítico Cx.'!$B69)*(Diário!$B$4:$B$5010&gt;=N$4)*(Diário!$B$4:$B$5010&lt;=EOMONTH(N$4,0))*(Diário!$F$4:$F$5010))</f>
        <v>2956.28</v>
      </c>
      <c r="O69" s="145" t="n">
        <f aca="false">SUM(C69:N69)</f>
        <v>17301.24</v>
      </c>
      <c r="P69" s="146" t="n">
        <f aca="false">IF($O$137=0,0,O69/$O$137)</f>
        <v>0.0101155067146072</v>
      </c>
      <c r="Q69" s="118"/>
      <c r="R69" s="118"/>
      <c r="S69" s="118"/>
      <c r="T69" s="118"/>
      <c r="U69" s="118"/>
      <c r="V69" s="118"/>
      <c r="W69" s="118"/>
      <c r="X69" s="118"/>
      <c r="Y69" s="118"/>
      <c r="Z69" s="118"/>
    </row>
    <row r="70" customFormat="false" ht="23.25" hidden="false" customHeight="true" outlineLevel="0" collapsed="false">
      <c r="A70" s="59" t="s">
        <v>259</v>
      </c>
      <c r="B70" s="65" t="s">
        <v>260</v>
      </c>
      <c r="C70" s="144" t="n">
        <f aca="false">SUMPRODUCT((Diário!$E$4:$E$5010='Analítico Cx.'!$B70)*(Diário!$B$4:$B$5010&gt;=C$4)*(Diário!$B$4:$B$5010&lt;=EOMONTH(C$4,0))*(Diário!$F$4:$F$5010))</f>
        <v>0</v>
      </c>
      <c r="D70" s="144" t="n">
        <f aca="false">SUMPRODUCT((Diário!$E$4:$E$5010='Analítico Cx.'!$B70)*(Diário!$B$4:$B$5010&gt;=D$4)*(Diário!$B$4:$B$5010&lt;=EOMONTH(D$4,0))*(Diário!$F$4:$F$5010))</f>
        <v>0</v>
      </c>
      <c r="E70" s="144" t="n">
        <f aca="false">SUMPRODUCT((Diário!$E$4:$E$5010='Analítico Cx.'!$B70)*(Diário!$B$4:$B$5010&gt;=E$4)*(Diário!$B$4:$B$5010&lt;=EOMONTH(E$4,0))*(Diário!$F$4:$F$5010))</f>
        <v>0</v>
      </c>
      <c r="F70" s="144" t="n">
        <f aca="false">SUMPRODUCT((Diário!$E$4:$E$5010='Analítico Cx.'!$B70)*(Diário!$B$4:$B$5010&gt;=F$4)*(Diário!$B$4:$B$5010&lt;=EOMONTH(F$4,0))*(Diário!$F$4:$F$5010))</f>
        <v>0</v>
      </c>
      <c r="G70" s="144" t="n">
        <f aca="false">SUMPRODUCT((Diário!$E$4:$E$5010='Analítico Cx.'!$B70)*(Diário!$B$4:$B$5010&gt;=G$4)*(Diário!$B$4:$B$5010&lt;=EOMONTH(G$4,0))*(Diário!$F$4:$F$5010))</f>
        <v>2000</v>
      </c>
      <c r="H70" s="144" t="n">
        <f aca="false">SUMPRODUCT((Diário!$E$4:$E$5010='Analítico Cx.'!$B70)*(Diário!$B$4:$B$5010&gt;=H$4)*(Diário!$B$4:$B$5010&lt;=EOMONTH(H$4,0))*(Diário!$F$4:$F$5010))</f>
        <v>2000</v>
      </c>
      <c r="I70" s="144" t="n">
        <f aca="false">SUMPRODUCT((Diário!$E$4:$E$5010='Analítico Cx.'!$B70)*(Diário!$B$4:$B$5010&gt;=I$4)*(Diário!$B$4:$B$5010&lt;=EOMONTH(I$4,0))*(Diário!$F$4:$F$5010))</f>
        <v>2000</v>
      </c>
      <c r="J70" s="144" t="n">
        <f aca="false">SUMPRODUCT((Diário!$E$4:$E$5010='Analítico Cx.'!$B70)*(Diário!$B$4:$B$5010&gt;=J$4)*(Diário!$B$4:$B$5010&lt;=EOMONTH(J$4,0))*(Diário!$F$4:$F$5010))</f>
        <v>2000</v>
      </c>
      <c r="K70" s="144" t="n">
        <f aca="false">SUMPRODUCT((Diário!$E$4:$E$5010='Analítico Cx.'!$B70)*(Diário!$B$4:$B$5010&gt;=K$4)*(Diário!$B$4:$B$5010&lt;=EOMONTH(K$4,0))*(Diário!$F$4:$F$5010))</f>
        <v>2000</v>
      </c>
      <c r="L70" s="144" t="n">
        <f aca="false">SUMPRODUCT((Diário!$E$4:$E$5010='Analítico Cx.'!$B70)*(Diário!$B$4:$B$5010&gt;=L$4)*(Diário!$B$4:$B$5010&lt;=EOMONTH(L$4,0))*(Diário!$F$4:$F$5010))</f>
        <v>2000</v>
      </c>
      <c r="M70" s="144" t="n">
        <f aca="false">SUMPRODUCT((Diário!$E$4:$E$5010='Analítico Cx.'!$B70)*(Diário!$B$4:$B$5010&gt;=M$4)*(Diário!$B$4:$B$5010&lt;=EOMONTH(M$4,0))*(Diário!$F$4:$F$5010))</f>
        <v>2000</v>
      </c>
      <c r="N70" s="144" t="n">
        <f aca="false">SUMPRODUCT((Diário!$E$4:$E$5010='Analítico Cx.'!$B70)*(Diário!$B$4:$B$5010&gt;=N$4)*(Diário!$B$4:$B$5010&lt;=EOMONTH(N$4,0))*(Diário!$F$4:$F$5010))</f>
        <v>2000</v>
      </c>
      <c r="O70" s="145" t="n">
        <f aca="false">SUM(C70:N70)</f>
        <v>16000</v>
      </c>
      <c r="P70" s="146" t="n">
        <f aca="false">IF($O$137=0,0,O70/$O$137)</f>
        <v>0.00935471142147705</v>
      </c>
      <c r="Q70" s="118"/>
      <c r="R70" s="118"/>
      <c r="S70" s="118"/>
      <c r="T70" s="118"/>
      <c r="U70" s="118"/>
      <c r="V70" s="118"/>
      <c r="W70" s="118"/>
      <c r="X70" s="118"/>
      <c r="Y70" s="118"/>
      <c r="Z70" s="118"/>
    </row>
    <row r="71" customFormat="false" ht="23.25" hidden="false" customHeight="true" outlineLevel="0" collapsed="false">
      <c r="A71" s="59" t="s">
        <v>261</v>
      </c>
      <c r="B71" s="65" t="s">
        <v>262</v>
      </c>
      <c r="C71" s="144" t="n">
        <f aca="false">SUMPRODUCT((Diário!$E$4:$E$5010='Analítico Cx.'!$B71)*(Diário!$B$4:$B$5010&gt;=C$4)*(Diário!$B$4:$B$5010&lt;=EOMONTH(C$4,0))*(Diário!$F$4:$F$5010))</f>
        <v>0</v>
      </c>
      <c r="D71" s="144" t="n">
        <f aca="false">SUMPRODUCT((Diário!$E$4:$E$5010='Analítico Cx.'!$B71)*(Diário!$B$4:$B$5010&gt;=D$4)*(Diário!$B$4:$B$5010&lt;=EOMONTH(D$4,0))*(Diário!$F$4:$F$5010))</f>
        <v>0</v>
      </c>
      <c r="E71" s="144" t="n">
        <f aca="false">SUMPRODUCT((Diário!$E$4:$E$5010='Analítico Cx.'!$B71)*(Diário!$B$4:$B$5010&gt;=E$4)*(Diário!$B$4:$B$5010&lt;=EOMONTH(E$4,0))*(Diário!$F$4:$F$5010))</f>
        <v>0</v>
      </c>
      <c r="F71" s="144" t="n">
        <f aca="false">SUMPRODUCT((Diário!$E$4:$E$5010='Analítico Cx.'!$B71)*(Diário!$B$4:$B$5010&gt;=F$4)*(Diário!$B$4:$B$5010&lt;=EOMONTH(F$4,0))*(Diário!$F$4:$F$5010))</f>
        <v>0</v>
      </c>
      <c r="G71" s="144" t="n">
        <f aca="false">SUMPRODUCT((Diário!$E$4:$E$5010='Analítico Cx.'!$B71)*(Diário!$B$4:$B$5010&gt;=G$4)*(Diário!$B$4:$B$5010&lt;=EOMONTH(G$4,0))*(Diário!$F$4:$F$5010))</f>
        <v>0</v>
      </c>
      <c r="H71" s="144" t="n">
        <f aca="false">SUMPRODUCT((Diário!$E$4:$E$5010='Analítico Cx.'!$B71)*(Diário!$B$4:$B$5010&gt;=H$4)*(Diário!$B$4:$B$5010&lt;=EOMONTH(H$4,0))*(Diário!$F$4:$F$5010))</f>
        <v>0</v>
      </c>
      <c r="I71" s="144" t="n">
        <f aca="false">SUMPRODUCT((Diário!$E$4:$E$5010='Analítico Cx.'!$B71)*(Diário!$B$4:$B$5010&gt;=I$4)*(Diário!$B$4:$B$5010&lt;=EOMONTH(I$4,0))*(Diário!$F$4:$F$5010))</f>
        <v>0</v>
      </c>
      <c r="J71" s="144" t="n">
        <f aca="false">SUMPRODUCT((Diário!$E$4:$E$5010='Analítico Cx.'!$B71)*(Diário!$B$4:$B$5010&gt;=J$4)*(Diário!$B$4:$B$5010&lt;=EOMONTH(J$4,0))*(Diário!$F$4:$F$5010))</f>
        <v>0</v>
      </c>
      <c r="K71" s="144" t="n">
        <f aca="false">SUMPRODUCT((Diário!$E$4:$E$5010='Analítico Cx.'!$B71)*(Diário!$B$4:$B$5010&gt;=K$4)*(Diário!$B$4:$B$5010&lt;=EOMONTH(K$4,0))*(Diário!$F$4:$F$5010))</f>
        <v>0</v>
      </c>
      <c r="L71" s="144" t="n">
        <f aca="false">SUMPRODUCT((Diário!$E$4:$E$5010='Analítico Cx.'!$B71)*(Diário!$B$4:$B$5010&gt;=L$4)*(Diário!$B$4:$B$5010&lt;=EOMONTH(L$4,0))*(Diário!$F$4:$F$5010))</f>
        <v>0</v>
      </c>
      <c r="M71" s="144" t="n">
        <f aca="false">SUMPRODUCT((Diário!$E$4:$E$5010='Analítico Cx.'!$B71)*(Diário!$B$4:$B$5010&gt;=M$4)*(Diário!$B$4:$B$5010&lt;=EOMONTH(M$4,0))*(Diário!$F$4:$F$5010))</f>
        <v>0</v>
      </c>
      <c r="N71" s="144" t="n">
        <f aca="false">SUMPRODUCT((Diário!$E$4:$E$5010='Analítico Cx.'!$B71)*(Diário!$B$4:$B$5010&gt;=N$4)*(Diário!$B$4:$B$5010&lt;=EOMONTH(N$4,0))*(Diário!$F$4:$F$5010))</f>
        <v>0</v>
      </c>
      <c r="O71" s="145" t="n">
        <f aca="false">SUM(C71:N71)</f>
        <v>0</v>
      </c>
      <c r="P71" s="146" t="n">
        <f aca="false">IF($O$137=0,0,O71/$O$137)</f>
        <v>0</v>
      </c>
      <c r="Q71" s="118"/>
      <c r="R71" s="118"/>
      <c r="S71" s="118"/>
      <c r="T71" s="118"/>
      <c r="U71" s="118"/>
      <c r="V71" s="118"/>
      <c r="W71" s="118"/>
      <c r="X71" s="118"/>
      <c r="Y71" s="118"/>
      <c r="Z71" s="118"/>
    </row>
    <row r="72" customFormat="false" ht="23.25" hidden="false" customHeight="true" outlineLevel="0" collapsed="false">
      <c r="A72" s="59" t="s">
        <v>263</v>
      </c>
      <c r="B72" s="65" t="s">
        <v>264</v>
      </c>
      <c r="C72" s="144" t="n">
        <f aca="false">SUMPRODUCT((Diário!$E$4:$E$5010='Analítico Cx.'!$B72)*(Diário!$B$4:$B$5010&gt;=C$4)*(Diário!$B$4:$B$5010&lt;=EOMONTH(C$4,0))*(Diário!$F$4:$F$5010))</f>
        <v>0</v>
      </c>
      <c r="D72" s="144" t="n">
        <f aca="false">SUMPRODUCT((Diário!$E$4:$E$5010='Analítico Cx.'!$B72)*(Diário!$B$4:$B$5010&gt;=D$4)*(Diário!$B$4:$B$5010&lt;=EOMONTH(D$4,0))*(Diário!$F$4:$F$5010))</f>
        <v>0</v>
      </c>
      <c r="E72" s="144" t="n">
        <f aca="false">SUMPRODUCT((Diário!$E$4:$E$5010='Analítico Cx.'!$B72)*(Diário!$B$4:$B$5010&gt;=E$4)*(Diário!$B$4:$B$5010&lt;=EOMONTH(E$4,0))*(Diário!$F$4:$F$5010))</f>
        <v>0</v>
      </c>
      <c r="F72" s="144" t="n">
        <f aca="false">SUMPRODUCT((Diário!$E$4:$E$5010='Analítico Cx.'!$B72)*(Diário!$B$4:$B$5010&gt;=F$4)*(Diário!$B$4:$B$5010&lt;=EOMONTH(F$4,0))*(Diário!$F$4:$F$5010))</f>
        <v>0</v>
      </c>
      <c r="G72" s="144" t="n">
        <f aca="false">SUMPRODUCT((Diário!$E$4:$E$5010='Analítico Cx.'!$B72)*(Diário!$B$4:$B$5010&gt;=G$4)*(Diário!$B$4:$B$5010&lt;=EOMONTH(G$4,0))*(Diário!$F$4:$F$5010))</f>
        <v>0</v>
      </c>
      <c r="H72" s="144" t="n">
        <f aca="false">SUMPRODUCT((Diário!$E$4:$E$5010='Analítico Cx.'!$B72)*(Diário!$B$4:$B$5010&gt;=H$4)*(Diário!$B$4:$B$5010&lt;=EOMONTH(H$4,0))*(Diário!$F$4:$F$5010))</f>
        <v>0</v>
      </c>
      <c r="I72" s="144" t="n">
        <f aca="false">SUMPRODUCT((Diário!$E$4:$E$5010='Analítico Cx.'!$B72)*(Diário!$B$4:$B$5010&gt;=I$4)*(Diário!$B$4:$B$5010&lt;=EOMONTH(I$4,0))*(Diário!$F$4:$F$5010))</f>
        <v>0</v>
      </c>
      <c r="J72" s="144" t="n">
        <f aca="false">SUMPRODUCT((Diário!$E$4:$E$5010='Analítico Cx.'!$B72)*(Diário!$B$4:$B$5010&gt;=J$4)*(Diário!$B$4:$B$5010&lt;=EOMONTH(J$4,0))*(Diário!$F$4:$F$5010))</f>
        <v>0</v>
      </c>
      <c r="K72" s="144" t="n">
        <f aca="false">SUMPRODUCT((Diário!$E$4:$E$5010='Analítico Cx.'!$B72)*(Diário!$B$4:$B$5010&gt;=K$4)*(Diário!$B$4:$B$5010&lt;=EOMONTH(K$4,0))*(Diário!$F$4:$F$5010))</f>
        <v>0</v>
      </c>
      <c r="L72" s="144" t="n">
        <f aca="false">SUMPRODUCT((Diário!$E$4:$E$5010='Analítico Cx.'!$B72)*(Diário!$B$4:$B$5010&gt;=L$4)*(Diário!$B$4:$B$5010&lt;=EOMONTH(L$4,0))*(Diário!$F$4:$F$5010))</f>
        <v>0</v>
      </c>
      <c r="M72" s="144" t="n">
        <f aca="false">SUMPRODUCT((Diário!$E$4:$E$5010='Analítico Cx.'!$B72)*(Diário!$B$4:$B$5010&gt;=M$4)*(Diário!$B$4:$B$5010&lt;=EOMONTH(M$4,0))*(Diário!$F$4:$F$5010))</f>
        <v>0</v>
      </c>
      <c r="N72" s="144" t="n">
        <f aca="false">SUMPRODUCT((Diário!$E$4:$E$5010='Analítico Cx.'!$B72)*(Diário!$B$4:$B$5010&gt;=N$4)*(Diário!$B$4:$B$5010&lt;=EOMONTH(N$4,0))*(Diário!$F$4:$F$5010))</f>
        <v>0</v>
      </c>
      <c r="O72" s="145" t="n">
        <f aca="false">SUM(C72:N72)</f>
        <v>0</v>
      </c>
      <c r="P72" s="146" t="n">
        <f aca="false">IF($O$137=0,0,O72/$O$137)</f>
        <v>0</v>
      </c>
      <c r="Q72" s="118"/>
      <c r="R72" s="118"/>
      <c r="S72" s="118"/>
      <c r="T72" s="118"/>
      <c r="U72" s="118"/>
      <c r="V72" s="118"/>
      <c r="W72" s="118"/>
      <c r="X72" s="118"/>
      <c r="Y72" s="118"/>
      <c r="Z72" s="118"/>
    </row>
    <row r="73" customFormat="false" ht="23.25" hidden="false" customHeight="true" outlineLevel="0" collapsed="false">
      <c r="A73" s="59" t="s">
        <v>265</v>
      </c>
      <c r="B73" s="65" t="s">
        <v>266</v>
      </c>
      <c r="C73" s="144" t="n">
        <f aca="false">SUMPRODUCT((Diário!$E$4:$E$5010='Analítico Cx.'!$B73)*(Diário!$B$4:$B$5010&gt;=C$4)*(Diário!$B$4:$B$5010&lt;=EOMONTH(C$4,0))*(Diário!$F$4:$F$5010))</f>
        <v>0</v>
      </c>
      <c r="D73" s="144" t="n">
        <f aca="false">SUMPRODUCT((Diário!$E$4:$E$5010='Analítico Cx.'!$B73)*(Diário!$B$4:$B$5010&gt;=D$4)*(Diário!$B$4:$B$5010&lt;=EOMONTH(D$4,0))*(Diário!$F$4:$F$5010))</f>
        <v>0</v>
      </c>
      <c r="E73" s="144" t="n">
        <f aca="false">SUMPRODUCT((Diário!$E$4:$E$5010='Analítico Cx.'!$B73)*(Diário!$B$4:$B$5010&gt;=E$4)*(Diário!$B$4:$B$5010&lt;=EOMONTH(E$4,0))*(Diário!$F$4:$F$5010))</f>
        <v>0</v>
      </c>
      <c r="F73" s="144" t="n">
        <f aca="false">SUMPRODUCT((Diário!$E$4:$E$5010='Analítico Cx.'!$B73)*(Diário!$B$4:$B$5010&gt;=F$4)*(Diário!$B$4:$B$5010&lt;=EOMONTH(F$4,0))*(Diário!$F$4:$F$5010))</f>
        <v>0</v>
      </c>
      <c r="G73" s="144" t="n">
        <f aca="false">SUMPRODUCT((Diário!$E$4:$E$5010='Analítico Cx.'!$B73)*(Diário!$B$4:$B$5010&gt;=G$4)*(Diário!$B$4:$B$5010&lt;=EOMONTH(G$4,0))*(Diário!$F$4:$F$5010))</f>
        <v>0</v>
      </c>
      <c r="H73" s="144" t="n">
        <f aca="false">SUMPRODUCT((Diário!$E$4:$E$5010='Analítico Cx.'!$B73)*(Diário!$B$4:$B$5010&gt;=H$4)*(Diário!$B$4:$B$5010&lt;=EOMONTH(H$4,0))*(Diário!$F$4:$F$5010))</f>
        <v>0</v>
      </c>
      <c r="I73" s="144" t="n">
        <f aca="false">SUMPRODUCT((Diário!$E$4:$E$5010='Analítico Cx.'!$B73)*(Diário!$B$4:$B$5010&gt;=I$4)*(Diário!$B$4:$B$5010&lt;=EOMONTH(I$4,0))*(Diário!$F$4:$F$5010))</f>
        <v>0</v>
      </c>
      <c r="J73" s="144" t="n">
        <f aca="false">SUMPRODUCT((Diário!$E$4:$E$5010='Analítico Cx.'!$B73)*(Diário!$B$4:$B$5010&gt;=J$4)*(Diário!$B$4:$B$5010&lt;=EOMONTH(J$4,0))*(Diário!$F$4:$F$5010))</f>
        <v>0</v>
      </c>
      <c r="K73" s="144" t="n">
        <f aca="false">SUMPRODUCT((Diário!$E$4:$E$5010='Analítico Cx.'!$B73)*(Diário!$B$4:$B$5010&gt;=K$4)*(Diário!$B$4:$B$5010&lt;=EOMONTH(K$4,0))*(Diário!$F$4:$F$5010))</f>
        <v>0</v>
      </c>
      <c r="L73" s="144" t="n">
        <f aca="false">SUMPRODUCT((Diário!$E$4:$E$5010='Analítico Cx.'!$B73)*(Diário!$B$4:$B$5010&gt;=L$4)*(Diário!$B$4:$B$5010&lt;=EOMONTH(L$4,0))*(Diário!$F$4:$F$5010))</f>
        <v>0</v>
      </c>
      <c r="M73" s="144" t="n">
        <f aca="false">SUMPRODUCT((Diário!$E$4:$E$5010='Analítico Cx.'!$B73)*(Diário!$B$4:$B$5010&gt;=M$4)*(Diário!$B$4:$B$5010&lt;=EOMONTH(M$4,0))*(Diário!$F$4:$F$5010))</f>
        <v>0</v>
      </c>
      <c r="N73" s="144" t="n">
        <f aca="false">SUMPRODUCT((Diário!$E$4:$E$5010='Analítico Cx.'!$B73)*(Diário!$B$4:$B$5010&gt;=N$4)*(Diário!$B$4:$B$5010&lt;=EOMONTH(N$4,0))*(Diário!$F$4:$F$5010))</f>
        <v>0</v>
      </c>
      <c r="O73" s="145" t="n">
        <f aca="false">SUM(C73:N73)</f>
        <v>0</v>
      </c>
      <c r="P73" s="146" t="n">
        <f aca="false">IF($O$137=0,0,O73/$O$137)</f>
        <v>0</v>
      </c>
      <c r="Q73" s="118"/>
      <c r="R73" s="118"/>
      <c r="S73" s="118"/>
      <c r="T73" s="118"/>
      <c r="U73" s="118"/>
      <c r="V73" s="118"/>
      <c r="W73" s="118"/>
      <c r="X73" s="118"/>
      <c r="Y73" s="118"/>
      <c r="Z73" s="118"/>
    </row>
    <row r="74" customFormat="false" ht="23.25" hidden="false" customHeight="true" outlineLevel="0" collapsed="false">
      <c r="A74" s="59" t="s">
        <v>267</v>
      </c>
      <c r="B74" s="164" t="s">
        <v>268</v>
      </c>
      <c r="C74" s="144" t="n">
        <f aca="false">SUMPRODUCT((Diário!$E$4:$E$5010='Analítico Cx.'!$B74)*(Diário!$B$4:$B$5010&gt;=C$4)*(Diário!$B$4:$B$5010&lt;=EOMONTH(C$4,0))*(Diário!$F$4:$F$5010))</f>
        <v>0</v>
      </c>
      <c r="D74" s="144" t="n">
        <f aca="false">SUMPRODUCT((Diário!$E$4:$E$5010='Analítico Cx.'!$B74)*(Diário!$B$4:$B$5010&gt;=D$4)*(Diário!$B$4:$B$5010&lt;=EOMONTH(D$4,0))*(Diário!$F$4:$F$5010))</f>
        <v>0</v>
      </c>
      <c r="E74" s="144" t="n">
        <f aca="false">SUMPRODUCT((Diário!$E$4:$E$5010='Analítico Cx.'!$B74)*(Diário!$B$4:$B$5010&gt;=E$4)*(Diário!$B$4:$B$5010&lt;=EOMONTH(E$4,0))*(Diário!$F$4:$F$5010))</f>
        <v>0</v>
      </c>
      <c r="F74" s="144" t="n">
        <f aca="false">SUMPRODUCT((Diário!$E$4:$E$5010='Analítico Cx.'!$B74)*(Diário!$B$4:$B$5010&gt;=F$4)*(Diário!$B$4:$B$5010&lt;=EOMONTH(F$4,0))*(Diário!$F$4:$F$5010))</f>
        <v>0</v>
      </c>
      <c r="G74" s="144" t="n">
        <f aca="false">SUMPRODUCT((Diário!$E$4:$E$5010='Analítico Cx.'!$B74)*(Diário!$B$4:$B$5010&gt;=G$4)*(Diário!$B$4:$B$5010&lt;=EOMONTH(G$4,0))*(Diário!$F$4:$F$5010))</f>
        <v>0</v>
      </c>
      <c r="H74" s="144" t="n">
        <f aca="false">SUMPRODUCT((Diário!$E$4:$E$5010='Analítico Cx.'!$B74)*(Diário!$B$4:$B$5010&gt;=H$4)*(Diário!$B$4:$B$5010&lt;=EOMONTH(H$4,0))*(Diário!$F$4:$F$5010))</f>
        <v>0</v>
      </c>
      <c r="I74" s="144" t="n">
        <f aca="false">SUMPRODUCT((Diário!$E$4:$E$5010='Analítico Cx.'!$B74)*(Diário!$B$4:$B$5010&gt;=I$4)*(Diário!$B$4:$B$5010&lt;=EOMONTH(I$4,0))*(Diário!$F$4:$F$5010))</f>
        <v>0</v>
      </c>
      <c r="J74" s="144" t="n">
        <f aca="false">SUMPRODUCT((Diário!$E$4:$E$5010='Analítico Cx.'!$B74)*(Diário!$B$4:$B$5010&gt;=J$4)*(Diário!$B$4:$B$5010&lt;=EOMONTH(J$4,0))*(Diário!$F$4:$F$5010))</f>
        <v>0</v>
      </c>
      <c r="K74" s="144" t="n">
        <f aca="false">SUMPRODUCT((Diário!$E$4:$E$5010='Analítico Cx.'!$B74)*(Diário!$B$4:$B$5010&gt;=K$4)*(Diário!$B$4:$B$5010&lt;=EOMONTH(K$4,0))*(Diário!$F$4:$F$5010))</f>
        <v>0</v>
      </c>
      <c r="L74" s="144" t="n">
        <f aca="false">SUMPRODUCT((Diário!$E$4:$E$5010='Analítico Cx.'!$B74)*(Diário!$B$4:$B$5010&gt;=L$4)*(Diário!$B$4:$B$5010&lt;=EOMONTH(L$4,0))*(Diário!$F$4:$F$5010))</f>
        <v>0</v>
      </c>
      <c r="M74" s="144" t="n">
        <f aca="false">SUMPRODUCT((Diário!$E$4:$E$5010='Analítico Cx.'!$B74)*(Diário!$B$4:$B$5010&gt;=M$4)*(Diário!$B$4:$B$5010&lt;=EOMONTH(M$4,0))*(Diário!$F$4:$F$5010))</f>
        <v>0</v>
      </c>
      <c r="N74" s="144" t="n">
        <f aca="false">SUMPRODUCT((Diário!$E$4:$E$5010='Analítico Cx.'!$B74)*(Diário!$B$4:$B$5010&gt;=N$4)*(Diário!$B$4:$B$5010&lt;=EOMONTH(N$4,0))*(Diário!$F$4:$F$5010))</f>
        <v>0</v>
      </c>
      <c r="O74" s="145" t="n">
        <f aca="false">SUM(C74:N74)</f>
        <v>0</v>
      </c>
      <c r="P74" s="146" t="n">
        <f aca="false">IF($O$137=0,0,O74/$O$137)</f>
        <v>0</v>
      </c>
      <c r="Q74" s="118"/>
      <c r="R74" s="118"/>
      <c r="S74" s="118"/>
      <c r="T74" s="118"/>
      <c r="U74" s="118"/>
      <c r="V74" s="118"/>
      <c r="W74" s="118"/>
      <c r="X74" s="118"/>
      <c r="Y74" s="118"/>
      <c r="Z74" s="118"/>
    </row>
    <row r="75" customFormat="false" ht="23.25" hidden="false" customHeight="true" outlineLevel="0" collapsed="false">
      <c r="A75" s="59" t="s">
        <v>269</v>
      </c>
      <c r="B75" s="65" t="s">
        <v>270</v>
      </c>
      <c r="C75" s="144" t="n">
        <f aca="false">SUMPRODUCT((Diário!$E$4:$E$5010='Analítico Cx.'!$B75)*(Diário!$B$4:$B$5010&gt;=C$4)*(Diário!$B$4:$B$5010&lt;=EOMONTH(C$4,0))*(Diário!$F$4:$F$5010))</f>
        <v>0</v>
      </c>
      <c r="D75" s="144" t="n">
        <f aca="false">SUMPRODUCT((Diário!$E$4:$E$5010='Analítico Cx.'!$B75)*(Diário!$B$4:$B$5010&gt;=D$4)*(Diário!$B$4:$B$5010&lt;=EOMONTH(D$4,0))*(Diário!$F$4:$F$5010))</f>
        <v>0</v>
      </c>
      <c r="E75" s="144" t="n">
        <f aca="false">SUMPRODUCT((Diário!$E$4:$E$5010='Analítico Cx.'!$B75)*(Diário!$B$4:$B$5010&gt;=E$4)*(Diário!$B$4:$B$5010&lt;=EOMONTH(E$4,0))*(Diário!$F$4:$F$5010))</f>
        <v>0</v>
      </c>
      <c r="F75" s="144" t="n">
        <f aca="false">SUMPRODUCT((Diário!$E$4:$E$5010='Analítico Cx.'!$B75)*(Diário!$B$4:$B$5010&gt;=F$4)*(Diário!$B$4:$B$5010&lt;=EOMONTH(F$4,0))*(Diário!$F$4:$F$5010))</f>
        <v>0</v>
      </c>
      <c r="G75" s="144" t="n">
        <f aca="false">SUMPRODUCT((Diário!$E$4:$E$5010='Analítico Cx.'!$B75)*(Diário!$B$4:$B$5010&gt;=G$4)*(Diário!$B$4:$B$5010&lt;=EOMONTH(G$4,0))*(Diário!$F$4:$F$5010))</f>
        <v>0</v>
      </c>
      <c r="H75" s="144" t="n">
        <f aca="false">SUMPRODUCT((Diário!$E$4:$E$5010='Analítico Cx.'!$B75)*(Diário!$B$4:$B$5010&gt;=H$4)*(Diário!$B$4:$B$5010&lt;=EOMONTH(H$4,0))*(Diário!$F$4:$F$5010))</f>
        <v>0</v>
      </c>
      <c r="I75" s="144" t="n">
        <f aca="false">SUMPRODUCT((Diário!$E$4:$E$5010='Analítico Cx.'!$B75)*(Diário!$B$4:$B$5010&gt;=I$4)*(Diário!$B$4:$B$5010&lt;=EOMONTH(I$4,0))*(Diário!$F$4:$F$5010))</f>
        <v>0</v>
      </c>
      <c r="J75" s="144" t="n">
        <f aca="false">SUMPRODUCT((Diário!$E$4:$E$5010='Analítico Cx.'!$B75)*(Diário!$B$4:$B$5010&gt;=J$4)*(Diário!$B$4:$B$5010&lt;=EOMONTH(J$4,0))*(Diário!$F$4:$F$5010))</f>
        <v>0</v>
      </c>
      <c r="K75" s="144" t="n">
        <f aca="false">SUMPRODUCT((Diário!$E$4:$E$5010='Analítico Cx.'!$B75)*(Diário!$B$4:$B$5010&gt;=K$4)*(Diário!$B$4:$B$5010&lt;=EOMONTH(K$4,0))*(Diário!$F$4:$F$5010))</f>
        <v>0</v>
      </c>
      <c r="L75" s="144" t="n">
        <f aca="false">SUMPRODUCT((Diário!$E$4:$E$5010='Analítico Cx.'!$B75)*(Diário!$B$4:$B$5010&gt;=L$4)*(Diário!$B$4:$B$5010&lt;=EOMONTH(L$4,0))*(Diário!$F$4:$F$5010))</f>
        <v>0</v>
      </c>
      <c r="M75" s="144" t="n">
        <f aca="false">SUMPRODUCT((Diário!$E$4:$E$5010='Analítico Cx.'!$B75)*(Diário!$B$4:$B$5010&gt;=M$4)*(Diário!$B$4:$B$5010&lt;=EOMONTH(M$4,0))*(Diário!$F$4:$F$5010))</f>
        <v>0</v>
      </c>
      <c r="N75" s="144" t="n">
        <f aca="false">SUMPRODUCT((Diário!$E$4:$E$5010='Analítico Cx.'!$B75)*(Diário!$B$4:$B$5010&gt;=N$4)*(Diário!$B$4:$B$5010&lt;=EOMONTH(N$4,0))*(Diário!$F$4:$F$5010))</f>
        <v>0</v>
      </c>
      <c r="O75" s="145" t="n">
        <f aca="false">SUM(C75:N75)</f>
        <v>0</v>
      </c>
      <c r="P75" s="146" t="n">
        <f aca="false">IF($O$137=0,0,O75/$O$137)</f>
        <v>0</v>
      </c>
      <c r="Q75" s="118"/>
      <c r="R75" s="118"/>
      <c r="S75" s="118"/>
      <c r="T75" s="118"/>
      <c r="U75" s="118"/>
      <c r="V75" s="118"/>
      <c r="W75" s="118"/>
      <c r="X75" s="118"/>
      <c r="Y75" s="118"/>
      <c r="Z75" s="118"/>
    </row>
    <row r="76" customFormat="false" ht="23.25" hidden="false" customHeight="true" outlineLevel="0" collapsed="false">
      <c r="A76" s="59" t="s">
        <v>271</v>
      </c>
      <c r="B76" s="65" t="s">
        <v>272</v>
      </c>
      <c r="C76" s="144" t="n">
        <f aca="false">SUMPRODUCT((Diário!$E$4:$E$5010='Analítico Cx.'!$B76)*(Diário!$B$4:$B$5010&gt;=C$4)*(Diário!$B$4:$B$5010&lt;=EOMONTH(C$4,0))*(Diário!$F$4:$F$5010))</f>
        <v>0</v>
      </c>
      <c r="D76" s="144" t="n">
        <f aca="false">SUMPRODUCT((Diário!$E$4:$E$5010='Analítico Cx.'!$B76)*(Diário!$B$4:$B$5010&gt;=D$4)*(Diário!$B$4:$B$5010&lt;=EOMONTH(D$4,0))*(Diário!$F$4:$F$5010))</f>
        <v>0</v>
      </c>
      <c r="E76" s="144" t="n">
        <f aca="false">SUMPRODUCT((Diário!$E$4:$E$5010='Analítico Cx.'!$B76)*(Diário!$B$4:$B$5010&gt;=E$4)*(Diário!$B$4:$B$5010&lt;=EOMONTH(E$4,0))*(Diário!$F$4:$F$5010))</f>
        <v>0</v>
      </c>
      <c r="F76" s="144" t="n">
        <f aca="false">SUMPRODUCT((Diário!$E$4:$E$5010='Analítico Cx.'!$B76)*(Diário!$B$4:$B$5010&gt;=F$4)*(Diário!$B$4:$B$5010&lt;=EOMONTH(F$4,0))*(Diário!$F$4:$F$5010))</f>
        <v>0</v>
      </c>
      <c r="G76" s="144" t="n">
        <f aca="false">SUMPRODUCT((Diário!$E$4:$E$5010='Analítico Cx.'!$B76)*(Diário!$B$4:$B$5010&gt;=G$4)*(Diário!$B$4:$B$5010&lt;=EOMONTH(G$4,0))*(Diário!$F$4:$F$5010))</f>
        <v>0</v>
      </c>
      <c r="H76" s="144" t="n">
        <f aca="false">SUMPRODUCT((Diário!$E$4:$E$5010='Analítico Cx.'!$B76)*(Diário!$B$4:$B$5010&gt;=H$4)*(Diário!$B$4:$B$5010&lt;=EOMONTH(H$4,0))*(Diário!$F$4:$F$5010))</f>
        <v>0</v>
      </c>
      <c r="I76" s="144" t="n">
        <f aca="false">SUMPRODUCT((Diário!$E$4:$E$5010='Analítico Cx.'!$B76)*(Diário!$B$4:$B$5010&gt;=I$4)*(Diário!$B$4:$B$5010&lt;=EOMONTH(I$4,0))*(Diário!$F$4:$F$5010))</f>
        <v>0</v>
      </c>
      <c r="J76" s="144" t="n">
        <f aca="false">SUMPRODUCT((Diário!$E$4:$E$5010='Analítico Cx.'!$B76)*(Diário!$B$4:$B$5010&gt;=J$4)*(Diário!$B$4:$B$5010&lt;=EOMONTH(J$4,0))*(Diário!$F$4:$F$5010))</f>
        <v>0</v>
      </c>
      <c r="K76" s="144" t="n">
        <f aca="false">SUMPRODUCT((Diário!$E$4:$E$5010='Analítico Cx.'!$B76)*(Diário!$B$4:$B$5010&gt;=K$4)*(Diário!$B$4:$B$5010&lt;=EOMONTH(K$4,0))*(Diário!$F$4:$F$5010))</f>
        <v>0</v>
      </c>
      <c r="L76" s="144" t="n">
        <f aca="false">SUMPRODUCT((Diário!$E$4:$E$5010='Analítico Cx.'!$B76)*(Diário!$B$4:$B$5010&gt;=L$4)*(Diário!$B$4:$B$5010&lt;=EOMONTH(L$4,0))*(Diário!$F$4:$F$5010))</f>
        <v>0</v>
      </c>
      <c r="M76" s="144" t="n">
        <f aca="false">SUMPRODUCT((Diário!$E$4:$E$5010='Analítico Cx.'!$B76)*(Diário!$B$4:$B$5010&gt;=M$4)*(Diário!$B$4:$B$5010&lt;=EOMONTH(M$4,0))*(Diário!$F$4:$F$5010))</f>
        <v>0</v>
      </c>
      <c r="N76" s="144" t="n">
        <f aca="false">SUMPRODUCT((Diário!$E$4:$E$5010='Analítico Cx.'!$B76)*(Diário!$B$4:$B$5010&gt;=N$4)*(Diário!$B$4:$B$5010&lt;=EOMONTH(N$4,0))*(Diário!$F$4:$F$5010))</f>
        <v>0</v>
      </c>
      <c r="O76" s="145" t="n">
        <f aca="false">SUM(C76:N76)</f>
        <v>0</v>
      </c>
      <c r="P76" s="146" t="n">
        <f aca="false">IF($O$137=0,0,O76/$O$137)</f>
        <v>0</v>
      </c>
      <c r="Q76" s="118"/>
      <c r="R76" s="118"/>
      <c r="S76" s="118"/>
      <c r="T76" s="118"/>
      <c r="U76" s="118"/>
      <c r="V76" s="118"/>
      <c r="W76" s="118"/>
      <c r="X76" s="118"/>
      <c r="Y76" s="118"/>
      <c r="Z76" s="118"/>
    </row>
    <row r="77" customFormat="false" ht="23.25" hidden="false" customHeight="true" outlineLevel="0" collapsed="false">
      <c r="A77" s="59" t="s">
        <v>273</v>
      </c>
      <c r="B77" s="65" t="s">
        <v>274</v>
      </c>
      <c r="C77" s="144" t="n">
        <f aca="false">SUMPRODUCT((Diário!$E$4:$E$5010='Analítico Cx.'!$B77)*(Diário!$B$4:$B$5010&gt;=C$4)*(Diário!$B$4:$B$5010&lt;=EOMONTH(C$4,0))*(Diário!$F$4:$F$5010))</f>
        <v>0</v>
      </c>
      <c r="D77" s="144" t="n">
        <f aca="false">SUMPRODUCT((Diário!$E$4:$E$5010='Analítico Cx.'!$B77)*(Diário!$B$4:$B$5010&gt;=D$4)*(Diário!$B$4:$B$5010&lt;=EOMONTH(D$4,0))*(Diário!$F$4:$F$5010))</f>
        <v>0</v>
      </c>
      <c r="E77" s="144" t="n">
        <f aca="false">SUMPRODUCT((Diário!$E$4:$E$5010='Analítico Cx.'!$B77)*(Diário!$B$4:$B$5010&gt;=E$4)*(Diário!$B$4:$B$5010&lt;=EOMONTH(E$4,0))*(Diário!$F$4:$F$5010))</f>
        <v>0</v>
      </c>
      <c r="F77" s="144" t="n">
        <f aca="false">SUMPRODUCT((Diário!$E$4:$E$5010='Analítico Cx.'!$B77)*(Diário!$B$4:$B$5010&gt;=F$4)*(Diário!$B$4:$B$5010&lt;=EOMONTH(F$4,0))*(Diário!$F$4:$F$5010))</f>
        <v>0</v>
      </c>
      <c r="G77" s="144" t="n">
        <f aca="false">SUMPRODUCT((Diário!$E$4:$E$5010='Analítico Cx.'!$B77)*(Diário!$B$4:$B$5010&gt;=G$4)*(Diário!$B$4:$B$5010&lt;=EOMONTH(G$4,0))*(Diário!$F$4:$F$5010))</f>
        <v>0</v>
      </c>
      <c r="H77" s="144" t="n">
        <f aca="false">SUMPRODUCT((Diário!$E$4:$E$5010='Analítico Cx.'!$B77)*(Diário!$B$4:$B$5010&gt;=H$4)*(Diário!$B$4:$B$5010&lt;=EOMONTH(H$4,0))*(Diário!$F$4:$F$5010))</f>
        <v>0</v>
      </c>
      <c r="I77" s="144" t="n">
        <f aca="false">SUMPRODUCT((Diário!$E$4:$E$5010='Analítico Cx.'!$B77)*(Diário!$B$4:$B$5010&gt;=I$4)*(Diário!$B$4:$B$5010&lt;=EOMONTH(I$4,0))*(Diário!$F$4:$F$5010))</f>
        <v>0</v>
      </c>
      <c r="J77" s="144" t="n">
        <f aca="false">SUMPRODUCT((Diário!$E$4:$E$5010='Analítico Cx.'!$B77)*(Diário!$B$4:$B$5010&gt;=J$4)*(Diário!$B$4:$B$5010&lt;=EOMONTH(J$4,0))*(Diário!$F$4:$F$5010))</f>
        <v>0</v>
      </c>
      <c r="K77" s="144" t="n">
        <f aca="false">SUMPRODUCT((Diário!$E$4:$E$5010='Analítico Cx.'!$B77)*(Diário!$B$4:$B$5010&gt;=K$4)*(Diário!$B$4:$B$5010&lt;=EOMONTH(K$4,0))*(Diário!$F$4:$F$5010))</f>
        <v>0</v>
      </c>
      <c r="L77" s="144" t="n">
        <f aca="false">SUMPRODUCT((Diário!$E$4:$E$5010='Analítico Cx.'!$B77)*(Diário!$B$4:$B$5010&gt;=L$4)*(Diário!$B$4:$B$5010&lt;=EOMONTH(L$4,0))*(Diário!$F$4:$F$5010))</f>
        <v>0</v>
      </c>
      <c r="M77" s="144" t="n">
        <f aca="false">SUMPRODUCT((Diário!$E$4:$E$5010='Analítico Cx.'!$B77)*(Diário!$B$4:$B$5010&gt;=M$4)*(Diário!$B$4:$B$5010&lt;=EOMONTH(M$4,0))*(Diário!$F$4:$F$5010))</f>
        <v>0</v>
      </c>
      <c r="N77" s="144" t="n">
        <f aca="false">SUMPRODUCT((Diário!$E$4:$E$5010='Analítico Cx.'!$B77)*(Diário!$B$4:$B$5010&gt;=N$4)*(Diário!$B$4:$B$5010&lt;=EOMONTH(N$4,0))*(Diário!$F$4:$F$5010))</f>
        <v>0</v>
      </c>
      <c r="O77" s="145" t="n">
        <f aca="false">SUM(C77:N77)</f>
        <v>0</v>
      </c>
      <c r="P77" s="146" t="n">
        <f aca="false">IF($O$137=0,0,O77/$O$137)</f>
        <v>0</v>
      </c>
      <c r="Q77" s="118"/>
      <c r="R77" s="118"/>
      <c r="S77" s="118"/>
      <c r="T77" s="118"/>
      <c r="U77" s="118"/>
      <c r="V77" s="118"/>
      <c r="W77" s="118"/>
      <c r="X77" s="118"/>
      <c r="Y77" s="118"/>
      <c r="Z77" s="118"/>
    </row>
    <row r="78" customFormat="false" ht="23.25" hidden="false" customHeight="true" outlineLevel="0" collapsed="false">
      <c r="A78" s="59" t="s">
        <v>275</v>
      </c>
      <c r="B78" s="65" t="s">
        <v>276</v>
      </c>
      <c r="C78" s="144" t="n">
        <f aca="false">SUMPRODUCT((Diário!$E$4:$E$5010='Analítico Cx.'!$B78)*(Diário!$B$4:$B$5010&gt;=C$4)*(Diário!$B$4:$B$5010&lt;=EOMONTH(C$4,0))*(Diário!$F$4:$F$5010))</f>
        <v>0</v>
      </c>
      <c r="D78" s="144" t="n">
        <f aca="false">SUMPRODUCT((Diário!$E$4:$E$5010='Analítico Cx.'!$B78)*(Diário!$B$4:$B$5010&gt;=D$4)*(Diário!$B$4:$B$5010&lt;=EOMONTH(D$4,0))*(Diário!$F$4:$F$5010))</f>
        <v>0</v>
      </c>
      <c r="E78" s="144" t="n">
        <f aca="false">SUMPRODUCT((Diário!$E$4:$E$5010='Analítico Cx.'!$B78)*(Diário!$B$4:$B$5010&gt;=E$4)*(Diário!$B$4:$B$5010&lt;=EOMONTH(E$4,0))*(Diário!$F$4:$F$5010))</f>
        <v>0</v>
      </c>
      <c r="F78" s="144" t="n">
        <f aca="false">SUMPRODUCT((Diário!$E$4:$E$5010='Analítico Cx.'!$B78)*(Diário!$B$4:$B$5010&gt;=F$4)*(Diário!$B$4:$B$5010&lt;=EOMONTH(F$4,0))*(Diário!$F$4:$F$5010))</f>
        <v>0</v>
      </c>
      <c r="G78" s="144" t="n">
        <f aca="false">SUMPRODUCT((Diário!$E$4:$E$5010='Analítico Cx.'!$B78)*(Diário!$B$4:$B$5010&gt;=G$4)*(Diário!$B$4:$B$5010&lt;=EOMONTH(G$4,0))*(Diário!$F$4:$F$5010))</f>
        <v>0</v>
      </c>
      <c r="H78" s="144" t="n">
        <f aca="false">SUMPRODUCT((Diário!$E$4:$E$5010='Analítico Cx.'!$B78)*(Diário!$B$4:$B$5010&gt;=H$4)*(Diário!$B$4:$B$5010&lt;=EOMONTH(H$4,0))*(Diário!$F$4:$F$5010))</f>
        <v>0</v>
      </c>
      <c r="I78" s="144" t="n">
        <f aca="false">SUMPRODUCT((Diário!$E$4:$E$5010='Analítico Cx.'!$B78)*(Diário!$B$4:$B$5010&gt;=I$4)*(Diário!$B$4:$B$5010&lt;=EOMONTH(I$4,0))*(Diário!$F$4:$F$5010))</f>
        <v>0</v>
      </c>
      <c r="J78" s="144" t="n">
        <f aca="false">SUMPRODUCT((Diário!$E$4:$E$5010='Analítico Cx.'!$B78)*(Diário!$B$4:$B$5010&gt;=J$4)*(Diário!$B$4:$B$5010&lt;=EOMONTH(J$4,0))*(Diário!$F$4:$F$5010))</f>
        <v>0</v>
      </c>
      <c r="K78" s="144" t="n">
        <f aca="false">SUMPRODUCT((Diário!$E$4:$E$5010='Analítico Cx.'!$B78)*(Diário!$B$4:$B$5010&gt;=K$4)*(Diário!$B$4:$B$5010&lt;=EOMONTH(K$4,0))*(Diário!$F$4:$F$5010))</f>
        <v>0</v>
      </c>
      <c r="L78" s="144" t="n">
        <f aca="false">SUMPRODUCT((Diário!$E$4:$E$5010='Analítico Cx.'!$B78)*(Diário!$B$4:$B$5010&gt;=L$4)*(Diário!$B$4:$B$5010&lt;=EOMONTH(L$4,0))*(Diário!$F$4:$F$5010))</f>
        <v>0</v>
      </c>
      <c r="M78" s="144" t="n">
        <f aca="false">SUMPRODUCT((Diário!$E$4:$E$5010='Analítico Cx.'!$B78)*(Diário!$B$4:$B$5010&gt;=M$4)*(Diário!$B$4:$B$5010&lt;=EOMONTH(M$4,0))*(Diário!$F$4:$F$5010))</f>
        <v>0</v>
      </c>
      <c r="N78" s="144" t="n">
        <f aca="false">SUMPRODUCT((Diário!$E$4:$E$5010='Analítico Cx.'!$B78)*(Diário!$B$4:$B$5010&gt;=N$4)*(Diário!$B$4:$B$5010&lt;=EOMONTH(N$4,0))*(Diário!$F$4:$F$5010))</f>
        <v>0</v>
      </c>
      <c r="O78" s="145" t="n">
        <f aca="false">SUM(C78:N78)</f>
        <v>0</v>
      </c>
      <c r="P78" s="146" t="n">
        <f aca="false">IF($O$137=0,0,O78/$O$137)</f>
        <v>0</v>
      </c>
      <c r="Q78" s="118"/>
      <c r="R78" s="118"/>
      <c r="S78" s="118"/>
      <c r="T78" s="118"/>
      <c r="U78" s="118"/>
      <c r="V78" s="118"/>
      <c r="W78" s="118"/>
      <c r="X78" s="118"/>
      <c r="Y78" s="118"/>
      <c r="Z78" s="118"/>
    </row>
    <row r="79" customFormat="false" ht="23.25" hidden="false" customHeight="true" outlineLevel="0" collapsed="false">
      <c r="A79" s="59" t="s">
        <v>277</v>
      </c>
      <c r="B79" s="65" t="s">
        <v>278</v>
      </c>
      <c r="C79" s="144" t="n">
        <f aca="false">SUMPRODUCT((Diário!$E$4:$E$5010='Analítico Cx.'!$B79)*(Diário!$B$4:$B$5010&gt;=C$4)*(Diário!$B$4:$B$5010&lt;=EOMONTH(C$4,0))*(Diário!$F$4:$F$5010))</f>
        <v>0</v>
      </c>
      <c r="D79" s="144" t="n">
        <f aca="false">SUMPRODUCT((Diário!$E$4:$E$5010='Analítico Cx.'!$B79)*(Diário!$B$4:$B$5010&gt;=D$4)*(Diário!$B$4:$B$5010&lt;=EOMONTH(D$4,0))*(Diário!$F$4:$F$5010))</f>
        <v>0</v>
      </c>
      <c r="E79" s="144" t="n">
        <f aca="false">SUMPRODUCT((Diário!$E$4:$E$5010='Analítico Cx.'!$B79)*(Diário!$B$4:$B$5010&gt;=E$4)*(Diário!$B$4:$B$5010&lt;=EOMONTH(E$4,0))*(Diário!$F$4:$F$5010))</f>
        <v>0</v>
      </c>
      <c r="F79" s="144" t="n">
        <f aca="false">SUMPRODUCT((Diário!$E$4:$E$5010='Analítico Cx.'!$B79)*(Diário!$B$4:$B$5010&gt;=F$4)*(Diário!$B$4:$B$5010&lt;=EOMONTH(F$4,0))*(Diário!$F$4:$F$5010))</f>
        <v>0</v>
      </c>
      <c r="G79" s="144" t="n">
        <f aca="false">SUMPRODUCT((Diário!$E$4:$E$5010='Analítico Cx.'!$B79)*(Diário!$B$4:$B$5010&gt;=G$4)*(Diário!$B$4:$B$5010&lt;=EOMONTH(G$4,0))*(Diário!$F$4:$F$5010))</f>
        <v>0</v>
      </c>
      <c r="H79" s="144" t="n">
        <f aca="false">SUMPRODUCT((Diário!$E$4:$E$5010='Analítico Cx.'!$B79)*(Diário!$B$4:$B$5010&gt;=H$4)*(Diário!$B$4:$B$5010&lt;=EOMONTH(H$4,0))*(Diário!$F$4:$F$5010))</f>
        <v>1860</v>
      </c>
      <c r="I79" s="144" t="n">
        <f aca="false">SUMPRODUCT((Diário!$E$4:$E$5010='Analítico Cx.'!$B79)*(Diário!$B$4:$B$5010&gt;=I$4)*(Diário!$B$4:$B$5010&lt;=EOMONTH(I$4,0))*(Diário!$F$4:$F$5010))</f>
        <v>0</v>
      </c>
      <c r="J79" s="144" t="n">
        <f aca="false">SUMPRODUCT((Diário!$E$4:$E$5010='Analítico Cx.'!$B79)*(Diário!$B$4:$B$5010&gt;=J$4)*(Diário!$B$4:$B$5010&lt;=EOMONTH(J$4,0))*(Diário!$F$4:$F$5010))</f>
        <v>0</v>
      </c>
      <c r="K79" s="144" t="n">
        <f aca="false">SUMPRODUCT((Diário!$E$4:$E$5010='Analítico Cx.'!$B79)*(Diário!$B$4:$B$5010&gt;=K$4)*(Diário!$B$4:$B$5010&lt;=EOMONTH(K$4,0))*(Diário!$F$4:$F$5010))</f>
        <v>0</v>
      </c>
      <c r="L79" s="144" t="n">
        <f aca="false">SUMPRODUCT((Diário!$E$4:$E$5010='Analítico Cx.'!$B79)*(Diário!$B$4:$B$5010&gt;=L$4)*(Diário!$B$4:$B$5010&lt;=EOMONTH(L$4,0))*(Diário!$F$4:$F$5010))</f>
        <v>0</v>
      </c>
      <c r="M79" s="144" t="n">
        <f aca="false">SUMPRODUCT((Diário!$E$4:$E$5010='Analítico Cx.'!$B79)*(Diário!$B$4:$B$5010&gt;=M$4)*(Diário!$B$4:$B$5010&lt;=EOMONTH(M$4,0))*(Diário!$F$4:$F$5010))</f>
        <v>0</v>
      </c>
      <c r="N79" s="144" t="n">
        <f aca="false">SUMPRODUCT((Diário!$E$4:$E$5010='Analítico Cx.'!$B79)*(Diário!$B$4:$B$5010&gt;=N$4)*(Diário!$B$4:$B$5010&lt;=EOMONTH(N$4,0))*(Diário!$F$4:$F$5010))</f>
        <v>0</v>
      </c>
      <c r="O79" s="145" t="n">
        <f aca="false">SUM(C79:N79)</f>
        <v>1860</v>
      </c>
      <c r="P79" s="146" t="n">
        <f aca="false">IF($O$137=0,0,O79/$O$137)</f>
        <v>0.00108748520274671</v>
      </c>
      <c r="Q79" s="118"/>
      <c r="R79" s="118"/>
      <c r="S79" s="118"/>
      <c r="T79" s="118"/>
      <c r="U79" s="118"/>
      <c r="V79" s="118"/>
      <c r="W79" s="118"/>
      <c r="X79" s="118"/>
      <c r="Y79" s="118"/>
      <c r="Z79" s="118"/>
    </row>
    <row r="80" customFormat="false" ht="23.25" hidden="false" customHeight="true" outlineLevel="0" collapsed="false">
      <c r="A80" s="59" t="s">
        <v>279</v>
      </c>
      <c r="B80" s="65" t="s">
        <v>280</v>
      </c>
      <c r="C80" s="144" t="n">
        <f aca="false">SUMPRODUCT((Diário!$E$4:$E$5010='Analítico Cx.'!$B80)*(Diário!$B$4:$B$5010&gt;=C$4)*(Diário!$B$4:$B$5010&lt;=EOMONTH(C$4,0))*(Diário!$F$4:$F$5010))</f>
        <v>0</v>
      </c>
      <c r="D80" s="144" t="n">
        <f aca="false">SUMPRODUCT((Diário!$E$4:$E$5010='Analítico Cx.'!$B80)*(Diário!$B$4:$B$5010&gt;=D$4)*(Diário!$B$4:$B$5010&lt;=EOMONTH(D$4,0))*(Diário!$F$4:$F$5010))</f>
        <v>0</v>
      </c>
      <c r="E80" s="144" t="n">
        <f aca="false">SUMPRODUCT((Diário!$E$4:$E$5010='Analítico Cx.'!$B80)*(Diário!$B$4:$B$5010&gt;=E$4)*(Diário!$B$4:$B$5010&lt;=EOMONTH(E$4,0))*(Diário!$F$4:$F$5010))</f>
        <v>0</v>
      </c>
      <c r="F80" s="144" t="n">
        <f aca="false">SUMPRODUCT((Diário!$E$4:$E$5010='Analítico Cx.'!$B80)*(Diário!$B$4:$B$5010&gt;=F$4)*(Diário!$B$4:$B$5010&lt;=EOMONTH(F$4,0))*(Diário!$F$4:$F$5010))</f>
        <v>0</v>
      </c>
      <c r="G80" s="144" t="n">
        <f aca="false">SUMPRODUCT((Diário!$E$4:$E$5010='Analítico Cx.'!$B80)*(Diário!$B$4:$B$5010&gt;=G$4)*(Diário!$B$4:$B$5010&lt;=EOMONTH(G$4,0))*(Diário!$F$4:$F$5010))</f>
        <v>0</v>
      </c>
      <c r="H80" s="144" t="n">
        <f aca="false">SUMPRODUCT((Diário!$E$4:$E$5010='Analítico Cx.'!$B80)*(Diário!$B$4:$B$5010&gt;=H$4)*(Diário!$B$4:$B$5010&lt;=EOMONTH(H$4,0))*(Diário!$F$4:$F$5010))</f>
        <v>0</v>
      </c>
      <c r="I80" s="144" t="n">
        <f aca="false">SUMPRODUCT((Diário!$E$4:$E$5010='Analítico Cx.'!$B80)*(Diário!$B$4:$B$5010&gt;=I$4)*(Diário!$B$4:$B$5010&lt;=EOMONTH(I$4,0))*(Diário!$F$4:$F$5010))</f>
        <v>0</v>
      </c>
      <c r="J80" s="144" t="n">
        <f aca="false">SUMPRODUCT((Diário!$E$4:$E$5010='Analítico Cx.'!$B80)*(Diário!$B$4:$B$5010&gt;=J$4)*(Diário!$B$4:$B$5010&lt;=EOMONTH(J$4,0))*(Diário!$F$4:$F$5010))</f>
        <v>0</v>
      </c>
      <c r="K80" s="144" t="n">
        <f aca="false">SUMPRODUCT((Diário!$E$4:$E$5010='Analítico Cx.'!$B80)*(Diário!$B$4:$B$5010&gt;=K$4)*(Diário!$B$4:$B$5010&lt;=EOMONTH(K$4,0))*(Diário!$F$4:$F$5010))</f>
        <v>0</v>
      </c>
      <c r="L80" s="144" t="n">
        <f aca="false">SUMPRODUCT((Diário!$E$4:$E$5010='Analítico Cx.'!$B80)*(Diário!$B$4:$B$5010&gt;=L$4)*(Diário!$B$4:$B$5010&lt;=EOMONTH(L$4,0))*(Diário!$F$4:$F$5010))</f>
        <v>0</v>
      </c>
      <c r="M80" s="144" t="n">
        <f aca="false">SUMPRODUCT((Diário!$E$4:$E$5010='Analítico Cx.'!$B80)*(Diário!$B$4:$B$5010&gt;=M$4)*(Diário!$B$4:$B$5010&lt;=EOMONTH(M$4,0))*(Diário!$F$4:$F$5010))</f>
        <v>0</v>
      </c>
      <c r="N80" s="144" t="n">
        <f aca="false">SUMPRODUCT((Diário!$E$4:$E$5010='Analítico Cx.'!$B80)*(Diário!$B$4:$B$5010&gt;=N$4)*(Diário!$B$4:$B$5010&lt;=EOMONTH(N$4,0))*(Diário!$F$4:$F$5010))</f>
        <v>0</v>
      </c>
      <c r="O80" s="145" t="n">
        <f aca="false">SUM(C80:N80)</f>
        <v>0</v>
      </c>
      <c r="P80" s="146" t="n">
        <f aca="false">IF($O$137=0,0,O80/$O$137)</f>
        <v>0</v>
      </c>
      <c r="Q80" s="118"/>
      <c r="R80" s="118"/>
      <c r="S80" s="118"/>
      <c r="T80" s="118"/>
      <c r="U80" s="118"/>
      <c r="V80" s="118"/>
      <c r="W80" s="118"/>
      <c r="X80" s="118"/>
      <c r="Y80" s="118"/>
      <c r="Z80" s="118"/>
    </row>
    <row r="81" customFormat="false" ht="23.25" hidden="false" customHeight="true" outlineLevel="0" collapsed="false">
      <c r="A81" s="59" t="s">
        <v>281</v>
      </c>
      <c r="B81" s="65" t="s">
        <v>282</v>
      </c>
      <c r="C81" s="144" t="n">
        <f aca="false">SUMPRODUCT((Diário!$E$4:$E$5010='Analítico Cx.'!$B81)*(Diário!$B$4:$B$5010&gt;=C$4)*(Diário!$B$4:$B$5010&lt;=EOMONTH(C$4,0))*(Diário!$F$4:$F$5010))</f>
        <v>0</v>
      </c>
      <c r="D81" s="144" t="n">
        <f aca="false">SUMPRODUCT((Diário!$E$4:$E$5010='Analítico Cx.'!$B81)*(Diário!$B$4:$B$5010&gt;=D$4)*(Diário!$B$4:$B$5010&lt;=EOMONTH(D$4,0))*(Diário!$F$4:$F$5010))</f>
        <v>0</v>
      </c>
      <c r="E81" s="144" t="n">
        <f aca="false">SUMPRODUCT((Diário!$E$4:$E$5010='Analítico Cx.'!$B81)*(Diário!$B$4:$B$5010&gt;=E$4)*(Diário!$B$4:$B$5010&lt;=EOMONTH(E$4,0))*(Diário!$F$4:$F$5010))</f>
        <v>0</v>
      </c>
      <c r="F81" s="144" t="n">
        <f aca="false">SUMPRODUCT((Diário!$E$4:$E$5010='Analítico Cx.'!$B81)*(Diário!$B$4:$B$5010&gt;=F$4)*(Diário!$B$4:$B$5010&lt;=EOMONTH(F$4,0))*(Diário!$F$4:$F$5010))</f>
        <v>0</v>
      </c>
      <c r="G81" s="144" t="n">
        <f aca="false">SUMPRODUCT((Diário!$E$4:$E$5010='Analítico Cx.'!$B81)*(Diário!$B$4:$B$5010&gt;=G$4)*(Diário!$B$4:$B$5010&lt;=EOMONTH(G$4,0))*(Diário!$F$4:$F$5010))</f>
        <v>0</v>
      </c>
      <c r="H81" s="144" t="n">
        <f aca="false">SUMPRODUCT((Diário!$E$4:$E$5010='Analítico Cx.'!$B81)*(Diário!$B$4:$B$5010&gt;=H$4)*(Diário!$B$4:$B$5010&lt;=EOMONTH(H$4,0))*(Diário!$F$4:$F$5010))</f>
        <v>0</v>
      </c>
      <c r="I81" s="144" t="n">
        <f aca="false">SUMPRODUCT((Diário!$E$4:$E$5010='Analítico Cx.'!$B81)*(Diário!$B$4:$B$5010&gt;=I$4)*(Diário!$B$4:$B$5010&lt;=EOMONTH(I$4,0))*(Diário!$F$4:$F$5010))</f>
        <v>730</v>
      </c>
      <c r="J81" s="144" t="n">
        <f aca="false">SUMPRODUCT((Diário!$E$4:$E$5010='Analítico Cx.'!$B81)*(Diário!$B$4:$B$5010&gt;=J$4)*(Diário!$B$4:$B$5010&lt;=EOMONTH(J$4,0))*(Diário!$F$4:$F$5010))</f>
        <v>0</v>
      </c>
      <c r="K81" s="144" t="n">
        <f aca="false">SUMPRODUCT((Diário!$E$4:$E$5010='Analítico Cx.'!$B81)*(Diário!$B$4:$B$5010&gt;=K$4)*(Diário!$B$4:$B$5010&lt;=EOMONTH(K$4,0))*(Diário!$F$4:$F$5010))</f>
        <v>0</v>
      </c>
      <c r="L81" s="144" t="n">
        <f aca="false">SUMPRODUCT((Diário!$E$4:$E$5010='Analítico Cx.'!$B81)*(Diário!$B$4:$B$5010&gt;=L$4)*(Diário!$B$4:$B$5010&lt;=EOMONTH(L$4,0))*(Diário!$F$4:$F$5010))</f>
        <v>0</v>
      </c>
      <c r="M81" s="144" t="n">
        <f aca="false">SUMPRODUCT((Diário!$E$4:$E$5010='Analítico Cx.'!$B81)*(Diário!$B$4:$B$5010&gt;=M$4)*(Diário!$B$4:$B$5010&lt;=EOMONTH(M$4,0))*(Diário!$F$4:$F$5010))</f>
        <v>0</v>
      </c>
      <c r="N81" s="144" t="n">
        <f aca="false">SUMPRODUCT((Diário!$E$4:$E$5010='Analítico Cx.'!$B81)*(Diário!$B$4:$B$5010&gt;=N$4)*(Diário!$B$4:$B$5010&lt;=EOMONTH(N$4,0))*(Diário!$F$4:$F$5010))</f>
        <v>0</v>
      </c>
      <c r="O81" s="145" t="n">
        <f aca="false">SUM(C81:N81)</f>
        <v>730</v>
      </c>
      <c r="P81" s="146" t="n">
        <f aca="false">IF($O$137=0,0,O81/$O$137)</f>
        <v>0.00042680870860489</v>
      </c>
      <c r="Q81" s="118"/>
      <c r="R81" s="118"/>
      <c r="S81" s="118"/>
      <c r="T81" s="118"/>
      <c r="U81" s="118"/>
      <c r="V81" s="118"/>
      <c r="W81" s="118"/>
      <c r="X81" s="118"/>
      <c r="Y81" s="118"/>
      <c r="Z81" s="118"/>
    </row>
    <row r="82" customFormat="false" ht="23.25" hidden="false" customHeight="true" outlineLevel="0" collapsed="false">
      <c r="A82" s="59" t="s">
        <v>283</v>
      </c>
      <c r="B82" s="65" t="s">
        <v>284</v>
      </c>
      <c r="C82" s="144" t="n">
        <f aca="false">SUMPRODUCT((Diário!$E$4:$E$5010='Analítico Cx.'!$B82)*(Diário!$B$4:$B$5010&gt;=C$4)*(Diário!$B$4:$B$5010&lt;=EOMONTH(C$4,0))*(Diário!$F$4:$F$5010))</f>
        <v>0</v>
      </c>
      <c r="D82" s="144" t="n">
        <f aca="false">SUMPRODUCT((Diário!$E$4:$E$5010='Analítico Cx.'!$B82)*(Diário!$B$4:$B$5010&gt;=D$4)*(Diário!$B$4:$B$5010&lt;=EOMONTH(D$4,0))*(Diário!$F$4:$F$5010))</f>
        <v>0</v>
      </c>
      <c r="E82" s="144" t="n">
        <f aca="false">SUMPRODUCT((Diário!$E$4:$E$5010='Analítico Cx.'!$B82)*(Diário!$B$4:$B$5010&gt;=E$4)*(Diário!$B$4:$B$5010&lt;=EOMONTH(E$4,0))*(Diário!$F$4:$F$5010))</f>
        <v>0</v>
      </c>
      <c r="F82" s="144" t="n">
        <f aca="false">SUMPRODUCT((Diário!$E$4:$E$5010='Analítico Cx.'!$B82)*(Diário!$B$4:$B$5010&gt;=F$4)*(Diário!$B$4:$B$5010&lt;=EOMONTH(F$4,0))*(Diário!$F$4:$F$5010))</f>
        <v>0</v>
      </c>
      <c r="G82" s="144" t="n">
        <f aca="false">SUMPRODUCT((Diário!$E$4:$E$5010='Analítico Cx.'!$B82)*(Diário!$B$4:$B$5010&gt;=G$4)*(Diário!$B$4:$B$5010&lt;=EOMONTH(G$4,0))*(Diário!$F$4:$F$5010))</f>
        <v>2992</v>
      </c>
      <c r="H82" s="144" t="n">
        <f aca="false">SUMPRODUCT((Diário!$E$4:$E$5010='Analítico Cx.'!$B82)*(Diário!$B$4:$B$5010&gt;=H$4)*(Diário!$B$4:$B$5010&lt;=EOMONTH(H$4,0))*(Diário!$F$4:$F$5010))</f>
        <v>1976.01</v>
      </c>
      <c r="I82" s="144" t="n">
        <f aca="false">SUMPRODUCT((Diário!$E$4:$E$5010='Analítico Cx.'!$B82)*(Diário!$B$4:$B$5010&gt;=I$4)*(Diário!$B$4:$B$5010&lt;=EOMONTH(I$4,0))*(Diário!$F$4:$F$5010))</f>
        <v>2100.7</v>
      </c>
      <c r="J82" s="144" t="n">
        <f aca="false">SUMPRODUCT((Diário!$E$4:$E$5010='Analítico Cx.'!$B82)*(Diário!$B$4:$B$5010&gt;=J$4)*(Diário!$B$4:$B$5010&lt;=EOMONTH(J$4,0))*(Diário!$F$4:$F$5010))</f>
        <v>2665.32</v>
      </c>
      <c r="K82" s="144" t="n">
        <f aca="false">SUMPRODUCT((Diário!$E$4:$E$5010='Analítico Cx.'!$B82)*(Diário!$B$4:$B$5010&gt;=K$4)*(Diário!$B$4:$B$5010&lt;=EOMONTH(K$4,0))*(Diário!$F$4:$F$5010))</f>
        <v>1880.5</v>
      </c>
      <c r="L82" s="144" t="n">
        <f aca="false">SUMPRODUCT((Diário!$E$4:$E$5010='Analítico Cx.'!$B82)*(Diário!$B$4:$B$5010&gt;=L$4)*(Diário!$B$4:$B$5010&lt;=EOMONTH(L$4,0))*(Diário!$F$4:$F$5010))</f>
        <v>1892.6</v>
      </c>
      <c r="M82" s="144" t="n">
        <f aca="false">SUMPRODUCT((Diário!$E$4:$E$5010='Analítico Cx.'!$B82)*(Diário!$B$4:$B$5010&gt;=M$4)*(Diário!$B$4:$B$5010&lt;=EOMONTH(M$4,0))*(Diário!$F$4:$F$5010))</f>
        <v>1906</v>
      </c>
      <c r="N82" s="144" t="n">
        <f aca="false">SUMPRODUCT((Diário!$E$4:$E$5010='Analítico Cx.'!$B82)*(Diário!$B$4:$B$5010&gt;=N$4)*(Diário!$B$4:$B$5010&lt;=EOMONTH(N$4,0))*(Diário!$F$4:$F$5010))</f>
        <v>1849.5</v>
      </c>
      <c r="O82" s="145" t="n">
        <f aca="false">SUM(C82:N82)</f>
        <v>17262.63</v>
      </c>
      <c r="P82" s="146" t="n">
        <f aca="false">IF($O$137=0,0,O82/$O$137)</f>
        <v>0.0100929326266083</v>
      </c>
      <c r="Q82" s="118"/>
      <c r="R82" s="118"/>
      <c r="S82" s="118"/>
      <c r="T82" s="118"/>
      <c r="U82" s="118"/>
      <c r="V82" s="118"/>
      <c r="W82" s="118"/>
      <c r="X82" s="118"/>
      <c r="Y82" s="118"/>
      <c r="Z82" s="118"/>
    </row>
    <row r="83" customFormat="false" ht="23.25" hidden="false" customHeight="true" outlineLevel="0" collapsed="false">
      <c r="A83" s="59" t="s">
        <v>285</v>
      </c>
      <c r="B83" s="65" t="s">
        <v>286</v>
      </c>
      <c r="C83" s="144" t="n">
        <f aca="false">SUMPRODUCT((Diário!$E$4:$E$5010='Analítico Cx.'!$B83)*(Diário!$B$4:$B$5010&gt;=C$4)*(Diário!$B$4:$B$5010&lt;=EOMONTH(C$4,0))*(Diário!$F$4:$F$5010))</f>
        <v>0</v>
      </c>
      <c r="D83" s="144" t="n">
        <f aca="false">SUMPRODUCT((Diário!$E$4:$E$5010='Analítico Cx.'!$B83)*(Diário!$B$4:$B$5010&gt;=D$4)*(Diário!$B$4:$B$5010&lt;=EOMONTH(D$4,0))*(Diário!$F$4:$F$5010))</f>
        <v>0</v>
      </c>
      <c r="E83" s="144" t="n">
        <f aca="false">SUMPRODUCT((Diário!$E$4:$E$5010='Analítico Cx.'!$B83)*(Diário!$B$4:$B$5010&gt;=E$4)*(Diário!$B$4:$B$5010&lt;=EOMONTH(E$4,0))*(Diário!$F$4:$F$5010))</f>
        <v>0</v>
      </c>
      <c r="F83" s="144" t="n">
        <f aca="false">SUMPRODUCT((Diário!$E$4:$E$5010='Analítico Cx.'!$B83)*(Diário!$B$4:$B$5010&gt;=F$4)*(Diário!$B$4:$B$5010&lt;=EOMONTH(F$4,0))*(Diário!$F$4:$F$5010))</f>
        <v>0</v>
      </c>
      <c r="G83" s="144" t="n">
        <f aca="false">SUMPRODUCT((Diário!$E$4:$E$5010='Analítico Cx.'!$B83)*(Diário!$B$4:$B$5010&gt;=G$4)*(Diário!$B$4:$B$5010&lt;=EOMONTH(G$4,0))*(Diário!$F$4:$F$5010))</f>
        <v>0</v>
      </c>
      <c r="H83" s="144" t="n">
        <f aca="false">SUMPRODUCT((Diário!$E$4:$E$5010='Analítico Cx.'!$B83)*(Diário!$B$4:$B$5010&gt;=H$4)*(Diário!$B$4:$B$5010&lt;=EOMONTH(H$4,0))*(Diário!$F$4:$F$5010))</f>
        <v>0</v>
      </c>
      <c r="I83" s="144" t="n">
        <f aca="false">SUMPRODUCT((Diário!$E$4:$E$5010='Analítico Cx.'!$B83)*(Diário!$B$4:$B$5010&gt;=I$4)*(Diário!$B$4:$B$5010&lt;=EOMONTH(I$4,0))*(Diário!$F$4:$F$5010))</f>
        <v>0</v>
      </c>
      <c r="J83" s="144" t="n">
        <f aca="false">SUMPRODUCT((Diário!$E$4:$E$5010='Analítico Cx.'!$B83)*(Diário!$B$4:$B$5010&gt;=J$4)*(Diário!$B$4:$B$5010&lt;=EOMONTH(J$4,0))*(Diário!$F$4:$F$5010))</f>
        <v>0</v>
      </c>
      <c r="K83" s="144" t="n">
        <f aca="false">SUMPRODUCT((Diário!$E$4:$E$5010='Analítico Cx.'!$B83)*(Diário!$B$4:$B$5010&gt;=K$4)*(Diário!$B$4:$B$5010&lt;=EOMONTH(K$4,0))*(Diário!$F$4:$F$5010))</f>
        <v>0</v>
      </c>
      <c r="L83" s="144" t="n">
        <f aca="false">SUMPRODUCT((Diário!$E$4:$E$5010='Analítico Cx.'!$B83)*(Diário!$B$4:$B$5010&gt;=L$4)*(Diário!$B$4:$B$5010&lt;=EOMONTH(L$4,0))*(Diário!$F$4:$F$5010))</f>
        <v>0</v>
      </c>
      <c r="M83" s="144" t="n">
        <f aca="false">SUMPRODUCT((Diário!$E$4:$E$5010='Analítico Cx.'!$B83)*(Diário!$B$4:$B$5010&gt;=M$4)*(Diário!$B$4:$B$5010&lt;=EOMONTH(M$4,0))*(Diário!$F$4:$F$5010))</f>
        <v>0</v>
      </c>
      <c r="N83" s="144" t="n">
        <f aca="false">SUMPRODUCT((Diário!$E$4:$E$5010='Analítico Cx.'!$B83)*(Diário!$B$4:$B$5010&gt;=N$4)*(Diário!$B$4:$B$5010&lt;=EOMONTH(N$4,0))*(Diário!$F$4:$F$5010))</f>
        <v>0</v>
      </c>
      <c r="O83" s="145" t="n">
        <f aca="false">SUM(C83:N83)</f>
        <v>0</v>
      </c>
      <c r="P83" s="146" t="n">
        <f aca="false">IF($O$137=0,0,O83/$O$137)</f>
        <v>0</v>
      </c>
      <c r="Q83" s="118"/>
      <c r="R83" s="118"/>
      <c r="S83" s="118"/>
      <c r="T83" s="118"/>
      <c r="U83" s="118"/>
      <c r="V83" s="118"/>
      <c r="W83" s="118"/>
      <c r="X83" s="118"/>
      <c r="Y83" s="118"/>
      <c r="Z83" s="118"/>
    </row>
    <row r="84" customFormat="false" ht="23.25" hidden="false" customHeight="true" outlineLevel="0" collapsed="false">
      <c r="A84" s="59" t="s">
        <v>287</v>
      </c>
      <c r="B84" s="65" t="s">
        <v>288</v>
      </c>
      <c r="C84" s="144" t="n">
        <f aca="false">SUMPRODUCT((Diário!$E$4:$E$5010='Analítico Cx.'!$B84)*(Diário!$B$4:$B$5010&gt;=C$4)*(Diário!$B$4:$B$5010&lt;=EOMONTH(C$4,0))*(Diário!$F$4:$F$5010))</f>
        <v>0</v>
      </c>
      <c r="D84" s="144" t="n">
        <f aca="false">SUMPRODUCT((Diário!$E$4:$E$5010='Analítico Cx.'!$B84)*(Diário!$B$4:$B$5010&gt;=D$4)*(Diário!$B$4:$B$5010&lt;=EOMONTH(D$4,0))*(Diário!$F$4:$F$5010))</f>
        <v>0</v>
      </c>
      <c r="E84" s="144" t="n">
        <f aca="false">SUMPRODUCT((Diário!$E$4:$E$5010='Analítico Cx.'!$B84)*(Diário!$B$4:$B$5010&gt;=E$4)*(Diário!$B$4:$B$5010&lt;=EOMONTH(E$4,0))*(Diário!$F$4:$F$5010))</f>
        <v>0</v>
      </c>
      <c r="F84" s="144" t="n">
        <f aca="false">SUMPRODUCT((Diário!$E$4:$E$5010='Analítico Cx.'!$B84)*(Diário!$B$4:$B$5010&gt;=F$4)*(Diário!$B$4:$B$5010&lt;=EOMONTH(F$4,0))*(Diário!$F$4:$F$5010))</f>
        <v>0</v>
      </c>
      <c r="G84" s="144" t="n">
        <f aca="false">SUMPRODUCT((Diário!$E$4:$E$5010='Analítico Cx.'!$B84)*(Diário!$B$4:$B$5010&gt;=G$4)*(Diário!$B$4:$B$5010&lt;=EOMONTH(G$4,0))*(Diário!$F$4:$F$5010))</f>
        <v>0</v>
      </c>
      <c r="H84" s="144" t="n">
        <f aca="false">SUMPRODUCT((Diário!$E$4:$E$5010='Analítico Cx.'!$B84)*(Diário!$B$4:$B$5010&gt;=H$4)*(Diário!$B$4:$B$5010&lt;=EOMONTH(H$4,0))*(Diário!$F$4:$F$5010))</f>
        <v>0</v>
      </c>
      <c r="I84" s="144" t="n">
        <f aca="false">SUMPRODUCT((Diário!$E$4:$E$5010='Analítico Cx.'!$B84)*(Diário!$B$4:$B$5010&gt;=I$4)*(Diário!$B$4:$B$5010&lt;=EOMONTH(I$4,0))*(Diário!$F$4:$F$5010))</f>
        <v>0</v>
      </c>
      <c r="J84" s="144" t="n">
        <f aca="false">SUMPRODUCT((Diário!$E$4:$E$5010='Analítico Cx.'!$B84)*(Diário!$B$4:$B$5010&gt;=J$4)*(Diário!$B$4:$B$5010&lt;=EOMONTH(J$4,0))*(Diário!$F$4:$F$5010))</f>
        <v>0</v>
      </c>
      <c r="K84" s="144" t="n">
        <f aca="false">SUMPRODUCT((Diário!$E$4:$E$5010='Analítico Cx.'!$B84)*(Diário!$B$4:$B$5010&gt;=K$4)*(Diário!$B$4:$B$5010&lt;=EOMONTH(K$4,0))*(Diário!$F$4:$F$5010))</f>
        <v>0</v>
      </c>
      <c r="L84" s="144" t="n">
        <f aca="false">SUMPRODUCT((Diário!$E$4:$E$5010='Analítico Cx.'!$B84)*(Diário!$B$4:$B$5010&gt;=L$4)*(Diário!$B$4:$B$5010&lt;=EOMONTH(L$4,0))*(Diário!$F$4:$F$5010))</f>
        <v>0</v>
      </c>
      <c r="M84" s="144" t="n">
        <f aca="false">SUMPRODUCT((Diário!$E$4:$E$5010='Analítico Cx.'!$B84)*(Diário!$B$4:$B$5010&gt;=M$4)*(Diário!$B$4:$B$5010&lt;=EOMONTH(M$4,0))*(Diário!$F$4:$F$5010))</f>
        <v>6864</v>
      </c>
      <c r="N84" s="144" t="n">
        <f aca="false">SUMPRODUCT((Diário!$E$4:$E$5010='Analítico Cx.'!$B84)*(Diário!$B$4:$B$5010&gt;=N$4)*(Diário!$B$4:$B$5010&lt;=EOMONTH(N$4,0))*(Diário!$F$4:$F$5010))</f>
        <v>0</v>
      </c>
      <c r="O84" s="145" t="n">
        <f aca="false">SUM(C84:N84)</f>
        <v>6864</v>
      </c>
      <c r="P84" s="146" t="n">
        <f aca="false">IF($O$137=0,0,O84/$O$137)</f>
        <v>0.00401317119981365</v>
      </c>
      <c r="Q84" s="118"/>
      <c r="R84" s="118"/>
      <c r="S84" s="118"/>
      <c r="T84" s="118"/>
      <c r="U84" s="118"/>
      <c r="V84" s="118"/>
      <c r="W84" s="118"/>
      <c r="X84" s="118"/>
      <c r="Y84" s="118"/>
      <c r="Z84" s="118"/>
    </row>
    <row r="85" customFormat="false" ht="23.25" hidden="false" customHeight="true" outlineLevel="0" collapsed="false">
      <c r="A85" s="59" t="s">
        <v>289</v>
      </c>
      <c r="B85" s="65" t="s">
        <v>290</v>
      </c>
      <c r="C85" s="144" t="n">
        <f aca="false">SUMPRODUCT((Diário!$E$4:$E$5010='Analítico Cx.'!$B85)*(Diário!$B$4:$B$5010&gt;=C$4)*(Diário!$B$4:$B$5010&lt;=EOMONTH(C$4,0))*(Diário!$F$4:$F$5010))</f>
        <v>0</v>
      </c>
      <c r="D85" s="144" t="n">
        <f aca="false">SUMPRODUCT((Diário!$E$4:$E$5010='Analítico Cx.'!$B85)*(Diário!$B$4:$B$5010&gt;=D$4)*(Diário!$B$4:$B$5010&lt;=EOMONTH(D$4,0))*(Diário!$F$4:$F$5010))</f>
        <v>0</v>
      </c>
      <c r="E85" s="144" t="n">
        <f aca="false">SUMPRODUCT((Diário!$E$4:$E$5010='Analítico Cx.'!$B85)*(Diário!$B$4:$B$5010&gt;=E$4)*(Diário!$B$4:$B$5010&lt;=EOMONTH(E$4,0))*(Diário!$F$4:$F$5010))</f>
        <v>0</v>
      </c>
      <c r="F85" s="144" t="n">
        <f aca="false">SUMPRODUCT((Diário!$E$4:$E$5010='Analítico Cx.'!$B85)*(Diário!$B$4:$B$5010&gt;=F$4)*(Diário!$B$4:$B$5010&lt;=EOMONTH(F$4,0))*(Diário!$F$4:$F$5010))</f>
        <v>0</v>
      </c>
      <c r="G85" s="144" t="n">
        <f aca="false">SUMPRODUCT((Diário!$E$4:$E$5010='Analítico Cx.'!$B85)*(Diário!$B$4:$B$5010&gt;=G$4)*(Diário!$B$4:$B$5010&lt;=EOMONTH(G$4,0))*(Diário!$F$4:$F$5010))</f>
        <v>0</v>
      </c>
      <c r="H85" s="144" t="n">
        <f aca="false">SUMPRODUCT((Diário!$E$4:$E$5010='Analítico Cx.'!$B85)*(Diário!$B$4:$B$5010&gt;=H$4)*(Diário!$B$4:$B$5010&lt;=EOMONTH(H$4,0))*(Diário!$F$4:$F$5010))</f>
        <v>0</v>
      </c>
      <c r="I85" s="144" t="n">
        <f aca="false">SUMPRODUCT((Diário!$E$4:$E$5010='Analítico Cx.'!$B85)*(Diário!$B$4:$B$5010&gt;=I$4)*(Diário!$B$4:$B$5010&lt;=EOMONTH(I$4,0))*(Diário!$F$4:$F$5010))</f>
        <v>0</v>
      </c>
      <c r="J85" s="144" t="n">
        <f aca="false">SUMPRODUCT((Diário!$E$4:$E$5010='Analítico Cx.'!$B85)*(Diário!$B$4:$B$5010&gt;=J$4)*(Diário!$B$4:$B$5010&lt;=EOMONTH(J$4,0))*(Diário!$F$4:$F$5010))</f>
        <v>0</v>
      </c>
      <c r="K85" s="144" t="n">
        <f aca="false">SUMPRODUCT((Diário!$E$4:$E$5010='Analítico Cx.'!$B85)*(Diário!$B$4:$B$5010&gt;=K$4)*(Diário!$B$4:$B$5010&lt;=EOMONTH(K$4,0))*(Diário!$F$4:$F$5010))</f>
        <v>932</v>
      </c>
      <c r="L85" s="144" t="n">
        <f aca="false">SUMPRODUCT((Diário!$E$4:$E$5010='Analítico Cx.'!$B85)*(Diário!$B$4:$B$5010&gt;=L$4)*(Diário!$B$4:$B$5010&lt;=EOMONTH(L$4,0))*(Diário!$F$4:$F$5010))</f>
        <v>0</v>
      </c>
      <c r="M85" s="144" t="n">
        <f aca="false">SUMPRODUCT((Diário!$E$4:$E$5010='Analítico Cx.'!$B85)*(Diário!$B$4:$B$5010&gt;=M$4)*(Diário!$B$4:$B$5010&lt;=EOMONTH(M$4,0))*(Diário!$F$4:$F$5010))</f>
        <v>0</v>
      </c>
      <c r="N85" s="144" t="n">
        <f aca="false">SUMPRODUCT((Diário!$E$4:$E$5010='Analítico Cx.'!$B85)*(Diário!$B$4:$B$5010&gt;=N$4)*(Diário!$B$4:$B$5010&lt;=EOMONTH(N$4,0))*(Diário!$F$4:$F$5010))</f>
        <v>0</v>
      </c>
      <c r="O85" s="145" t="n">
        <f aca="false">SUM(C85:N85)</f>
        <v>932</v>
      </c>
      <c r="P85" s="146" t="n">
        <f aca="false">IF($O$137=0,0,O85/$O$137)</f>
        <v>0.000544911940301038</v>
      </c>
      <c r="Q85" s="118"/>
      <c r="R85" s="118"/>
      <c r="S85" s="118"/>
      <c r="T85" s="118"/>
      <c r="U85" s="118"/>
      <c r="V85" s="118"/>
      <c r="W85" s="118"/>
      <c r="X85" s="118"/>
      <c r="Y85" s="118"/>
      <c r="Z85" s="118"/>
    </row>
    <row r="86" customFormat="false" ht="23.25" hidden="false" customHeight="true" outlineLevel="0" collapsed="false">
      <c r="A86" s="59" t="s">
        <v>291</v>
      </c>
      <c r="B86" s="65" t="s">
        <v>292</v>
      </c>
      <c r="C86" s="144" t="n">
        <f aca="false">SUMPRODUCT((Diário!$E$4:$E$5010='Analítico Cx.'!$B86)*(Diário!$B$4:$B$5010&gt;=C$4)*(Diário!$B$4:$B$5010&lt;=EOMONTH(C$4,0))*(Diário!$F$4:$F$5010))</f>
        <v>0</v>
      </c>
      <c r="D86" s="144" t="n">
        <f aca="false">SUMPRODUCT((Diário!$E$4:$E$5010='Analítico Cx.'!$B86)*(Diário!$B$4:$B$5010&gt;=D$4)*(Diário!$B$4:$B$5010&lt;=EOMONTH(D$4,0))*(Diário!$F$4:$F$5010))</f>
        <v>0</v>
      </c>
      <c r="E86" s="144" t="n">
        <f aca="false">SUMPRODUCT((Diário!$E$4:$E$5010='Analítico Cx.'!$B86)*(Diário!$B$4:$B$5010&gt;=E$4)*(Diário!$B$4:$B$5010&lt;=EOMONTH(E$4,0))*(Diário!$F$4:$F$5010))</f>
        <v>0</v>
      </c>
      <c r="F86" s="144" t="n">
        <f aca="false">SUMPRODUCT((Diário!$E$4:$E$5010='Analítico Cx.'!$B86)*(Diário!$B$4:$B$5010&gt;=F$4)*(Diário!$B$4:$B$5010&lt;=EOMONTH(F$4,0))*(Diário!$F$4:$F$5010))</f>
        <v>0</v>
      </c>
      <c r="G86" s="144" t="n">
        <f aca="false">SUMPRODUCT((Diário!$E$4:$E$5010='Analítico Cx.'!$B86)*(Diário!$B$4:$B$5010&gt;=G$4)*(Diário!$B$4:$B$5010&lt;=EOMONTH(G$4,0))*(Diário!$F$4:$F$5010))</f>
        <v>410</v>
      </c>
      <c r="H86" s="144" t="n">
        <f aca="false">SUMPRODUCT((Diário!$E$4:$E$5010='Analítico Cx.'!$B86)*(Diário!$B$4:$B$5010&gt;=H$4)*(Diário!$B$4:$B$5010&lt;=EOMONTH(H$4,0))*(Diário!$F$4:$F$5010))</f>
        <v>1281.8</v>
      </c>
      <c r="I86" s="144" t="n">
        <f aca="false">SUMPRODUCT((Diário!$E$4:$E$5010='Analítico Cx.'!$B86)*(Diário!$B$4:$B$5010&gt;=I$4)*(Diário!$B$4:$B$5010&lt;=EOMONTH(I$4,0))*(Diário!$F$4:$F$5010))</f>
        <v>2792</v>
      </c>
      <c r="J86" s="144" t="n">
        <f aca="false">SUMPRODUCT((Diário!$E$4:$E$5010='Analítico Cx.'!$B86)*(Diário!$B$4:$B$5010&gt;=J$4)*(Diário!$B$4:$B$5010&lt;=EOMONTH(J$4,0))*(Diário!$F$4:$F$5010))</f>
        <v>4005.5</v>
      </c>
      <c r="K86" s="144" t="n">
        <f aca="false">SUMPRODUCT((Diário!$E$4:$E$5010='Analítico Cx.'!$B86)*(Diário!$B$4:$B$5010&gt;=K$4)*(Diário!$B$4:$B$5010&lt;=EOMONTH(K$4,0))*(Diário!$F$4:$F$5010))</f>
        <v>4940</v>
      </c>
      <c r="L86" s="144" t="n">
        <f aca="false">SUMPRODUCT((Diário!$E$4:$E$5010='Analítico Cx.'!$B86)*(Diário!$B$4:$B$5010&gt;=L$4)*(Diário!$B$4:$B$5010&lt;=EOMONTH(L$4,0))*(Diário!$F$4:$F$5010))</f>
        <v>4725</v>
      </c>
      <c r="M86" s="144" t="n">
        <f aca="false">SUMPRODUCT((Diário!$E$4:$E$5010='Analítico Cx.'!$B86)*(Diário!$B$4:$B$5010&gt;=M$4)*(Diário!$B$4:$B$5010&lt;=EOMONTH(M$4,0))*(Diário!$F$4:$F$5010))</f>
        <v>4725</v>
      </c>
      <c r="N86" s="144" t="n">
        <f aca="false">SUMPRODUCT((Diário!$E$4:$E$5010='Analítico Cx.'!$B86)*(Diário!$B$4:$B$5010&gt;=N$4)*(Diário!$B$4:$B$5010&lt;=EOMONTH(N$4,0))*(Diário!$F$4:$F$5010))</f>
        <v>4070</v>
      </c>
      <c r="O86" s="145" t="n">
        <f aca="false">SUM(C86:N86)</f>
        <v>26949.3</v>
      </c>
      <c r="P86" s="146" t="n">
        <f aca="false">IF($O$137=0,0,O86/$O$137)</f>
        <v>0.0157564327819257</v>
      </c>
      <c r="Q86" s="118"/>
      <c r="R86" s="118"/>
      <c r="S86" s="118"/>
      <c r="T86" s="118"/>
      <c r="U86" s="118"/>
      <c r="V86" s="118"/>
      <c r="W86" s="118"/>
      <c r="X86" s="118"/>
      <c r="Y86" s="118"/>
      <c r="Z86" s="118"/>
    </row>
    <row r="87" customFormat="false" ht="23.25" hidden="false" customHeight="true" outlineLevel="0" collapsed="false">
      <c r="A87" s="59" t="s">
        <v>293</v>
      </c>
      <c r="B87" s="65" t="s">
        <v>294</v>
      </c>
      <c r="C87" s="144" t="n">
        <f aca="false">SUMPRODUCT((Diário!$E$4:$E$5010='Analítico Cx.'!$B87)*(Diário!$B$4:$B$5010&gt;=C$4)*(Diário!$B$4:$B$5010&lt;=EOMONTH(C$4,0))*(Diário!$F$4:$F$5010))</f>
        <v>0</v>
      </c>
      <c r="D87" s="144" t="n">
        <f aca="false">SUMPRODUCT((Diário!$E$4:$E$5010='Analítico Cx.'!$B87)*(Diário!$B$4:$B$5010&gt;=D$4)*(Diário!$B$4:$B$5010&lt;=EOMONTH(D$4,0))*(Diário!$F$4:$F$5010))</f>
        <v>0</v>
      </c>
      <c r="E87" s="144" t="n">
        <f aca="false">SUMPRODUCT((Diário!$E$4:$E$5010='Analítico Cx.'!$B87)*(Diário!$B$4:$B$5010&gt;=E$4)*(Diário!$B$4:$B$5010&lt;=EOMONTH(E$4,0))*(Diário!$F$4:$F$5010))</f>
        <v>0</v>
      </c>
      <c r="F87" s="144" t="n">
        <f aca="false">SUMPRODUCT((Diário!$E$4:$E$5010='Analítico Cx.'!$B87)*(Diário!$B$4:$B$5010&gt;=F$4)*(Diário!$B$4:$B$5010&lt;=EOMONTH(F$4,0))*(Diário!$F$4:$F$5010))</f>
        <v>0</v>
      </c>
      <c r="G87" s="144" t="n">
        <f aca="false">SUMPRODUCT((Diário!$E$4:$E$5010='Analítico Cx.'!$B87)*(Diário!$B$4:$B$5010&gt;=G$4)*(Diário!$B$4:$B$5010&lt;=EOMONTH(G$4,0))*(Diário!$F$4:$F$5010))</f>
        <v>0</v>
      </c>
      <c r="H87" s="144" t="n">
        <f aca="false">SUMPRODUCT((Diário!$E$4:$E$5010='Analítico Cx.'!$B87)*(Diário!$B$4:$B$5010&gt;=H$4)*(Diário!$B$4:$B$5010&lt;=EOMONTH(H$4,0))*(Diário!$F$4:$F$5010))</f>
        <v>0</v>
      </c>
      <c r="I87" s="144" t="n">
        <f aca="false">SUMPRODUCT((Diário!$E$4:$E$5010='Analítico Cx.'!$B87)*(Diário!$B$4:$B$5010&gt;=I$4)*(Diário!$B$4:$B$5010&lt;=EOMONTH(I$4,0))*(Diário!$F$4:$F$5010))</f>
        <v>0</v>
      </c>
      <c r="J87" s="144" t="n">
        <f aca="false">SUMPRODUCT((Diário!$E$4:$E$5010='Analítico Cx.'!$B87)*(Diário!$B$4:$B$5010&gt;=J$4)*(Diário!$B$4:$B$5010&lt;=EOMONTH(J$4,0))*(Diário!$F$4:$F$5010))</f>
        <v>0</v>
      </c>
      <c r="K87" s="144" t="n">
        <f aca="false">SUMPRODUCT((Diário!$E$4:$E$5010='Analítico Cx.'!$B87)*(Diário!$B$4:$B$5010&gt;=K$4)*(Diário!$B$4:$B$5010&lt;=EOMONTH(K$4,0))*(Diário!$F$4:$F$5010))</f>
        <v>0</v>
      </c>
      <c r="L87" s="144" t="n">
        <f aca="false">SUMPRODUCT((Diário!$E$4:$E$5010='Analítico Cx.'!$B87)*(Diário!$B$4:$B$5010&gt;=L$4)*(Diário!$B$4:$B$5010&lt;=EOMONTH(L$4,0))*(Diário!$F$4:$F$5010))</f>
        <v>0</v>
      </c>
      <c r="M87" s="144" t="n">
        <f aca="false">SUMPRODUCT((Diário!$E$4:$E$5010='Analítico Cx.'!$B87)*(Diário!$B$4:$B$5010&gt;=M$4)*(Diário!$B$4:$B$5010&lt;=EOMONTH(M$4,0))*(Diário!$F$4:$F$5010))</f>
        <v>0</v>
      </c>
      <c r="N87" s="144" t="n">
        <f aca="false">SUMPRODUCT((Diário!$E$4:$E$5010='Analítico Cx.'!$B87)*(Diário!$B$4:$B$5010&gt;=N$4)*(Diário!$B$4:$B$5010&lt;=EOMONTH(N$4,0))*(Diário!$F$4:$F$5010))</f>
        <v>0</v>
      </c>
      <c r="O87" s="145" t="n">
        <f aca="false">SUM(C87:N87)</f>
        <v>0</v>
      </c>
      <c r="P87" s="146" t="n">
        <f aca="false">IF($O$137=0,0,O87/$O$137)</f>
        <v>0</v>
      </c>
      <c r="Q87" s="118"/>
      <c r="R87" s="118"/>
      <c r="S87" s="118"/>
      <c r="T87" s="118"/>
      <c r="U87" s="118"/>
      <c r="V87" s="118"/>
      <c r="W87" s="118"/>
      <c r="X87" s="118"/>
      <c r="Y87" s="118"/>
      <c r="Z87" s="118"/>
    </row>
    <row r="88" customFormat="false" ht="23.25" hidden="false" customHeight="true" outlineLevel="0" collapsed="false">
      <c r="A88" s="59" t="s">
        <v>295</v>
      </c>
      <c r="B88" s="65" t="s">
        <v>296</v>
      </c>
      <c r="C88" s="144" t="n">
        <f aca="false">SUMPRODUCT((Diário!$E$4:$E$5010='Analítico Cx.'!$B88)*(Diário!$B$4:$B$5010&gt;=C$4)*(Diário!$B$4:$B$5010&lt;=EOMONTH(C$4,0))*(Diário!$F$4:$F$5010))</f>
        <v>0</v>
      </c>
      <c r="D88" s="144" t="n">
        <f aca="false">SUMPRODUCT((Diário!$E$4:$E$5010='Analítico Cx.'!$B88)*(Diário!$B$4:$B$5010&gt;=D$4)*(Diário!$B$4:$B$5010&lt;=EOMONTH(D$4,0))*(Diário!$F$4:$F$5010))</f>
        <v>0</v>
      </c>
      <c r="E88" s="144" t="n">
        <f aca="false">SUMPRODUCT((Diário!$E$4:$E$5010='Analítico Cx.'!$B88)*(Diário!$B$4:$B$5010&gt;=E$4)*(Diário!$B$4:$B$5010&lt;=EOMONTH(E$4,0))*(Diário!$F$4:$F$5010))</f>
        <v>0</v>
      </c>
      <c r="F88" s="144" t="n">
        <f aca="false">SUMPRODUCT((Diário!$E$4:$E$5010='Analítico Cx.'!$B88)*(Diário!$B$4:$B$5010&gt;=F$4)*(Diário!$B$4:$B$5010&lt;=EOMONTH(F$4,0))*(Diário!$F$4:$F$5010))</f>
        <v>0</v>
      </c>
      <c r="G88" s="144" t="n">
        <f aca="false">SUMPRODUCT((Diário!$E$4:$E$5010='Analítico Cx.'!$B88)*(Diário!$B$4:$B$5010&gt;=G$4)*(Diário!$B$4:$B$5010&lt;=EOMONTH(G$4,0))*(Diário!$F$4:$F$5010))</f>
        <v>0</v>
      </c>
      <c r="H88" s="144" t="n">
        <f aca="false">SUMPRODUCT((Diário!$E$4:$E$5010='Analítico Cx.'!$B88)*(Diário!$B$4:$B$5010&gt;=H$4)*(Diário!$B$4:$B$5010&lt;=EOMONTH(H$4,0))*(Diário!$F$4:$F$5010))</f>
        <v>0</v>
      </c>
      <c r="I88" s="144" t="n">
        <f aca="false">SUMPRODUCT((Diário!$E$4:$E$5010='Analítico Cx.'!$B88)*(Diário!$B$4:$B$5010&gt;=I$4)*(Diário!$B$4:$B$5010&lt;=EOMONTH(I$4,0))*(Diário!$F$4:$F$5010))</f>
        <v>0</v>
      </c>
      <c r="J88" s="144" t="n">
        <f aca="false">SUMPRODUCT((Diário!$E$4:$E$5010='Analítico Cx.'!$B88)*(Diário!$B$4:$B$5010&gt;=J$4)*(Diário!$B$4:$B$5010&lt;=EOMONTH(J$4,0))*(Diário!$F$4:$F$5010))</f>
        <v>0</v>
      </c>
      <c r="K88" s="144" t="n">
        <f aca="false">SUMPRODUCT((Diário!$E$4:$E$5010='Analítico Cx.'!$B88)*(Diário!$B$4:$B$5010&gt;=K$4)*(Diário!$B$4:$B$5010&lt;=EOMONTH(K$4,0))*(Diário!$F$4:$F$5010))</f>
        <v>0</v>
      </c>
      <c r="L88" s="144" t="n">
        <f aca="false">SUMPRODUCT((Diário!$E$4:$E$5010='Analítico Cx.'!$B88)*(Diário!$B$4:$B$5010&gt;=L$4)*(Diário!$B$4:$B$5010&lt;=EOMONTH(L$4,0))*(Diário!$F$4:$F$5010))</f>
        <v>0</v>
      </c>
      <c r="M88" s="144" t="n">
        <f aca="false">SUMPRODUCT((Diário!$E$4:$E$5010='Analítico Cx.'!$B88)*(Diário!$B$4:$B$5010&gt;=M$4)*(Diário!$B$4:$B$5010&lt;=EOMONTH(M$4,0))*(Diário!$F$4:$F$5010))</f>
        <v>0</v>
      </c>
      <c r="N88" s="144" t="n">
        <f aca="false">SUMPRODUCT((Diário!$E$4:$E$5010='Analítico Cx.'!$B88)*(Diário!$B$4:$B$5010&gt;=N$4)*(Diário!$B$4:$B$5010&lt;=EOMONTH(N$4,0))*(Diário!$F$4:$F$5010))</f>
        <v>0</v>
      </c>
      <c r="O88" s="145" t="n">
        <f aca="false">SUM(C88:N88)</f>
        <v>0</v>
      </c>
      <c r="P88" s="146" t="n">
        <f aca="false">IF($O$137=0,0,O88/$O$137)</f>
        <v>0</v>
      </c>
      <c r="Q88" s="118"/>
      <c r="R88" s="118"/>
      <c r="S88" s="118"/>
      <c r="T88" s="118"/>
      <c r="U88" s="118"/>
      <c r="V88" s="118"/>
      <c r="W88" s="118"/>
      <c r="X88" s="118"/>
      <c r="Y88" s="118"/>
      <c r="Z88" s="118"/>
    </row>
    <row r="89" customFormat="false" ht="23.25" hidden="false" customHeight="true" outlineLevel="0" collapsed="false">
      <c r="A89" s="59" t="s">
        <v>297</v>
      </c>
      <c r="B89" s="65" t="s">
        <v>298</v>
      </c>
      <c r="C89" s="144" t="n">
        <f aca="false">SUMPRODUCT((Diário!$E$4:$E$5010='Analítico Cx.'!$B89)*(Diário!$B$4:$B$5010&gt;=C$4)*(Diário!$B$4:$B$5010&lt;=EOMONTH(C$4,0))*(Diário!$F$4:$F$5010))</f>
        <v>0</v>
      </c>
      <c r="D89" s="144" t="n">
        <f aca="false">SUMPRODUCT((Diário!$E$4:$E$5010='Analítico Cx.'!$B89)*(Diário!$B$4:$B$5010&gt;=D$4)*(Diário!$B$4:$B$5010&lt;=EOMONTH(D$4,0))*(Diário!$F$4:$F$5010))</f>
        <v>0</v>
      </c>
      <c r="E89" s="144" t="n">
        <f aca="false">SUMPRODUCT((Diário!$E$4:$E$5010='Analítico Cx.'!$B89)*(Diário!$B$4:$B$5010&gt;=E$4)*(Diário!$B$4:$B$5010&lt;=EOMONTH(E$4,0))*(Diário!$F$4:$F$5010))</f>
        <v>0</v>
      </c>
      <c r="F89" s="144" t="n">
        <f aca="false">SUMPRODUCT((Diário!$E$4:$E$5010='Analítico Cx.'!$B89)*(Diário!$B$4:$B$5010&gt;=F$4)*(Diário!$B$4:$B$5010&lt;=EOMONTH(F$4,0))*(Diário!$F$4:$F$5010))</f>
        <v>0</v>
      </c>
      <c r="G89" s="144" t="n">
        <f aca="false">SUMPRODUCT((Diário!$E$4:$E$5010='Analítico Cx.'!$B89)*(Diário!$B$4:$B$5010&gt;=G$4)*(Diário!$B$4:$B$5010&lt;=EOMONTH(G$4,0))*(Diário!$F$4:$F$5010))</f>
        <v>0</v>
      </c>
      <c r="H89" s="144" t="n">
        <f aca="false">SUMPRODUCT((Diário!$E$4:$E$5010='Analítico Cx.'!$B89)*(Diário!$B$4:$B$5010&gt;=H$4)*(Diário!$B$4:$B$5010&lt;=EOMONTH(H$4,0))*(Diário!$F$4:$F$5010))</f>
        <v>0</v>
      </c>
      <c r="I89" s="144" t="n">
        <f aca="false">SUMPRODUCT((Diário!$E$4:$E$5010='Analítico Cx.'!$B89)*(Diário!$B$4:$B$5010&gt;=I$4)*(Diário!$B$4:$B$5010&lt;=EOMONTH(I$4,0))*(Diário!$F$4:$F$5010))</f>
        <v>0</v>
      </c>
      <c r="J89" s="144" t="n">
        <f aca="false">SUMPRODUCT((Diário!$E$4:$E$5010='Analítico Cx.'!$B89)*(Diário!$B$4:$B$5010&gt;=J$4)*(Diário!$B$4:$B$5010&lt;=EOMONTH(J$4,0))*(Diário!$F$4:$F$5010))</f>
        <v>0</v>
      </c>
      <c r="K89" s="144" t="n">
        <f aca="false">SUMPRODUCT((Diário!$E$4:$E$5010='Analítico Cx.'!$B89)*(Diário!$B$4:$B$5010&gt;=K$4)*(Diário!$B$4:$B$5010&lt;=EOMONTH(K$4,0))*(Diário!$F$4:$F$5010))</f>
        <v>0</v>
      </c>
      <c r="L89" s="144" t="n">
        <f aca="false">SUMPRODUCT((Diário!$E$4:$E$5010='Analítico Cx.'!$B89)*(Diário!$B$4:$B$5010&gt;=L$4)*(Diário!$B$4:$B$5010&lt;=EOMONTH(L$4,0))*(Diário!$F$4:$F$5010))</f>
        <v>0</v>
      </c>
      <c r="M89" s="144" t="n">
        <f aca="false">SUMPRODUCT((Diário!$E$4:$E$5010='Analítico Cx.'!$B89)*(Diário!$B$4:$B$5010&gt;=M$4)*(Diário!$B$4:$B$5010&lt;=EOMONTH(M$4,0))*(Diário!$F$4:$F$5010))</f>
        <v>0</v>
      </c>
      <c r="N89" s="144" t="n">
        <f aca="false">SUMPRODUCT((Diário!$E$4:$E$5010='Analítico Cx.'!$B89)*(Diário!$B$4:$B$5010&gt;=N$4)*(Diário!$B$4:$B$5010&lt;=EOMONTH(N$4,0))*(Diário!$F$4:$F$5010))</f>
        <v>0</v>
      </c>
      <c r="O89" s="145" t="n">
        <f aca="false">SUM(C89:N89)</f>
        <v>0</v>
      </c>
      <c r="P89" s="146" t="n">
        <f aca="false">IF($O$137=0,0,O89/$O$137)</f>
        <v>0</v>
      </c>
      <c r="Q89" s="118"/>
      <c r="R89" s="118"/>
      <c r="S89" s="118"/>
      <c r="T89" s="118"/>
      <c r="U89" s="118"/>
      <c r="V89" s="118"/>
      <c r="W89" s="118"/>
      <c r="X89" s="118"/>
      <c r="Y89" s="118"/>
      <c r="Z89" s="118"/>
    </row>
    <row r="90" customFormat="false" ht="23.25" hidden="false" customHeight="true" outlineLevel="0" collapsed="false">
      <c r="A90" s="59" t="s">
        <v>299</v>
      </c>
      <c r="B90" s="65" t="s">
        <v>300</v>
      </c>
      <c r="C90" s="144" t="n">
        <f aca="false">SUMPRODUCT((Diário!$E$4:$E$5010='Analítico Cx.'!$B90)*(Diário!$B$4:$B$5010&gt;=C$4)*(Diário!$B$4:$B$5010&lt;=EOMONTH(C$4,0))*(Diário!$F$4:$F$5010))</f>
        <v>0</v>
      </c>
      <c r="D90" s="144" t="n">
        <f aca="false">SUMPRODUCT((Diário!$E$4:$E$5010='Analítico Cx.'!$B90)*(Diário!$B$4:$B$5010&gt;=D$4)*(Diário!$B$4:$B$5010&lt;=EOMONTH(D$4,0))*(Diário!$F$4:$F$5010))</f>
        <v>0</v>
      </c>
      <c r="E90" s="144" t="n">
        <f aca="false">SUMPRODUCT((Diário!$E$4:$E$5010='Analítico Cx.'!$B90)*(Diário!$B$4:$B$5010&gt;=E$4)*(Diário!$B$4:$B$5010&lt;=EOMONTH(E$4,0))*(Diário!$F$4:$F$5010))</f>
        <v>0</v>
      </c>
      <c r="F90" s="144" t="n">
        <f aca="false">SUMPRODUCT((Diário!$E$4:$E$5010='Analítico Cx.'!$B90)*(Diário!$B$4:$B$5010&gt;=F$4)*(Diário!$B$4:$B$5010&lt;=EOMONTH(F$4,0))*(Diário!$F$4:$F$5010))</f>
        <v>0</v>
      </c>
      <c r="G90" s="144" t="n">
        <f aca="false">SUMPRODUCT((Diário!$E$4:$E$5010='Analítico Cx.'!$B90)*(Diário!$B$4:$B$5010&gt;=G$4)*(Diário!$B$4:$B$5010&lt;=EOMONTH(G$4,0))*(Diário!$F$4:$F$5010))</f>
        <v>0</v>
      </c>
      <c r="H90" s="144" t="n">
        <f aca="false">SUMPRODUCT((Diário!$E$4:$E$5010='Analítico Cx.'!$B90)*(Diário!$B$4:$B$5010&gt;=H$4)*(Diário!$B$4:$B$5010&lt;=EOMONTH(H$4,0))*(Diário!$F$4:$F$5010))</f>
        <v>0</v>
      </c>
      <c r="I90" s="144" t="n">
        <f aca="false">SUMPRODUCT((Diário!$E$4:$E$5010='Analítico Cx.'!$B90)*(Diário!$B$4:$B$5010&gt;=I$4)*(Diário!$B$4:$B$5010&lt;=EOMONTH(I$4,0))*(Diário!$F$4:$F$5010))</f>
        <v>0</v>
      </c>
      <c r="J90" s="144" t="n">
        <f aca="false">SUMPRODUCT((Diário!$E$4:$E$5010='Analítico Cx.'!$B90)*(Diário!$B$4:$B$5010&gt;=J$4)*(Diário!$B$4:$B$5010&lt;=EOMONTH(J$4,0))*(Diário!$F$4:$F$5010))</f>
        <v>0</v>
      </c>
      <c r="K90" s="144" t="n">
        <f aca="false">SUMPRODUCT((Diário!$E$4:$E$5010='Analítico Cx.'!$B90)*(Diário!$B$4:$B$5010&gt;=K$4)*(Diário!$B$4:$B$5010&lt;=EOMONTH(K$4,0))*(Diário!$F$4:$F$5010))</f>
        <v>0</v>
      </c>
      <c r="L90" s="144" t="n">
        <f aca="false">SUMPRODUCT((Diário!$E$4:$E$5010='Analítico Cx.'!$B90)*(Diário!$B$4:$B$5010&gt;=L$4)*(Diário!$B$4:$B$5010&lt;=EOMONTH(L$4,0))*(Diário!$F$4:$F$5010))</f>
        <v>0</v>
      </c>
      <c r="M90" s="144" t="n">
        <f aca="false">SUMPRODUCT((Diário!$E$4:$E$5010='Analítico Cx.'!$B90)*(Diário!$B$4:$B$5010&gt;=M$4)*(Diário!$B$4:$B$5010&lt;=EOMONTH(M$4,0))*(Diário!$F$4:$F$5010))</f>
        <v>0</v>
      </c>
      <c r="N90" s="144" t="n">
        <f aca="false">SUMPRODUCT((Diário!$E$4:$E$5010='Analítico Cx.'!$B90)*(Diário!$B$4:$B$5010&gt;=N$4)*(Diário!$B$4:$B$5010&lt;=EOMONTH(N$4,0))*(Diário!$F$4:$F$5010))</f>
        <v>0</v>
      </c>
      <c r="O90" s="145" t="n">
        <f aca="false">SUM(C90:N90)</f>
        <v>0</v>
      </c>
      <c r="P90" s="146" t="n">
        <f aca="false">IF($O$137=0,0,O90/$O$137)</f>
        <v>0</v>
      </c>
      <c r="Q90" s="118"/>
      <c r="R90" s="118"/>
      <c r="S90" s="118"/>
      <c r="T90" s="118"/>
      <c r="U90" s="118"/>
      <c r="V90" s="118"/>
      <c r="W90" s="118"/>
      <c r="X90" s="118"/>
      <c r="Y90" s="118"/>
      <c r="Z90" s="118"/>
    </row>
    <row r="91" customFormat="false" ht="23.25" hidden="false" customHeight="true" outlineLevel="0" collapsed="false">
      <c r="A91" s="59" t="s">
        <v>301</v>
      </c>
      <c r="B91" s="65" t="s">
        <v>302</v>
      </c>
      <c r="C91" s="144" t="n">
        <f aca="false">SUMPRODUCT((Diário!$E$4:$E$5010='Analítico Cx.'!$B91)*(Diário!$B$4:$B$5010&gt;=C$4)*(Diário!$B$4:$B$5010&lt;=EOMONTH(C$4,0))*(Diário!$F$4:$F$5010))</f>
        <v>0</v>
      </c>
      <c r="D91" s="144" t="n">
        <f aca="false">SUMPRODUCT((Diário!$E$4:$E$5010='Analítico Cx.'!$B91)*(Diário!$B$4:$B$5010&gt;=D$4)*(Diário!$B$4:$B$5010&lt;=EOMONTH(D$4,0))*(Diário!$F$4:$F$5010))</f>
        <v>0</v>
      </c>
      <c r="E91" s="144" t="n">
        <f aca="false">SUMPRODUCT((Diário!$E$4:$E$5010='Analítico Cx.'!$B91)*(Diário!$B$4:$B$5010&gt;=E$4)*(Diário!$B$4:$B$5010&lt;=EOMONTH(E$4,0))*(Diário!$F$4:$F$5010))</f>
        <v>23.62</v>
      </c>
      <c r="F91" s="144" t="n">
        <f aca="false">SUMPRODUCT((Diário!$E$4:$E$5010='Analítico Cx.'!$B91)*(Diário!$B$4:$B$5010&gt;=F$4)*(Diário!$B$4:$B$5010&lt;=EOMONTH(F$4,0))*(Diário!$F$4:$F$5010))</f>
        <v>260.4</v>
      </c>
      <c r="G91" s="144" t="n">
        <f aca="false">SUMPRODUCT((Diário!$E$4:$E$5010='Analítico Cx.'!$B91)*(Diário!$B$4:$B$5010&gt;=G$4)*(Diário!$B$4:$B$5010&lt;=EOMONTH(G$4,0))*(Diário!$F$4:$F$5010))</f>
        <v>216.71</v>
      </c>
      <c r="H91" s="144" t="n">
        <f aca="false">SUMPRODUCT((Diário!$E$4:$E$5010='Analítico Cx.'!$B91)*(Diário!$B$4:$B$5010&gt;=H$4)*(Diário!$B$4:$B$5010&lt;=EOMONTH(H$4,0))*(Diário!$F$4:$F$5010))</f>
        <v>505.87</v>
      </c>
      <c r="I91" s="144" t="n">
        <f aca="false">SUMPRODUCT((Diário!$E$4:$E$5010='Analítico Cx.'!$B91)*(Diário!$B$4:$B$5010&gt;=I$4)*(Diário!$B$4:$B$5010&lt;=EOMONTH(I$4,0))*(Diário!$F$4:$F$5010))</f>
        <v>375.9</v>
      </c>
      <c r="J91" s="144" t="n">
        <f aca="false">SUMPRODUCT((Diário!$E$4:$E$5010='Analítico Cx.'!$B91)*(Diário!$B$4:$B$5010&gt;=J$4)*(Diário!$B$4:$B$5010&lt;=EOMONTH(J$4,0))*(Diário!$F$4:$F$5010))</f>
        <v>272.96</v>
      </c>
      <c r="K91" s="144" t="n">
        <f aca="false">SUMPRODUCT((Diário!$E$4:$E$5010='Analítico Cx.'!$B91)*(Diário!$B$4:$B$5010&gt;=K$4)*(Diário!$B$4:$B$5010&lt;=EOMONTH(K$4,0))*(Diário!$F$4:$F$5010))</f>
        <v>376.82</v>
      </c>
      <c r="L91" s="144" t="n">
        <f aca="false">SUMPRODUCT((Diário!$E$4:$E$5010='Analítico Cx.'!$B91)*(Diário!$B$4:$B$5010&gt;=L$4)*(Diário!$B$4:$B$5010&lt;=EOMONTH(L$4,0))*(Diário!$F$4:$F$5010))</f>
        <v>456.87</v>
      </c>
      <c r="M91" s="144" t="n">
        <f aca="false">SUMPRODUCT((Diário!$E$4:$E$5010='Analítico Cx.'!$B91)*(Diário!$B$4:$B$5010&gt;=M$4)*(Diário!$B$4:$B$5010&lt;=EOMONTH(M$4,0))*(Diário!$F$4:$F$5010))</f>
        <v>549.86</v>
      </c>
      <c r="N91" s="144" t="n">
        <f aca="false">SUMPRODUCT((Diário!$E$4:$E$5010='Analítico Cx.'!$B91)*(Diário!$B$4:$B$5010&gt;=N$4)*(Diário!$B$4:$B$5010&lt;=EOMONTH(N$4,0))*(Diário!$F$4:$F$5010))</f>
        <v>561.1</v>
      </c>
      <c r="O91" s="145" t="n">
        <f aca="false">SUM(C91:N91)</f>
        <v>3600.11</v>
      </c>
      <c r="P91" s="146" t="n">
        <f aca="false">IF($O$137=0,0,O91/$O$137)</f>
        <v>0.00210487438347336</v>
      </c>
      <c r="Q91" s="118"/>
      <c r="R91" s="118"/>
      <c r="S91" s="118"/>
      <c r="T91" s="118"/>
      <c r="U91" s="118"/>
      <c r="V91" s="118"/>
      <c r="W91" s="118"/>
      <c r="X91" s="118"/>
      <c r="Y91" s="118"/>
      <c r="Z91" s="118"/>
    </row>
    <row r="92" customFormat="false" ht="23.25" hidden="false" customHeight="true" outlineLevel="0" collapsed="false">
      <c r="A92" s="59" t="s">
        <v>303</v>
      </c>
      <c r="B92" s="65" t="s">
        <v>304</v>
      </c>
      <c r="C92" s="144" t="n">
        <f aca="false">SUMPRODUCT((Diário!$E$4:$E$5010='Analítico Cx.'!$B92)*(Diário!$B$4:$B$5010&gt;=C$4)*(Diário!$B$4:$B$5010&lt;=EOMONTH(C$4,0))*(Diário!$F$4:$F$5010))</f>
        <v>0</v>
      </c>
      <c r="D92" s="144" t="n">
        <f aca="false">SUMPRODUCT((Diário!$E$4:$E$5010='Analítico Cx.'!$B92)*(Diário!$B$4:$B$5010&gt;=D$4)*(Diário!$B$4:$B$5010&lt;=EOMONTH(D$4,0))*(Diário!$F$4:$F$5010))</f>
        <v>0</v>
      </c>
      <c r="E92" s="144" t="n">
        <f aca="false">SUMPRODUCT((Diário!$E$4:$E$5010='Analítico Cx.'!$B92)*(Diário!$B$4:$B$5010&gt;=E$4)*(Diário!$B$4:$B$5010&lt;=EOMONTH(E$4,0))*(Diário!$F$4:$F$5010))</f>
        <v>0</v>
      </c>
      <c r="F92" s="144" t="n">
        <f aca="false">SUMPRODUCT((Diário!$E$4:$E$5010='Analítico Cx.'!$B92)*(Diário!$B$4:$B$5010&gt;=F$4)*(Diário!$B$4:$B$5010&lt;=EOMONTH(F$4,0))*(Diário!$F$4:$F$5010))</f>
        <v>0</v>
      </c>
      <c r="G92" s="144" t="n">
        <f aca="false">SUMPRODUCT((Diário!$E$4:$E$5010='Analítico Cx.'!$B92)*(Diário!$B$4:$B$5010&gt;=G$4)*(Diário!$B$4:$B$5010&lt;=EOMONTH(G$4,0))*(Diário!$F$4:$F$5010))</f>
        <v>0</v>
      </c>
      <c r="H92" s="144" t="n">
        <f aca="false">SUMPRODUCT((Diário!$E$4:$E$5010='Analítico Cx.'!$B92)*(Diário!$B$4:$B$5010&gt;=H$4)*(Diário!$B$4:$B$5010&lt;=EOMONTH(H$4,0))*(Diário!$F$4:$F$5010))</f>
        <v>0</v>
      </c>
      <c r="I92" s="144" t="n">
        <f aca="false">SUMPRODUCT((Diário!$E$4:$E$5010='Analítico Cx.'!$B92)*(Diário!$B$4:$B$5010&gt;=I$4)*(Diário!$B$4:$B$5010&lt;=EOMONTH(I$4,0))*(Diário!$F$4:$F$5010))</f>
        <v>0</v>
      </c>
      <c r="J92" s="144" t="n">
        <f aca="false">SUMPRODUCT((Diário!$E$4:$E$5010='Analítico Cx.'!$B92)*(Diário!$B$4:$B$5010&gt;=J$4)*(Diário!$B$4:$B$5010&lt;=EOMONTH(J$4,0))*(Diário!$F$4:$F$5010))</f>
        <v>0</v>
      </c>
      <c r="K92" s="144" t="n">
        <f aca="false">SUMPRODUCT((Diário!$E$4:$E$5010='Analítico Cx.'!$B92)*(Diário!$B$4:$B$5010&gt;=K$4)*(Diário!$B$4:$B$5010&lt;=EOMONTH(K$4,0))*(Diário!$F$4:$F$5010))</f>
        <v>0</v>
      </c>
      <c r="L92" s="144" t="n">
        <f aca="false">SUMPRODUCT((Diário!$E$4:$E$5010='Analítico Cx.'!$B92)*(Diário!$B$4:$B$5010&gt;=L$4)*(Diário!$B$4:$B$5010&lt;=EOMONTH(L$4,0))*(Diário!$F$4:$F$5010))</f>
        <v>0</v>
      </c>
      <c r="M92" s="144" t="n">
        <f aca="false">SUMPRODUCT((Diário!$E$4:$E$5010='Analítico Cx.'!$B92)*(Diário!$B$4:$B$5010&gt;=M$4)*(Diário!$B$4:$B$5010&lt;=EOMONTH(M$4,0))*(Diário!$F$4:$F$5010))</f>
        <v>0</v>
      </c>
      <c r="N92" s="144" t="n">
        <f aca="false">SUMPRODUCT((Diário!$E$4:$E$5010='Analítico Cx.'!$B92)*(Diário!$B$4:$B$5010&gt;=N$4)*(Diário!$B$4:$B$5010&lt;=EOMONTH(N$4,0))*(Diário!$F$4:$F$5010))</f>
        <v>0</v>
      </c>
      <c r="O92" s="145" t="n">
        <f aca="false">SUM(C92:N92)</f>
        <v>0</v>
      </c>
      <c r="P92" s="146" t="n">
        <f aca="false">IF($O$137=0,0,O92/$O$137)</f>
        <v>0</v>
      </c>
      <c r="Q92" s="118"/>
      <c r="R92" s="118"/>
      <c r="S92" s="118"/>
      <c r="T92" s="118"/>
      <c r="U92" s="118"/>
      <c r="V92" s="118"/>
      <c r="W92" s="118"/>
      <c r="X92" s="118"/>
      <c r="Y92" s="118"/>
      <c r="Z92" s="118"/>
    </row>
    <row r="93" customFormat="false" ht="23.25" hidden="false" customHeight="true" outlineLevel="0" collapsed="false">
      <c r="A93" s="59" t="s">
        <v>305</v>
      </c>
      <c r="B93" s="65" t="s">
        <v>306</v>
      </c>
      <c r="C93" s="144" t="n">
        <f aca="false">SUMPRODUCT((Diário!$E$4:$E$5010='Analítico Cx.'!$B93)*(Diário!$B$4:$B$5010&gt;=C$4)*(Diário!$B$4:$B$5010&lt;=EOMONTH(C$4,0))*(Diário!$F$4:$F$5010))</f>
        <v>0</v>
      </c>
      <c r="D93" s="144" t="n">
        <f aca="false">SUMPRODUCT((Diário!$E$4:$E$5010='Analítico Cx.'!$B93)*(Diário!$B$4:$B$5010&gt;=D$4)*(Diário!$B$4:$B$5010&lt;=EOMONTH(D$4,0))*(Diário!$F$4:$F$5010))</f>
        <v>0</v>
      </c>
      <c r="E93" s="144" t="n">
        <f aca="false">SUMPRODUCT((Diário!$E$4:$E$5010='Analítico Cx.'!$B93)*(Diário!$B$4:$B$5010&gt;=E$4)*(Diário!$B$4:$B$5010&lt;=EOMONTH(E$4,0))*(Diário!$F$4:$F$5010))</f>
        <v>0</v>
      </c>
      <c r="F93" s="144" t="n">
        <f aca="false">SUMPRODUCT((Diário!$E$4:$E$5010='Analítico Cx.'!$B93)*(Diário!$B$4:$B$5010&gt;=F$4)*(Diário!$B$4:$B$5010&lt;=EOMONTH(F$4,0))*(Diário!$F$4:$F$5010))</f>
        <v>0</v>
      </c>
      <c r="G93" s="144" t="n">
        <f aca="false">SUMPRODUCT((Diário!$E$4:$E$5010='Analítico Cx.'!$B93)*(Diário!$B$4:$B$5010&gt;=G$4)*(Diário!$B$4:$B$5010&lt;=EOMONTH(G$4,0))*(Diário!$F$4:$F$5010))</f>
        <v>0</v>
      </c>
      <c r="H93" s="144" t="n">
        <f aca="false">SUMPRODUCT((Diário!$E$4:$E$5010='Analítico Cx.'!$B93)*(Diário!$B$4:$B$5010&gt;=H$4)*(Diário!$B$4:$B$5010&lt;=EOMONTH(H$4,0))*(Diário!$F$4:$F$5010))</f>
        <v>0</v>
      </c>
      <c r="I93" s="144" t="n">
        <f aca="false">SUMPRODUCT((Diário!$E$4:$E$5010='Analítico Cx.'!$B93)*(Diário!$B$4:$B$5010&gt;=I$4)*(Diário!$B$4:$B$5010&lt;=EOMONTH(I$4,0))*(Diário!$F$4:$F$5010))</f>
        <v>0</v>
      </c>
      <c r="J93" s="144" t="n">
        <f aca="false">SUMPRODUCT((Diário!$E$4:$E$5010='Analítico Cx.'!$B93)*(Diário!$B$4:$B$5010&gt;=J$4)*(Diário!$B$4:$B$5010&lt;=EOMONTH(J$4,0))*(Diário!$F$4:$F$5010))</f>
        <v>751.14</v>
      </c>
      <c r="K93" s="144" t="n">
        <f aca="false">SUMPRODUCT((Diário!$E$4:$E$5010='Analítico Cx.'!$B93)*(Diário!$B$4:$B$5010&gt;=K$4)*(Diário!$B$4:$B$5010&lt;=EOMONTH(K$4,0))*(Diário!$F$4:$F$5010))</f>
        <v>0</v>
      </c>
      <c r="L93" s="144" t="n">
        <f aca="false">SUMPRODUCT((Diário!$E$4:$E$5010='Analítico Cx.'!$B93)*(Diário!$B$4:$B$5010&gt;=L$4)*(Diário!$B$4:$B$5010&lt;=EOMONTH(L$4,0))*(Diário!$F$4:$F$5010))</f>
        <v>0</v>
      </c>
      <c r="M93" s="144" t="n">
        <f aca="false">SUMPRODUCT((Diário!$E$4:$E$5010='Analítico Cx.'!$B93)*(Diário!$B$4:$B$5010&gt;=M$4)*(Diário!$B$4:$B$5010&lt;=EOMONTH(M$4,0))*(Diário!$F$4:$F$5010))</f>
        <v>0</v>
      </c>
      <c r="N93" s="144" t="n">
        <f aca="false">SUMPRODUCT((Diário!$E$4:$E$5010='Analítico Cx.'!$B93)*(Diário!$B$4:$B$5010&gt;=N$4)*(Diário!$B$4:$B$5010&lt;=EOMONTH(N$4,0))*(Diário!$F$4:$F$5010))</f>
        <v>2186.66</v>
      </c>
      <c r="O93" s="145" t="n">
        <f aca="false">SUM(C93:N93)</f>
        <v>2937.8</v>
      </c>
      <c r="P93" s="146" t="n">
        <f aca="false">IF($O$137=0,0,O93/$O$137)</f>
        <v>0.00171764195087595</v>
      </c>
      <c r="Q93" s="118"/>
      <c r="R93" s="118"/>
      <c r="S93" s="118"/>
      <c r="T93" s="118"/>
      <c r="U93" s="118"/>
      <c r="V93" s="118"/>
      <c r="W93" s="118"/>
      <c r="X93" s="118"/>
      <c r="Y93" s="118"/>
      <c r="Z93" s="118"/>
    </row>
    <row r="94" customFormat="false" ht="23.25" hidden="false" customHeight="true" outlineLevel="0" collapsed="false">
      <c r="A94" s="59" t="s">
        <v>307</v>
      </c>
      <c r="B94" s="65" t="s">
        <v>308</v>
      </c>
      <c r="C94" s="144" t="n">
        <f aca="false">SUMPRODUCT((Diário!$E$4:$E$5010='Analítico Cx.'!$B94)*(Diário!$B$4:$B$5010&gt;=C$4)*(Diário!$B$4:$B$5010&lt;=EOMONTH(C$4,0))*(Diário!$F$4:$F$5010))</f>
        <v>0</v>
      </c>
      <c r="D94" s="144" t="n">
        <f aca="false">SUMPRODUCT((Diário!$E$4:$E$5010='Analítico Cx.'!$B94)*(Diário!$B$4:$B$5010&gt;=D$4)*(Diário!$B$4:$B$5010&lt;=EOMONTH(D$4,0))*(Diário!$F$4:$F$5010))</f>
        <v>0</v>
      </c>
      <c r="E94" s="144" t="n">
        <f aca="false">SUMPRODUCT((Diário!$E$4:$E$5010='Analítico Cx.'!$B94)*(Diário!$B$4:$B$5010&gt;=E$4)*(Diário!$B$4:$B$5010&lt;=EOMONTH(E$4,0))*(Diário!$F$4:$F$5010))</f>
        <v>0</v>
      </c>
      <c r="F94" s="144" t="n">
        <f aca="false">SUMPRODUCT((Diário!$E$4:$E$5010='Analítico Cx.'!$B94)*(Diário!$B$4:$B$5010&gt;=F$4)*(Diário!$B$4:$B$5010&lt;=EOMONTH(F$4,0))*(Diário!$F$4:$F$5010))</f>
        <v>0</v>
      </c>
      <c r="G94" s="144" t="n">
        <f aca="false">SUMPRODUCT((Diário!$E$4:$E$5010='Analítico Cx.'!$B94)*(Diário!$B$4:$B$5010&gt;=G$4)*(Diário!$B$4:$B$5010&lt;=EOMONTH(G$4,0))*(Diário!$F$4:$F$5010))</f>
        <v>0</v>
      </c>
      <c r="H94" s="144" t="n">
        <f aca="false">SUMPRODUCT((Diário!$E$4:$E$5010='Analítico Cx.'!$B94)*(Diário!$B$4:$B$5010&gt;=H$4)*(Diário!$B$4:$B$5010&lt;=EOMONTH(H$4,0))*(Diário!$F$4:$F$5010))</f>
        <v>0</v>
      </c>
      <c r="I94" s="144" t="n">
        <f aca="false">SUMPRODUCT((Diário!$E$4:$E$5010='Analítico Cx.'!$B94)*(Diário!$B$4:$B$5010&gt;=I$4)*(Diário!$B$4:$B$5010&lt;=EOMONTH(I$4,0))*(Diário!$F$4:$F$5010))</f>
        <v>0</v>
      </c>
      <c r="J94" s="144" t="n">
        <f aca="false">SUMPRODUCT((Diário!$E$4:$E$5010='Analítico Cx.'!$B94)*(Diário!$B$4:$B$5010&gt;=J$4)*(Diário!$B$4:$B$5010&lt;=EOMONTH(J$4,0))*(Diário!$F$4:$F$5010))</f>
        <v>0</v>
      </c>
      <c r="K94" s="144" t="n">
        <f aca="false">SUMPRODUCT((Diário!$E$4:$E$5010='Analítico Cx.'!$B94)*(Diário!$B$4:$B$5010&gt;=K$4)*(Diário!$B$4:$B$5010&lt;=EOMONTH(K$4,0))*(Diário!$F$4:$F$5010))</f>
        <v>0</v>
      </c>
      <c r="L94" s="144" t="n">
        <f aca="false">SUMPRODUCT((Diário!$E$4:$E$5010='Analítico Cx.'!$B94)*(Diário!$B$4:$B$5010&gt;=L$4)*(Diário!$B$4:$B$5010&lt;=EOMONTH(L$4,0))*(Diário!$F$4:$F$5010))</f>
        <v>0</v>
      </c>
      <c r="M94" s="144" t="n">
        <f aca="false">SUMPRODUCT((Diário!$E$4:$E$5010='Analítico Cx.'!$B94)*(Diário!$B$4:$B$5010&gt;=M$4)*(Diário!$B$4:$B$5010&lt;=EOMONTH(M$4,0))*(Diário!$F$4:$F$5010))</f>
        <v>0</v>
      </c>
      <c r="N94" s="144" t="n">
        <f aca="false">SUMPRODUCT((Diário!$E$4:$E$5010='Analítico Cx.'!$B94)*(Diário!$B$4:$B$5010&gt;=N$4)*(Diário!$B$4:$B$5010&lt;=EOMONTH(N$4,0))*(Diário!$F$4:$F$5010))</f>
        <v>0</v>
      </c>
      <c r="O94" s="145" t="n">
        <f aca="false">SUM(C94:N94)</f>
        <v>0</v>
      </c>
      <c r="P94" s="146" t="n">
        <f aca="false">IF($O$137=0,0,O94/$O$137)</f>
        <v>0</v>
      </c>
      <c r="Q94" s="118"/>
      <c r="R94" s="118"/>
      <c r="S94" s="118"/>
      <c r="T94" s="118"/>
      <c r="U94" s="118"/>
      <c r="V94" s="118"/>
      <c r="W94" s="118"/>
      <c r="X94" s="118"/>
      <c r="Y94" s="118"/>
      <c r="Z94" s="118"/>
    </row>
    <row r="95" customFormat="false" ht="23.25" hidden="false" customHeight="true" outlineLevel="0" collapsed="false">
      <c r="A95" s="59" t="s">
        <v>309</v>
      </c>
      <c r="B95" s="65" t="s">
        <v>310</v>
      </c>
      <c r="C95" s="144" t="n">
        <f aca="false">SUMPRODUCT((Diário!$E$4:$E$5010='Analítico Cx.'!$B95)*(Diário!$B$4:$B$5010&gt;=C$4)*(Diário!$B$4:$B$5010&lt;=EOMONTH(C$4,0))*(Diário!$F$4:$F$5010))</f>
        <v>0</v>
      </c>
      <c r="D95" s="144" t="n">
        <f aca="false">SUMPRODUCT((Diário!$E$4:$E$5010='Analítico Cx.'!$B95)*(Diário!$B$4:$B$5010&gt;=D$4)*(Diário!$B$4:$B$5010&lt;=EOMONTH(D$4,0))*(Diário!$F$4:$F$5010))</f>
        <v>0</v>
      </c>
      <c r="E95" s="144" t="n">
        <f aca="false">SUMPRODUCT((Diário!$E$4:$E$5010='Analítico Cx.'!$B95)*(Diário!$B$4:$B$5010&gt;=E$4)*(Diário!$B$4:$B$5010&lt;=EOMONTH(E$4,0))*(Diário!$F$4:$F$5010))</f>
        <v>0</v>
      </c>
      <c r="F95" s="144" t="n">
        <f aca="false">SUMPRODUCT((Diário!$E$4:$E$5010='Analítico Cx.'!$B95)*(Diário!$B$4:$B$5010&gt;=F$4)*(Diário!$B$4:$B$5010&lt;=EOMONTH(F$4,0))*(Diário!$F$4:$F$5010))</f>
        <v>3234.2</v>
      </c>
      <c r="G95" s="144" t="n">
        <f aca="false">SUMPRODUCT((Diário!$E$4:$E$5010='Analítico Cx.'!$B95)*(Diário!$B$4:$B$5010&gt;=G$4)*(Diário!$B$4:$B$5010&lt;=EOMONTH(G$4,0))*(Diário!$F$4:$F$5010))</f>
        <v>487</v>
      </c>
      <c r="H95" s="144" t="n">
        <f aca="false">SUMPRODUCT((Diário!$E$4:$E$5010='Analítico Cx.'!$B95)*(Diário!$B$4:$B$5010&gt;=H$4)*(Diário!$B$4:$B$5010&lt;=EOMONTH(H$4,0))*(Diário!$F$4:$F$5010))</f>
        <v>2778.08</v>
      </c>
      <c r="I95" s="144" t="n">
        <f aca="false">SUMPRODUCT((Diário!$E$4:$E$5010='Analítico Cx.'!$B95)*(Diário!$B$4:$B$5010&gt;=I$4)*(Diário!$B$4:$B$5010&lt;=EOMONTH(I$4,0))*(Diário!$F$4:$F$5010))</f>
        <v>1011.43</v>
      </c>
      <c r="J95" s="144" t="n">
        <f aca="false">SUMPRODUCT((Diário!$E$4:$E$5010='Analítico Cx.'!$B95)*(Diário!$B$4:$B$5010&gt;=J$4)*(Diário!$B$4:$B$5010&lt;=EOMONTH(J$4,0))*(Diário!$F$4:$F$5010))</f>
        <v>319.4</v>
      </c>
      <c r="K95" s="144" t="n">
        <f aca="false">SUMPRODUCT((Diário!$E$4:$E$5010='Analítico Cx.'!$B95)*(Diário!$B$4:$B$5010&gt;=K$4)*(Diário!$B$4:$B$5010&lt;=EOMONTH(K$4,0))*(Diário!$F$4:$F$5010))</f>
        <v>375.72</v>
      </c>
      <c r="L95" s="144" t="n">
        <f aca="false">SUMPRODUCT((Diário!$E$4:$E$5010='Analítico Cx.'!$B95)*(Diário!$B$4:$B$5010&gt;=L$4)*(Diário!$B$4:$B$5010&lt;=EOMONTH(L$4,0))*(Diário!$F$4:$F$5010))</f>
        <v>237.1</v>
      </c>
      <c r="M95" s="144" t="n">
        <f aca="false">SUMPRODUCT((Diário!$E$4:$E$5010='Analítico Cx.'!$B95)*(Diário!$B$4:$B$5010&gt;=M$4)*(Diário!$B$4:$B$5010&lt;=EOMONTH(M$4,0))*(Diário!$F$4:$F$5010))</f>
        <v>0</v>
      </c>
      <c r="N95" s="144" t="n">
        <f aca="false">SUMPRODUCT((Diário!$E$4:$E$5010='Analítico Cx.'!$B95)*(Diário!$B$4:$B$5010&gt;=N$4)*(Diário!$B$4:$B$5010&lt;=EOMONTH(N$4,0))*(Diário!$F$4:$F$5010))</f>
        <v>507.79</v>
      </c>
      <c r="O95" s="145" t="n">
        <f aca="false">SUM(C95:N95)</f>
        <v>8950.72</v>
      </c>
      <c r="P95" s="146" t="n">
        <f aca="false">IF($O$137=0,0,O95/$O$137)</f>
        <v>0.00523321266340269</v>
      </c>
      <c r="Q95" s="118"/>
      <c r="R95" s="118"/>
      <c r="S95" s="118"/>
      <c r="T95" s="118"/>
      <c r="U95" s="118"/>
      <c r="V95" s="118"/>
      <c r="W95" s="118"/>
      <c r="X95" s="118"/>
      <c r="Y95" s="118"/>
      <c r="Z95" s="118"/>
    </row>
    <row r="96" customFormat="false" ht="23.25" hidden="false" customHeight="true" outlineLevel="0" collapsed="false">
      <c r="A96" s="59" t="s">
        <v>311</v>
      </c>
      <c r="B96" s="65" t="s">
        <v>312</v>
      </c>
      <c r="C96" s="144" t="n">
        <f aca="false">SUMPRODUCT((Diário!$E$4:$E$5010='Analítico Cx.'!$B96)*(Diário!$B$4:$B$5010&gt;=C$4)*(Diário!$B$4:$B$5010&lt;=EOMONTH(C$4,0))*(Diário!$F$4:$F$5010))</f>
        <v>0</v>
      </c>
      <c r="D96" s="144" t="n">
        <f aca="false">SUMPRODUCT((Diário!$E$4:$E$5010='Analítico Cx.'!$B96)*(Diário!$B$4:$B$5010&gt;=D$4)*(Diário!$B$4:$B$5010&lt;=EOMONTH(D$4,0))*(Diário!$F$4:$F$5010))</f>
        <v>0</v>
      </c>
      <c r="E96" s="144" t="n">
        <f aca="false">SUMPRODUCT((Diário!$E$4:$E$5010='Analítico Cx.'!$B96)*(Diário!$B$4:$B$5010&gt;=E$4)*(Diário!$B$4:$B$5010&lt;=EOMONTH(E$4,0))*(Diário!$F$4:$F$5010))</f>
        <v>0</v>
      </c>
      <c r="F96" s="144" t="n">
        <f aca="false">SUMPRODUCT((Diário!$E$4:$E$5010='Analítico Cx.'!$B96)*(Diário!$B$4:$B$5010&gt;=F$4)*(Diário!$B$4:$B$5010&lt;=EOMONTH(F$4,0))*(Diário!$F$4:$F$5010))</f>
        <v>1473</v>
      </c>
      <c r="G96" s="144" t="n">
        <f aca="false">SUMPRODUCT((Diário!$E$4:$E$5010='Analítico Cx.'!$B96)*(Diário!$B$4:$B$5010&gt;=G$4)*(Diário!$B$4:$B$5010&lt;=EOMONTH(G$4,0))*(Diário!$F$4:$F$5010))</f>
        <v>0</v>
      </c>
      <c r="H96" s="144" t="n">
        <f aca="false">SUMPRODUCT((Diário!$E$4:$E$5010='Analítico Cx.'!$B96)*(Diário!$B$4:$B$5010&gt;=H$4)*(Diário!$B$4:$B$5010&lt;=EOMONTH(H$4,0))*(Diário!$F$4:$F$5010))</f>
        <v>0</v>
      </c>
      <c r="I96" s="144" t="n">
        <f aca="false">SUMPRODUCT((Diário!$E$4:$E$5010='Analítico Cx.'!$B96)*(Diário!$B$4:$B$5010&gt;=I$4)*(Diário!$B$4:$B$5010&lt;=EOMONTH(I$4,0))*(Diário!$F$4:$F$5010))</f>
        <v>0</v>
      </c>
      <c r="J96" s="144" t="n">
        <f aca="false">SUMPRODUCT((Diário!$E$4:$E$5010='Analítico Cx.'!$B96)*(Diário!$B$4:$B$5010&gt;=J$4)*(Diário!$B$4:$B$5010&lt;=EOMONTH(J$4,0))*(Diário!$F$4:$F$5010))</f>
        <v>1040.55</v>
      </c>
      <c r="K96" s="144" t="n">
        <f aca="false">SUMPRODUCT((Diário!$E$4:$E$5010='Analítico Cx.'!$B96)*(Diário!$B$4:$B$5010&gt;=K$4)*(Diário!$B$4:$B$5010&lt;=EOMONTH(K$4,0))*(Diário!$F$4:$F$5010))</f>
        <v>613.8</v>
      </c>
      <c r="L96" s="144" t="n">
        <f aca="false">SUMPRODUCT((Diário!$E$4:$E$5010='Analítico Cx.'!$B96)*(Diário!$B$4:$B$5010&gt;=L$4)*(Diário!$B$4:$B$5010&lt;=EOMONTH(L$4,0))*(Diário!$F$4:$F$5010))</f>
        <v>0</v>
      </c>
      <c r="M96" s="144" t="n">
        <f aca="false">SUMPRODUCT((Diário!$E$4:$E$5010='Analítico Cx.'!$B96)*(Diário!$B$4:$B$5010&gt;=M$4)*(Diário!$B$4:$B$5010&lt;=EOMONTH(M$4,0))*(Diário!$F$4:$F$5010))</f>
        <v>214</v>
      </c>
      <c r="N96" s="144" t="n">
        <f aca="false">SUMPRODUCT((Diário!$E$4:$E$5010='Analítico Cx.'!$B96)*(Diário!$B$4:$B$5010&gt;=N$4)*(Diário!$B$4:$B$5010&lt;=EOMONTH(N$4,0))*(Diário!$F$4:$F$5010))</f>
        <v>0</v>
      </c>
      <c r="O96" s="145" t="n">
        <f aca="false">SUM(C96:N96)</f>
        <v>3341.35</v>
      </c>
      <c r="P96" s="146" t="n">
        <f aca="false">IF($O$137=0,0,O96/$O$137)</f>
        <v>0.00195358531300952</v>
      </c>
      <c r="Q96" s="118"/>
      <c r="R96" s="118"/>
      <c r="S96" s="118"/>
      <c r="T96" s="118"/>
      <c r="U96" s="118"/>
      <c r="V96" s="118"/>
      <c r="W96" s="118"/>
      <c r="X96" s="118"/>
      <c r="Y96" s="118"/>
      <c r="Z96" s="118"/>
    </row>
    <row r="97" customFormat="false" ht="23.25" hidden="false" customHeight="true" outlineLevel="0" collapsed="false">
      <c r="A97" s="59" t="s">
        <v>313</v>
      </c>
      <c r="B97" s="65" t="s">
        <v>314</v>
      </c>
      <c r="C97" s="144" t="n">
        <f aca="false">SUMPRODUCT((Diário!$E$4:$E$5010='Analítico Cx.'!$B97)*(Diário!$B$4:$B$5010&gt;=C$4)*(Diário!$B$4:$B$5010&lt;=EOMONTH(C$4,0))*(Diário!$F$4:$F$5010))</f>
        <v>0</v>
      </c>
      <c r="D97" s="144" t="n">
        <f aca="false">SUMPRODUCT((Diário!$E$4:$E$5010='Analítico Cx.'!$B97)*(Diário!$B$4:$B$5010&gt;=D$4)*(Diário!$B$4:$B$5010&lt;=EOMONTH(D$4,0))*(Diário!$F$4:$F$5010))</f>
        <v>0</v>
      </c>
      <c r="E97" s="144" t="n">
        <f aca="false">SUMPRODUCT((Diário!$E$4:$E$5010='Analítico Cx.'!$B97)*(Diário!$B$4:$B$5010&gt;=E$4)*(Diário!$B$4:$B$5010&lt;=EOMONTH(E$4,0))*(Diário!$F$4:$F$5010))</f>
        <v>0</v>
      </c>
      <c r="F97" s="144" t="n">
        <f aca="false">SUMPRODUCT((Diário!$E$4:$E$5010='Analítico Cx.'!$B97)*(Diário!$B$4:$B$5010&gt;=F$4)*(Diário!$B$4:$B$5010&lt;=EOMONTH(F$4,0))*(Diário!$F$4:$F$5010))</f>
        <v>105</v>
      </c>
      <c r="G97" s="144" t="n">
        <f aca="false">SUMPRODUCT((Diário!$E$4:$E$5010='Analítico Cx.'!$B97)*(Diário!$B$4:$B$5010&gt;=G$4)*(Diário!$B$4:$B$5010&lt;=EOMONTH(G$4,0))*(Diário!$F$4:$F$5010))</f>
        <v>377.59</v>
      </c>
      <c r="H97" s="144" t="n">
        <f aca="false">SUMPRODUCT((Diário!$E$4:$E$5010='Analítico Cx.'!$B97)*(Diário!$B$4:$B$5010&gt;=H$4)*(Diário!$B$4:$B$5010&lt;=EOMONTH(H$4,0))*(Diário!$F$4:$F$5010))</f>
        <v>3601</v>
      </c>
      <c r="I97" s="144" t="n">
        <f aca="false">SUMPRODUCT((Diário!$E$4:$E$5010='Analítico Cx.'!$B97)*(Diário!$B$4:$B$5010&gt;=I$4)*(Diário!$B$4:$B$5010&lt;=EOMONTH(I$4,0))*(Diário!$F$4:$F$5010))</f>
        <v>1760.1</v>
      </c>
      <c r="J97" s="144" t="n">
        <f aca="false">SUMPRODUCT((Diário!$E$4:$E$5010='Analítico Cx.'!$B97)*(Diário!$B$4:$B$5010&gt;=J$4)*(Diário!$B$4:$B$5010&lt;=EOMONTH(J$4,0))*(Diário!$F$4:$F$5010))</f>
        <v>0</v>
      </c>
      <c r="K97" s="144" t="n">
        <f aca="false">SUMPRODUCT((Diário!$E$4:$E$5010='Analítico Cx.'!$B97)*(Diário!$B$4:$B$5010&gt;=K$4)*(Diário!$B$4:$B$5010&lt;=EOMONTH(K$4,0))*(Diário!$F$4:$F$5010))</f>
        <v>1312.8</v>
      </c>
      <c r="L97" s="144" t="n">
        <f aca="false">SUMPRODUCT((Diário!$E$4:$E$5010='Analítico Cx.'!$B97)*(Diário!$B$4:$B$5010&gt;=L$4)*(Diário!$B$4:$B$5010&lt;=EOMONTH(L$4,0))*(Diário!$F$4:$F$5010))</f>
        <v>919.22</v>
      </c>
      <c r="M97" s="144" t="n">
        <f aca="false">SUMPRODUCT((Diário!$E$4:$E$5010='Analítico Cx.'!$B97)*(Diário!$B$4:$B$5010&gt;=M$4)*(Diário!$B$4:$B$5010&lt;=EOMONTH(M$4,0))*(Diário!$F$4:$F$5010))</f>
        <v>809.25</v>
      </c>
      <c r="N97" s="144" t="n">
        <f aca="false">SUMPRODUCT((Diário!$E$4:$E$5010='Analítico Cx.'!$B97)*(Diário!$B$4:$B$5010&gt;=N$4)*(Diário!$B$4:$B$5010&lt;=EOMONTH(N$4,0))*(Diário!$F$4:$F$5010))</f>
        <v>739.2</v>
      </c>
      <c r="O97" s="145" t="n">
        <f aca="false">SUM(C97:N97)</f>
        <v>9624.16</v>
      </c>
      <c r="P97" s="146" t="n">
        <f aca="false">IF($O$137=0,0,O97/$O$137)</f>
        <v>0.00562695246713266</v>
      </c>
      <c r="Q97" s="118"/>
      <c r="R97" s="118"/>
      <c r="S97" s="118"/>
      <c r="T97" s="118"/>
      <c r="U97" s="118"/>
      <c r="V97" s="118"/>
      <c r="W97" s="118"/>
      <c r="X97" s="118"/>
      <c r="Y97" s="118"/>
      <c r="Z97" s="118"/>
    </row>
    <row r="98" customFormat="false" ht="23.25" hidden="false" customHeight="true" outlineLevel="0" collapsed="false">
      <c r="A98" s="59" t="s">
        <v>315</v>
      </c>
      <c r="B98" s="65" t="s">
        <v>316</v>
      </c>
      <c r="C98" s="144" t="n">
        <f aca="false">SUMPRODUCT((Diário!$E$4:$E$5010='Analítico Cx.'!$B98)*(Diário!$B$4:$B$5010&gt;=C$4)*(Diário!$B$4:$B$5010&lt;=EOMONTH(C$4,0))*(Diário!$F$4:$F$5010))</f>
        <v>0</v>
      </c>
      <c r="D98" s="144" t="n">
        <f aca="false">SUMPRODUCT((Diário!$E$4:$E$5010='Analítico Cx.'!$B98)*(Diário!$B$4:$B$5010&gt;=D$4)*(Diário!$B$4:$B$5010&lt;=EOMONTH(D$4,0))*(Diário!$F$4:$F$5010))</f>
        <v>0</v>
      </c>
      <c r="E98" s="144" t="n">
        <f aca="false">SUMPRODUCT((Diário!$E$4:$E$5010='Analítico Cx.'!$B98)*(Diário!$B$4:$B$5010&gt;=E$4)*(Diário!$B$4:$B$5010&lt;=EOMONTH(E$4,0))*(Diário!$F$4:$F$5010))</f>
        <v>0</v>
      </c>
      <c r="F98" s="144" t="n">
        <f aca="false">SUMPRODUCT((Diário!$E$4:$E$5010='Analítico Cx.'!$B98)*(Diário!$B$4:$B$5010&gt;=F$4)*(Diário!$B$4:$B$5010&lt;=EOMONTH(F$4,0))*(Diário!$F$4:$F$5010))</f>
        <v>0</v>
      </c>
      <c r="G98" s="144" t="n">
        <f aca="false">SUMPRODUCT((Diário!$E$4:$E$5010='Analítico Cx.'!$B98)*(Diário!$B$4:$B$5010&gt;=G$4)*(Diário!$B$4:$B$5010&lt;=EOMONTH(G$4,0))*(Diário!$F$4:$F$5010))</f>
        <v>1443.7</v>
      </c>
      <c r="H98" s="144" t="n">
        <f aca="false">SUMPRODUCT((Diário!$E$4:$E$5010='Analítico Cx.'!$B98)*(Diário!$B$4:$B$5010&gt;=H$4)*(Diário!$B$4:$B$5010&lt;=EOMONTH(H$4,0))*(Diário!$F$4:$F$5010))</f>
        <v>1077</v>
      </c>
      <c r="I98" s="144" t="n">
        <f aca="false">SUMPRODUCT((Diário!$E$4:$E$5010='Analítico Cx.'!$B98)*(Diário!$B$4:$B$5010&gt;=I$4)*(Diário!$B$4:$B$5010&lt;=EOMONTH(I$4,0))*(Diário!$F$4:$F$5010))</f>
        <v>1505.33</v>
      </c>
      <c r="J98" s="144" t="n">
        <f aca="false">SUMPRODUCT((Diário!$E$4:$E$5010='Analítico Cx.'!$B98)*(Diário!$B$4:$B$5010&gt;=J$4)*(Diário!$B$4:$B$5010&lt;=EOMONTH(J$4,0))*(Diário!$F$4:$F$5010))</f>
        <v>0</v>
      </c>
      <c r="K98" s="144" t="n">
        <f aca="false">SUMPRODUCT((Diário!$E$4:$E$5010='Analítico Cx.'!$B98)*(Diário!$B$4:$B$5010&gt;=K$4)*(Diário!$B$4:$B$5010&lt;=EOMONTH(K$4,0))*(Diário!$F$4:$F$5010))</f>
        <v>0</v>
      </c>
      <c r="L98" s="144" t="n">
        <f aca="false">SUMPRODUCT((Diário!$E$4:$E$5010='Analítico Cx.'!$B98)*(Diário!$B$4:$B$5010&gt;=L$4)*(Diário!$B$4:$B$5010&lt;=EOMONTH(L$4,0))*(Diário!$F$4:$F$5010))</f>
        <v>0</v>
      </c>
      <c r="M98" s="144" t="n">
        <f aca="false">SUMPRODUCT((Diário!$E$4:$E$5010='Analítico Cx.'!$B98)*(Diário!$B$4:$B$5010&gt;=M$4)*(Diário!$B$4:$B$5010&lt;=EOMONTH(M$4,0))*(Diário!$F$4:$F$5010))</f>
        <v>0</v>
      </c>
      <c r="N98" s="144" t="n">
        <f aca="false">SUMPRODUCT((Diário!$E$4:$E$5010='Analítico Cx.'!$B98)*(Diário!$B$4:$B$5010&gt;=N$4)*(Diário!$B$4:$B$5010&lt;=EOMONTH(N$4,0))*(Diário!$F$4:$F$5010))</f>
        <v>1110</v>
      </c>
      <c r="O98" s="145" t="n">
        <f aca="false">SUM(C98:N98)</f>
        <v>5136.03</v>
      </c>
      <c r="P98" s="146" t="n">
        <f aca="false">IF($O$137=0,0,O98/$O$137)</f>
        <v>0.00300287990637805</v>
      </c>
      <c r="Q98" s="118"/>
      <c r="R98" s="118"/>
      <c r="S98" s="118"/>
      <c r="T98" s="118"/>
      <c r="U98" s="118"/>
      <c r="V98" s="118"/>
      <c r="W98" s="118"/>
      <c r="X98" s="118"/>
      <c r="Y98" s="118"/>
      <c r="Z98" s="118"/>
    </row>
    <row r="99" customFormat="false" ht="23.25" hidden="false" customHeight="true" outlineLevel="0" collapsed="false">
      <c r="A99" s="59" t="s">
        <v>317</v>
      </c>
      <c r="B99" s="65" t="s">
        <v>318</v>
      </c>
      <c r="C99" s="144" t="n">
        <f aca="false">SUMPRODUCT((Diário!$E$4:$E$5010='Analítico Cx.'!$B99)*(Diário!$B$4:$B$5010&gt;=C$4)*(Diário!$B$4:$B$5010&lt;=EOMONTH(C$4,0))*(Diário!$F$4:$F$5010))</f>
        <v>0</v>
      </c>
      <c r="D99" s="144" t="n">
        <f aca="false">SUMPRODUCT((Diário!$E$4:$E$5010='Analítico Cx.'!$B99)*(Diário!$B$4:$B$5010&gt;=D$4)*(Diário!$B$4:$B$5010&lt;=EOMONTH(D$4,0))*(Diário!$F$4:$F$5010))</f>
        <v>0</v>
      </c>
      <c r="E99" s="144" t="n">
        <f aca="false">SUMPRODUCT((Diário!$E$4:$E$5010='Analítico Cx.'!$B99)*(Diário!$B$4:$B$5010&gt;=E$4)*(Diário!$B$4:$B$5010&lt;=EOMONTH(E$4,0))*(Diário!$F$4:$F$5010))</f>
        <v>0</v>
      </c>
      <c r="F99" s="144" t="n">
        <f aca="false">SUMPRODUCT((Diário!$E$4:$E$5010='Analítico Cx.'!$B99)*(Diário!$B$4:$B$5010&gt;=F$4)*(Diário!$B$4:$B$5010&lt;=EOMONTH(F$4,0))*(Diário!$F$4:$F$5010))</f>
        <v>0</v>
      </c>
      <c r="G99" s="144" t="n">
        <f aca="false">SUMPRODUCT((Diário!$E$4:$E$5010='Analítico Cx.'!$B99)*(Diário!$B$4:$B$5010&gt;=G$4)*(Diário!$B$4:$B$5010&lt;=EOMONTH(G$4,0))*(Diário!$F$4:$F$5010))</f>
        <v>0</v>
      </c>
      <c r="H99" s="144" t="n">
        <f aca="false">SUMPRODUCT((Diário!$E$4:$E$5010='Analítico Cx.'!$B99)*(Diário!$B$4:$B$5010&gt;=H$4)*(Diário!$B$4:$B$5010&lt;=EOMONTH(H$4,0))*(Diário!$F$4:$F$5010))</f>
        <v>0</v>
      </c>
      <c r="I99" s="144" t="n">
        <f aca="false">SUMPRODUCT((Diário!$E$4:$E$5010='Analítico Cx.'!$B99)*(Diário!$B$4:$B$5010&gt;=I$4)*(Diário!$B$4:$B$5010&lt;=EOMONTH(I$4,0))*(Diário!$F$4:$F$5010))</f>
        <v>0</v>
      </c>
      <c r="J99" s="144" t="n">
        <f aca="false">SUMPRODUCT((Diário!$E$4:$E$5010='Analítico Cx.'!$B99)*(Diário!$B$4:$B$5010&gt;=J$4)*(Diário!$B$4:$B$5010&lt;=EOMONTH(J$4,0))*(Diário!$F$4:$F$5010))</f>
        <v>0</v>
      </c>
      <c r="K99" s="144" t="n">
        <f aca="false">SUMPRODUCT((Diário!$E$4:$E$5010='Analítico Cx.'!$B99)*(Diário!$B$4:$B$5010&gt;=K$4)*(Diário!$B$4:$B$5010&lt;=EOMONTH(K$4,0))*(Diário!$F$4:$F$5010))</f>
        <v>0</v>
      </c>
      <c r="L99" s="144" t="n">
        <f aca="false">SUMPRODUCT((Diário!$E$4:$E$5010='Analítico Cx.'!$B99)*(Diário!$B$4:$B$5010&gt;=L$4)*(Diário!$B$4:$B$5010&lt;=EOMONTH(L$4,0))*(Diário!$F$4:$F$5010))</f>
        <v>0</v>
      </c>
      <c r="M99" s="144" t="n">
        <f aca="false">SUMPRODUCT((Diário!$E$4:$E$5010='Analítico Cx.'!$B99)*(Diário!$B$4:$B$5010&gt;=M$4)*(Diário!$B$4:$B$5010&lt;=EOMONTH(M$4,0))*(Diário!$F$4:$F$5010))</f>
        <v>0</v>
      </c>
      <c r="N99" s="144" t="n">
        <f aca="false">SUMPRODUCT((Diário!$E$4:$E$5010='Analítico Cx.'!$B99)*(Diário!$B$4:$B$5010&gt;=N$4)*(Diário!$B$4:$B$5010&lt;=EOMONTH(N$4,0))*(Diário!$F$4:$F$5010))</f>
        <v>0</v>
      </c>
      <c r="O99" s="145" t="n">
        <f aca="false">SUM(C99:N99)</f>
        <v>0</v>
      </c>
      <c r="P99" s="146" t="n">
        <f aca="false">IF($O$137=0,0,O99/$O$137)</f>
        <v>0</v>
      </c>
      <c r="Q99" s="118"/>
      <c r="R99" s="118"/>
      <c r="S99" s="118"/>
      <c r="T99" s="118"/>
      <c r="U99" s="118"/>
      <c r="V99" s="118"/>
      <c r="W99" s="118"/>
      <c r="X99" s="118"/>
      <c r="Y99" s="118"/>
      <c r="Z99" s="118"/>
    </row>
    <row r="100" customFormat="false" ht="23.25" hidden="false" customHeight="true" outlineLevel="0" collapsed="false">
      <c r="A100" s="59" t="s">
        <v>319</v>
      </c>
      <c r="B100" s="65" t="s">
        <v>320</v>
      </c>
      <c r="C100" s="144" t="n">
        <f aca="false">SUMPRODUCT((Diário!$E$4:$E$5010='Analítico Cx.'!$B100)*(Diário!$B$4:$B$5010&gt;=C$4)*(Diário!$B$4:$B$5010&lt;=EOMONTH(C$4,0))*(Diário!$F$4:$F$5010))</f>
        <v>0</v>
      </c>
      <c r="D100" s="144" t="n">
        <f aca="false">SUMPRODUCT((Diário!$E$4:$E$5010='Analítico Cx.'!$B100)*(Diário!$B$4:$B$5010&gt;=D$4)*(Diário!$B$4:$B$5010&lt;=EOMONTH(D$4,0))*(Diário!$F$4:$F$5010))</f>
        <v>0</v>
      </c>
      <c r="E100" s="144" t="n">
        <f aca="false">SUMPRODUCT((Diário!$E$4:$E$5010='Analítico Cx.'!$B100)*(Diário!$B$4:$B$5010&gt;=E$4)*(Diário!$B$4:$B$5010&lt;=EOMONTH(E$4,0))*(Diário!$F$4:$F$5010))</f>
        <v>0</v>
      </c>
      <c r="F100" s="144" t="n">
        <f aca="false">SUMPRODUCT((Diário!$E$4:$E$5010='Analítico Cx.'!$B100)*(Diário!$B$4:$B$5010&gt;=F$4)*(Diário!$B$4:$B$5010&lt;=EOMONTH(F$4,0))*(Diário!$F$4:$F$5010))</f>
        <v>4379.16</v>
      </c>
      <c r="G100" s="144" t="n">
        <f aca="false">SUMPRODUCT((Diário!$E$4:$E$5010='Analítico Cx.'!$B100)*(Diário!$B$4:$B$5010&gt;=G$4)*(Diário!$B$4:$B$5010&lt;=EOMONTH(G$4,0))*(Diário!$F$4:$F$5010))</f>
        <v>0</v>
      </c>
      <c r="H100" s="144" t="n">
        <f aca="false">SUMPRODUCT((Diário!$E$4:$E$5010='Analítico Cx.'!$B100)*(Diário!$B$4:$B$5010&gt;=H$4)*(Diário!$B$4:$B$5010&lt;=EOMONTH(H$4,0))*(Diário!$F$4:$F$5010))</f>
        <v>2338.6</v>
      </c>
      <c r="I100" s="144" t="n">
        <f aca="false">SUMPRODUCT((Diário!$E$4:$E$5010='Analítico Cx.'!$B100)*(Diário!$B$4:$B$5010&gt;=I$4)*(Diário!$B$4:$B$5010&lt;=EOMONTH(I$4,0))*(Diário!$F$4:$F$5010))</f>
        <v>1399.5</v>
      </c>
      <c r="J100" s="144" t="n">
        <f aca="false">SUMPRODUCT((Diário!$E$4:$E$5010='Analítico Cx.'!$B100)*(Diário!$B$4:$B$5010&gt;=J$4)*(Diário!$B$4:$B$5010&lt;=EOMONTH(J$4,0))*(Diário!$F$4:$F$5010))</f>
        <v>871.5</v>
      </c>
      <c r="K100" s="144" t="n">
        <f aca="false">SUMPRODUCT((Diário!$E$4:$E$5010='Analítico Cx.'!$B100)*(Diário!$B$4:$B$5010&gt;=K$4)*(Diário!$B$4:$B$5010&lt;=EOMONTH(K$4,0))*(Diário!$F$4:$F$5010))</f>
        <v>432.87</v>
      </c>
      <c r="L100" s="144" t="n">
        <f aca="false">SUMPRODUCT((Diário!$E$4:$E$5010='Analítico Cx.'!$B100)*(Diário!$B$4:$B$5010&gt;=L$4)*(Diário!$B$4:$B$5010&lt;=EOMONTH(L$4,0))*(Diário!$F$4:$F$5010))</f>
        <v>642.9</v>
      </c>
      <c r="M100" s="144" t="n">
        <f aca="false">SUMPRODUCT((Diário!$E$4:$E$5010='Analítico Cx.'!$B100)*(Diário!$B$4:$B$5010&gt;=M$4)*(Diário!$B$4:$B$5010&lt;=EOMONTH(M$4,0))*(Diário!$F$4:$F$5010))</f>
        <v>175</v>
      </c>
      <c r="N100" s="144" t="n">
        <f aca="false">SUMPRODUCT((Diário!$E$4:$E$5010='Analítico Cx.'!$B100)*(Diário!$B$4:$B$5010&gt;=N$4)*(Diário!$B$4:$B$5010&lt;=EOMONTH(N$4,0))*(Diário!$F$4:$F$5010))</f>
        <v>0</v>
      </c>
      <c r="O100" s="145" t="n">
        <f aca="false">SUM(C100:N100)</f>
        <v>10239.53</v>
      </c>
      <c r="P100" s="146" t="n">
        <f aca="false">IF($O$137=0,0,O100/$O$137)</f>
        <v>0.00598674051509731</v>
      </c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</row>
    <row r="101" customFormat="false" ht="23.25" hidden="false" customHeight="true" outlineLevel="0" collapsed="false">
      <c r="A101" s="59" t="s">
        <v>321</v>
      </c>
      <c r="B101" s="164" t="s">
        <v>322</v>
      </c>
      <c r="C101" s="144" t="n">
        <f aca="false">SUMPRODUCT((Diário!$E$4:$E$5010='Analítico Cx.'!$B101)*(Diário!$B$4:$B$5010&gt;=C$4)*(Diário!$B$4:$B$5010&lt;=EOMONTH(C$4,0))*(Diário!$F$4:$F$5010))</f>
        <v>0</v>
      </c>
      <c r="D101" s="144" t="n">
        <f aca="false">SUMPRODUCT((Diário!$E$4:$E$5010='Analítico Cx.'!$B101)*(Diário!$B$4:$B$5010&gt;=D$4)*(Diário!$B$4:$B$5010&lt;=EOMONTH(D$4,0))*(Diário!$F$4:$F$5010))</f>
        <v>0</v>
      </c>
      <c r="E101" s="144" t="n">
        <f aca="false">SUMPRODUCT((Diário!$E$4:$E$5010='Analítico Cx.'!$B101)*(Diário!$B$4:$B$5010&gt;=E$4)*(Diário!$B$4:$B$5010&lt;=EOMONTH(E$4,0))*(Diário!$F$4:$F$5010))</f>
        <v>0</v>
      </c>
      <c r="F101" s="144" t="n">
        <f aca="false">SUMPRODUCT((Diário!$E$4:$E$5010='Analítico Cx.'!$B101)*(Diário!$B$4:$B$5010&gt;=F$4)*(Diário!$B$4:$B$5010&lt;=EOMONTH(F$4,0))*(Diário!$F$4:$F$5010))</f>
        <v>0</v>
      </c>
      <c r="G101" s="144" t="n">
        <f aca="false">SUMPRODUCT((Diário!$E$4:$E$5010='Analítico Cx.'!$B101)*(Diário!$B$4:$B$5010&gt;=G$4)*(Diário!$B$4:$B$5010&lt;=EOMONTH(G$4,0))*(Diário!$F$4:$F$5010))</f>
        <v>0</v>
      </c>
      <c r="H101" s="144" t="n">
        <f aca="false">SUMPRODUCT((Diário!$E$4:$E$5010='Analítico Cx.'!$B101)*(Diário!$B$4:$B$5010&gt;=H$4)*(Diário!$B$4:$B$5010&lt;=EOMONTH(H$4,0))*(Diário!$F$4:$F$5010))</f>
        <v>0</v>
      </c>
      <c r="I101" s="144" t="n">
        <f aca="false">SUMPRODUCT((Diário!$E$4:$E$5010='Analítico Cx.'!$B101)*(Diário!$B$4:$B$5010&gt;=I$4)*(Diário!$B$4:$B$5010&lt;=EOMONTH(I$4,0))*(Diário!$F$4:$F$5010))</f>
        <v>409</v>
      </c>
      <c r="J101" s="144" t="n">
        <f aca="false">SUMPRODUCT((Diário!$E$4:$E$5010='Analítico Cx.'!$B101)*(Diário!$B$4:$B$5010&gt;=J$4)*(Diário!$B$4:$B$5010&lt;=EOMONTH(J$4,0))*(Diário!$F$4:$F$5010))</f>
        <v>2710.13</v>
      </c>
      <c r="K101" s="144" t="n">
        <f aca="false">SUMPRODUCT((Diário!$E$4:$E$5010='Analítico Cx.'!$B101)*(Diário!$B$4:$B$5010&gt;=K$4)*(Diário!$B$4:$B$5010&lt;=EOMONTH(K$4,0))*(Diário!$F$4:$F$5010))</f>
        <v>1577.09</v>
      </c>
      <c r="L101" s="144" t="n">
        <f aca="false">SUMPRODUCT((Diário!$E$4:$E$5010='Analítico Cx.'!$B101)*(Diário!$B$4:$B$5010&gt;=L$4)*(Diário!$B$4:$B$5010&lt;=EOMONTH(L$4,0))*(Diário!$F$4:$F$5010))</f>
        <v>0</v>
      </c>
      <c r="M101" s="144" t="n">
        <f aca="false">SUMPRODUCT((Diário!$E$4:$E$5010='Analítico Cx.'!$B101)*(Diário!$B$4:$B$5010&gt;=M$4)*(Diário!$B$4:$B$5010&lt;=EOMONTH(M$4,0))*(Diário!$F$4:$F$5010))</f>
        <v>404</v>
      </c>
      <c r="N101" s="144" t="n">
        <f aca="false">SUMPRODUCT((Diário!$E$4:$E$5010='Analítico Cx.'!$B101)*(Diário!$B$4:$B$5010&gt;=N$4)*(Diário!$B$4:$B$5010&lt;=EOMONTH(N$4,0))*(Diário!$F$4:$F$5010))</f>
        <v>266.22</v>
      </c>
      <c r="O101" s="145" t="n">
        <f aca="false">SUM(C101:N101)</f>
        <v>5366.44</v>
      </c>
      <c r="P101" s="146" t="n">
        <f aca="false">IF($O$137=0,0,O101/$O$137)</f>
        <v>0.00313759359754196</v>
      </c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</row>
    <row r="102" customFormat="false" ht="23.25" hidden="false" customHeight="true" outlineLevel="0" collapsed="false">
      <c r="A102" s="59" t="s">
        <v>323</v>
      </c>
      <c r="B102" s="65" t="s">
        <v>324</v>
      </c>
      <c r="C102" s="144" t="n">
        <f aca="false">SUMPRODUCT((Diário!$E$4:$E$5010='Analítico Cx.'!$B102)*(Diário!$B$4:$B$5010&gt;=C$4)*(Diário!$B$4:$B$5010&lt;=EOMONTH(C$4,0))*(Diário!$F$4:$F$5010))</f>
        <v>0</v>
      </c>
      <c r="D102" s="144" t="n">
        <f aca="false">SUMPRODUCT((Diário!$E$4:$E$5010='Analítico Cx.'!$B102)*(Diário!$B$4:$B$5010&gt;=D$4)*(Diário!$B$4:$B$5010&lt;=EOMONTH(D$4,0))*(Diário!$F$4:$F$5010))</f>
        <v>0</v>
      </c>
      <c r="E102" s="144" t="n">
        <f aca="false">SUMPRODUCT((Diário!$E$4:$E$5010='Analítico Cx.'!$B102)*(Diário!$B$4:$B$5010&gt;=E$4)*(Diário!$B$4:$B$5010&lt;=EOMONTH(E$4,0))*(Diário!$F$4:$F$5010))</f>
        <v>0</v>
      </c>
      <c r="F102" s="144" t="n">
        <f aca="false">SUMPRODUCT((Diário!$E$4:$E$5010='Analítico Cx.'!$B102)*(Diário!$B$4:$B$5010&gt;=F$4)*(Diário!$B$4:$B$5010&lt;=EOMONTH(F$4,0))*(Diário!$F$4:$F$5010))</f>
        <v>0</v>
      </c>
      <c r="G102" s="144" t="n">
        <f aca="false">SUMPRODUCT((Diário!$E$4:$E$5010='Analítico Cx.'!$B102)*(Diário!$B$4:$B$5010&gt;=G$4)*(Diário!$B$4:$B$5010&lt;=EOMONTH(G$4,0))*(Diário!$F$4:$F$5010))</f>
        <v>0</v>
      </c>
      <c r="H102" s="144" t="n">
        <f aca="false">SUMPRODUCT((Diário!$E$4:$E$5010='Analítico Cx.'!$B102)*(Diário!$B$4:$B$5010&gt;=H$4)*(Diário!$B$4:$B$5010&lt;=EOMONTH(H$4,0))*(Diário!$F$4:$F$5010))</f>
        <v>0</v>
      </c>
      <c r="I102" s="144" t="n">
        <f aca="false">SUMPRODUCT((Diário!$E$4:$E$5010='Analítico Cx.'!$B102)*(Diário!$B$4:$B$5010&gt;=I$4)*(Diário!$B$4:$B$5010&lt;=EOMONTH(I$4,0))*(Diário!$F$4:$F$5010))</f>
        <v>0</v>
      </c>
      <c r="J102" s="144" t="n">
        <f aca="false">SUMPRODUCT((Diário!$E$4:$E$5010='Analítico Cx.'!$B102)*(Diário!$B$4:$B$5010&gt;=J$4)*(Diário!$B$4:$B$5010&lt;=EOMONTH(J$4,0))*(Diário!$F$4:$F$5010))</f>
        <v>0</v>
      </c>
      <c r="K102" s="144" t="n">
        <f aca="false">SUMPRODUCT((Diário!$E$4:$E$5010='Analítico Cx.'!$B102)*(Diário!$B$4:$B$5010&gt;=K$4)*(Diário!$B$4:$B$5010&lt;=EOMONTH(K$4,0))*(Diário!$F$4:$F$5010))</f>
        <v>0</v>
      </c>
      <c r="L102" s="144" t="n">
        <f aca="false">SUMPRODUCT((Diário!$E$4:$E$5010='Analítico Cx.'!$B102)*(Diário!$B$4:$B$5010&gt;=L$4)*(Diário!$B$4:$B$5010&lt;=EOMONTH(L$4,0))*(Diário!$F$4:$F$5010))</f>
        <v>0</v>
      </c>
      <c r="M102" s="144" t="n">
        <f aca="false">SUMPRODUCT((Diário!$E$4:$E$5010='Analítico Cx.'!$B102)*(Diário!$B$4:$B$5010&gt;=M$4)*(Diário!$B$4:$B$5010&lt;=EOMONTH(M$4,0))*(Diário!$F$4:$F$5010))</f>
        <v>0</v>
      </c>
      <c r="N102" s="144" t="n">
        <f aca="false">SUMPRODUCT((Diário!$E$4:$E$5010='Analítico Cx.'!$B102)*(Diário!$B$4:$B$5010&gt;=N$4)*(Diário!$B$4:$B$5010&lt;=EOMONTH(N$4,0))*(Diário!$F$4:$F$5010))</f>
        <v>0</v>
      </c>
      <c r="O102" s="145" t="n">
        <f aca="false">SUM(C102:N102)</f>
        <v>0</v>
      </c>
      <c r="P102" s="146" t="n">
        <f aca="false">IF($O$137=0,0,O102/$O$137)</f>
        <v>0</v>
      </c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</row>
    <row r="103" customFormat="false" ht="23.25" hidden="false" customHeight="true" outlineLevel="0" collapsed="false">
      <c r="A103" s="59" t="s">
        <v>325</v>
      </c>
      <c r="B103" s="164" t="s">
        <v>326</v>
      </c>
      <c r="C103" s="144" t="n">
        <f aca="false">SUMPRODUCT((Diário!$E$4:$E$5010='Analítico Cx.'!$B103)*(Diário!$B$4:$B$5010&gt;=C$4)*(Diário!$B$4:$B$5010&lt;=EOMONTH(C$4,0))*(Diário!$F$4:$F$5010))</f>
        <v>0</v>
      </c>
      <c r="D103" s="144" t="n">
        <f aca="false">SUMPRODUCT((Diário!$E$4:$E$5010='Analítico Cx.'!$B103)*(Diário!$B$4:$B$5010&gt;=D$4)*(Diário!$B$4:$B$5010&lt;=EOMONTH(D$4,0))*(Diário!$F$4:$F$5010))</f>
        <v>0</v>
      </c>
      <c r="E103" s="144" t="n">
        <f aca="false">SUMPRODUCT((Diário!$E$4:$E$5010='Analítico Cx.'!$B103)*(Diário!$B$4:$B$5010&gt;=E$4)*(Diário!$B$4:$B$5010&lt;=EOMONTH(E$4,0))*(Diário!$F$4:$F$5010))</f>
        <v>0</v>
      </c>
      <c r="F103" s="144" t="n">
        <f aca="false">SUMPRODUCT((Diário!$E$4:$E$5010='Analítico Cx.'!$B103)*(Diário!$B$4:$B$5010&gt;=F$4)*(Diário!$B$4:$B$5010&lt;=EOMONTH(F$4,0))*(Diário!$F$4:$F$5010))</f>
        <v>0</v>
      </c>
      <c r="G103" s="144" t="n">
        <f aca="false">SUMPRODUCT((Diário!$E$4:$E$5010='Analítico Cx.'!$B103)*(Diário!$B$4:$B$5010&gt;=G$4)*(Diário!$B$4:$B$5010&lt;=EOMONTH(G$4,0))*(Diário!$F$4:$F$5010))</f>
        <v>0</v>
      </c>
      <c r="H103" s="144" t="n">
        <f aca="false">SUMPRODUCT((Diário!$E$4:$E$5010='Analítico Cx.'!$B103)*(Diário!$B$4:$B$5010&gt;=H$4)*(Diário!$B$4:$B$5010&lt;=EOMONTH(H$4,0))*(Diário!$F$4:$F$5010))</f>
        <v>6900</v>
      </c>
      <c r="I103" s="144" t="n">
        <f aca="false">SUMPRODUCT((Diário!$E$4:$E$5010='Analítico Cx.'!$B103)*(Diário!$B$4:$B$5010&gt;=I$4)*(Diário!$B$4:$B$5010&lt;=EOMONTH(I$4,0))*(Diário!$F$4:$F$5010))</f>
        <v>0</v>
      </c>
      <c r="J103" s="144" t="n">
        <f aca="false">SUMPRODUCT((Diário!$E$4:$E$5010='Analítico Cx.'!$B103)*(Diário!$B$4:$B$5010&gt;=J$4)*(Diário!$B$4:$B$5010&lt;=EOMONTH(J$4,0))*(Diário!$F$4:$F$5010))</f>
        <v>0</v>
      </c>
      <c r="K103" s="144" t="n">
        <f aca="false">SUMPRODUCT((Diário!$E$4:$E$5010='Analítico Cx.'!$B103)*(Diário!$B$4:$B$5010&gt;=K$4)*(Diário!$B$4:$B$5010&lt;=EOMONTH(K$4,0))*(Diário!$F$4:$F$5010))</f>
        <v>0</v>
      </c>
      <c r="L103" s="144" t="n">
        <f aca="false">SUMPRODUCT((Diário!$E$4:$E$5010='Analítico Cx.'!$B103)*(Diário!$B$4:$B$5010&gt;=L$4)*(Diário!$B$4:$B$5010&lt;=EOMONTH(L$4,0))*(Diário!$F$4:$F$5010))</f>
        <v>3760</v>
      </c>
      <c r="M103" s="144" t="n">
        <f aca="false">SUMPRODUCT((Diário!$E$4:$E$5010='Analítico Cx.'!$B103)*(Diário!$B$4:$B$5010&gt;=M$4)*(Diário!$B$4:$B$5010&lt;=EOMONTH(M$4,0))*(Diário!$F$4:$F$5010))</f>
        <v>0</v>
      </c>
      <c r="N103" s="144" t="n">
        <f aca="false">SUMPRODUCT((Diário!$E$4:$E$5010='Analítico Cx.'!$B103)*(Diário!$B$4:$B$5010&gt;=N$4)*(Diário!$B$4:$B$5010&lt;=EOMONTH(N$4,0))*(Diário!$F$4:$F$5010))</f>
        <v>0</v>
      </c>
      <c r="O103" s="145" t="n">
        <f aca="false">SUM(C103:N103)</f>
        <v>10660</v>
      </c>
      <c r="P103" s="146" t="n">
        <f aca="false">IF($O$137=0,0,O103/$O$137)</f>
        <v>0.00623257648455908</v>
      </c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</row>
    <row r="104" customFormat="false" ht="23.25" hidden="false" customHeight="true" outlineLevel="0" collapsed="false">
      <c r="A104" s="59" t="s">
        <v>327</v>
      </c>
      <c r="B104" s="65" t="s">
        <v>328</v>
      </c>
      <c r="C104" s="144" t="n">
        <f aca="false">SUMPRODUCT((Diário!$E$4:$E$5010='Analítico Cx.'!$B104)*(Diário!$B$4:$B$5010&gt;=C$4)*(Diário!$B$4:$B$5010&lt;=EOMONTH(C$4,0))*(Diário!$F$4:$F$5010))</f>
        <v>0</v>
      </c>
      <c r="D104" s="144" t="n">
        <f aca="false">SUMPRODUCT((Diário!$E$4:$E$5010='Analítico Cx.'!$B104)*(Diário!$B$4:$B$5010&gt;=D$4)*(Diário!$B$4:$B$5010&lt;=EOMONTH(D$4,0))*(Diário!$F$4:$F$5010))</f>
        <v>0</v>
      </c>
      <c r="E104" s="144" t="n">
        <f aca="false">SUMPRODUCT((Diário!$E$4:$E$5010='Analítico Cx.'!$B104)*(Diário!$B$4:$B$5010&gt;=E$4)*(Diário!$B$4:$B$5010&lt;=EOMONTH(E$4,0))*(Diário!$F$4:$F$5010))</f>
        <v>0</v>
      </c>
      <c r="F104" s="144" t="n">
        <f aca="false">SUMPRODUCT((Diário!$E$4:$E$5010='Analítico Cx.'!$B104)*(Diário!$B$4:$B$5010&gt;=F$4)*(Diário!$B$4:$B$5010&lt;=EOMONTH(F$4,0))*(Diário!$F$4:$F$5010))</f>
        <v>0</v>
      </c>
      <c r="G104" s="144" t="n">
        <f aca="false">SUMPRODUCT((Diário!$E$4:$E$5010='Analítico Cx.'!$B104)*(Diário!$B$4:$B$5010&gt;=G$4)*(Diário!$B$4:$B$5010&lt;=EOMONTH(G$4,0))*(Diário!$F$4:$F$5010))</f>
        <v>0</v>
      </c>
      <c r="H104" s="144" t="n">
        <f aca="false">SUMPRODUCT((Diário!$E$4:$E$5010='Analítico Cx.'!$B104)*(Diário!$B$4:$B$5010&gt;=H$4)*(Diário!$B$4:$B$5010&lt;=EOMONTH(H$4,0))*(Diário!$F$4:$F$5010))</f>
        <v>0</v>
      </c>
      <c r="I104" s="144" t="n">
        <f aca="false">SUMPRODUCT((Diário!$E$4:$E$5010='Analítico Cx.'!$B104)*(Diário!$B$4:$B$5010&gt;=I$4)*(Diário!$B$4:$B$5010&lt;=EOMONTH(I$4,0))*(Diário!$F$4:$F$5010))</f>
        <v>0</v>
      </c>
      <c r="J104" s="144" t="n">
        <f aca="false">SUMPRODUCT((Diário!$E$4:$E$5010='Analítico Cx.'!$B104)*(Diário!$B$4:$B$5010&gt;=J$4)*(Diário!$B$4:$B$5010&lt;=EOMONTH(J$4,0))*(Diário!$F$4:$F$5010))</f>
        <v>0</v>
      </c>
      <c r="K104" s="144" t="n">
        <f aca="false">SUMPRODUCT((Diário!$E$4:$E$5010='Analítico Cx.'!$B104)*(Diário!$B$4:$B$5010&gt;=K$4)*(Diário!$B$4:$B$5010&lt;=EOMONTH(K$4,0))*(Diário!$F$4:$F$5010))</f>
        <v>0</v>
      </c>
      <c r="L104" s="144" t="n">
        <f aca="false">SUMPRODUCT((Diário!$E$4:$E$5010='Analítico Cx.'!$B104)*(Diário!$B$4:$B$5010&gt;=L$4)*(Diário!$B$4:$B$5010&lt;=EOMONTH(L$4,0))*(Diário!$F$4:$F$5010))</f>
        <v>0</v>
      </c>
      <c r="M104" s="144" t="n">
        <f aca="false">SUMPRODUCT((Diário!$E$4:$E$5010='Analítico Cx.'!$B104)*(Diário!$B$4:$B$5010&gt;=M$4)*(Diário!$B$4:$B$5010&lt;=EOMONTH(M$4,0))*(Diário!$F$4:$F$5010))</f>
        <v>205</v>
      </c>
      <c r="N104" s="144" t="n">
        <f aca="false">SUMPRODUCT((Diário!$E$4:$E$5010='Analítico Cx.'!$B104)*(Diário!$B$4:$B$5010&gt;=N$4)*(Diário!$B$4:$B$5010&lt;=EOMONTH(N$4,0))*(Diário!$F$4:$F$5010))</f>
        <v>500</v>
      </c>
      <c r="O104" s="145" t="n">
        <f aca="false">SUM(C104:N104)</f>
        <v>705</v>
      </c>
      <c r="P104" s="146" t="n">
        <f aca="false">IF($O$137=0,0,O104/$O$137)</f>
        <v>0.000412191972008833</v>
      </c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</row>
    <row r="105" customFormat="false" ht="23.25" hidden="false" customHeight="true" outlineLevel="0" collapsed="false">
      <c r="A105" s="59" t="s">
        <v>329</v>
      </c>
      <c r="B105" s="65" t="s">
        <v>330</v>
      </c>
      <c r="C105" s="144" t="n">
        <f aca="false">SUMPRODUCT((Diário!$E$4:$E$5010='Analítico Cx.'!$B105)*(Diário!$B$4:$B$5010&gt;=C$4)*(Diário!$B$4:$B$5010&lt;=EOMONTH(C$4,0))*(Diário!$F$4:$F$5010))</f>
        <v>0</v>
      </c>
      <c r="D105" s="144" t="n">
        <f aca="false">SUMPRODUCT((Diário!$E$4:$E$5010='Analítico Cx.'!$B105)*(Diário!$B$4:$B$5010&gt;=D$4)*(Diário!$B$4:$B$5010&lt;=EOMONTH(D$4,0))*(Diário!$F$4:$F$5010))</f>
        <v>0</v>
      </c>
      <c r="E105" s="144" t="n">
        <f aca="false">SUMPRODUCT((Diário!$E$4:$E$5010='Analítico Cx.'!$B105)*(Diário!$B$4:$B$5010&gt;=E$4)*(Diário!$B$4:$B$5010&lt;=EOMONTH(E$4,0))*(Diário!$F$4:$F$5010))</f>
        <v>0</v>
      </c>
      <c r="F105" s="144" t="n">
        <f aca="false">SUMPRODUCT((Diário!$E$4:$E$5010='Analítico Cx.'!$B105)*(Diário!$B$4:$B$5010&gt;=F$4)*(Diário!$B$4:$B$5010&lt;=EOMONTH(F$4,0))*(Diário!$F$4:$F$5010))</f>
        <v>0</v>
      </c>
      <c r="G105" s="144" t="n">
        <f aca="false">SUMPRODUCT((Diário!$E$4:$E$5010='Analítico Cx.'!$B105)*(Diário!$B$4:$B$5010&gt;=G$4)*(Diário!$B$4:$B$5010&lt;=EOMONTH(G$4,0))*(Diário!$F$4:$F$5010))</f>
        <v>0</v>
      </c>
      <c r="H105" s="144" t="n">
        <f aca="false">SUMPRODUCT((Diário!$E$4:$E$5010='Analítico Cx.'!$B105)*(Diário!$B$4:$B$5010&gt;=H$4)*(Diário!$B$4:$B$5010&lt;=EOMONTH(H$4,0))*(Diário!$F$4:$F$5010))</f>
        <v>0</v>
      </c>
      <c r="I105" s="144" t="n">
        <f aca="false">SUMPRODUCT((Diário!$E$4:$E$5010='Analítico Cx.'!$B105)*(Diário!$B$4:$B$5010&gt;=I$4)*(Diário!$B$4:$B$5010&lt;=EOMONTH(I$4,0))*(Diário!$F$4:$F$5010))</f>
        <v>0</v>
      </c>
      <c r="J105" s="144" t="n">
        <f aca="false">SUMPRODUCT((Diário!$E$4:$E$5010='Analítico Cx.'!$B105)*(Diário!$B$4:$B$5010&gt;=J$4)*(Diário!$B$4:$B$5010&lt;=EOMONTH(J$4,0))*(Diário!$F$4:$F$5010))</f>
        <v>0</v>
      </c>
      <c r="K105" s="144" t="n">
        <f aca="false">SUMPRODUCT((Diário!$E$4:$E$5010='Analítico Cx.'!$B105)*(Diário!$B$4:$B$5010&gt;=K$4)*(Diário!$B$4:$B$5010&lt;=EOMONTH(K$4,0))*(Diário!$F$4:$F$5010))</f>
        <v>0</v>
      </c>
      <c r="L105" s="144" t="n">
        <f aca="false">SUMPRODUCT((Diário!$E$4:$E$5010='Analítico Cx.'!$B105)*(Diário!$B$4:$B$5010&gt;=L$4)*(Diário!$B$4:$B$5010&lt;=EOMONTH(L$4,0))*(Diário!$F$4:$F$5010))</f>
        <v>0</v>
      </c>
      <c r="M105" s="144" t="n">
        <f aca="false">SUMPRODUCT((Diário!$E$4:$E$5010='Analítico Cx.'!$B105)*(Diário!$B$4:$B$5010&gt;=M$4)*(Diário!$B$4:$B$5010&lt;=EOMONTH(M$4,0))*(Diário!$F$4:$F$5010))</f>
        <v>0</v>
      </c>
      <c r="N105" s="144" t="n">
        <f aca="false">SUMPRODUCT((Diário!$E$4:$E$5010='Analítico Cx.'!$B105)*(Diário!$B$4:$B$5010&gt;=N$4)*(Diário!$B$4:$B$5010&lt;=EOMONTH(N$4,0))*(Diário!$F$4:$F$5010))</f>
        <v>0</v>
      </c>
      <c r="O105" s="145" t="n">
        <f aca="false">SUM(C105:N105)</f>
        <v>0</v>
      </c>
      <c r="P105" s="146" t="n">
        <f aca="false">IF($O$137=0,0,O105/$O$137)</f>
        <v>0</v>
      </c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</row>
    <row r="106" customFormat="false" ht="23.25" hidden="false" customHeight="true" outlineLevel="0" collapsed="false">
      <c r="A106" s="59" t="s">
        <v>331</v>
      </c>
      <c r="B106" s="65" t="s">
        <v>332</v>
      </c>
      <c r="C106" s="144" t="n">
        <f aca="false">SUMPRODUCT((Diário!$E$4:$E$5010='Analítico Cx.'!$B106)*(Diário!$B$4:$B$5010&gt;=C$4)*(Diário!$B$4:$B$5010&lt;=EOMONTH(C$4,0))*(Diário!$F$4:$F$5010))</f>
        <v>0</v>
      </c>
      <c r="D106" s="144" t="n">
        <f aca="false">SUMPRODUCT((Diário!$E$4:$E$5010='Analítico Cx.'!$B106)*(Diário!$B$4:$B$5010&gt;=D$4)*(Diário!$B$4:$B$5010&lt;=EOMONTH(D$4,0))*(Diário!$F$4:$F$5010))</f>
        <v>0</v>
      </c>
      <c r="E106" s="144" t="n">
        <f aca="false">SUMPRODUCT((Diário!$E$4:$E$5010='Analítico Cx.'!$B106)*(Diário!$B$4:$B$5010&gt;=E$4)*(Diário!$B$4:$B$5010&lt;=EOMONTH(E$4,0))*(Diário!$F$4:$F$5010))</f>
        <v>0</v>
      </c>
      <c r="F106" s="144" t="n">
        <f aca="false">SUMPRODUCT((Diário!$E$4:$E$5010='Analítico Cx.'!$B106)*(Diário!$B$4:$B$5010&gt;=F$4)*(Diário!$B$4:$B$5010&lt;=EOMONTH(F$4,0))*(Diário!$F$4:$F$5010))</f>
        <v>0</v>
      </c>
      <c r="G106" s="144" t="n">
        <f aca="false">SUMPRODUCT((Diário!$E$4:$E$5010='Analítico Cx.'!$B106)*(Diário!$B$4:$B$5010&gt;=G$4)*(Diário!$B$4:$B$5010&lt;=EOMONTH(G$4,0))*(Diário!$F$4:$F$5010))</f>
        <v>0</v>
      </c>
      <c r="H106" s="144" t="n">
        <f aca="false">SUMPRODUCT((Diário!$E$4:$E$5010='Analítico Cx.'!$B106)*(Diário!$B$4:$B$5010&gt;=H$4)*(Diário!$B$4:$B$5010&lt;=EOMONTH(H$4,0))*(Diário!$F$4:$F$5010))</f>
        <v>0</v>
      </c>
      <c r="I106" s="144" t="n">
        <f aca="false">SUMPRODUCT((Diário!$E$4:$E$5010='Analítico Cx.'!$B106)*(Diário!$B$4:$B$5010&gt;=I$4)*(Diário!$B$4:$B$5010&lt;=EOMONTH(I$4,0))*(Diário!$F$4:$F$5010))</f>
        <v>0</v>
      </c>
      <c r="J106" s="144" t="n">
        <f aca="false">SUMPRODUCT((Diário!$E$4:$E$5010='Analítico Cx.'!$B106)*(Diário!$B$4:$B$5010&gt;=J$4)*(Diário!$B$4:$B$5010&lt;=EOMONTH(J$4,0))*(Diário!$F$4:$F$5010))</f>
        <v>0</v>
      </c>
      <c r="K106" s="144" t="n">
        <f aca="false">SUMPRODUCT((Diário!$E$4:$E$5010='Analítico Cx.'!$B106)*(Diário!$B$4:$B$5010&gt;=K$4)*(Diário!$B$4:$B$5010&lt;=EOMONTH(K$4,0))*(Diário!$F$4:$F$5010))</f>
        <v>0</v>
      </c>
      <c r="L106" s="144" t="n">
        <f aca="false">SUMPRODUCT((Diário!$E$4:$E$5010='Analítico Cx.'!$B106)*(Diário!$B$4:$B$5010&gt;=L$4)*(Diário!$B$4:$B$5010&lt;=EOMONTH(L$4,0))*(Diário!$F$4:$F$5010))</f>
        <v>0</v>
      </c>
      <c r="M106" s="144" t="n">
        <f aca="false">SUMPRODUCT((Diário!$E$4:$E$5010='Analítico Cx.'!$B106)*(Diário!$B$4:$B$5010&gt;=M$4)*(Diário!$B$4:$B$5010&lt;=EOMONTH(M$4,0))*(Diário!$F$4:$F$5010))</f>
        <v>0</v>
      </c>
      <c r="N106" s="144" t="n">
        <f aca="false">SUMPRODUCT((Diário!$E$4:$E$5010='Analítico Cx.'!$B106)*(Diário!$B$4:$B$5010&gt;=N$4)*(Diário!$B$4:$B$5010&lt;=EOMONTH(N$4,0))*(Diário!$F$4:$F$5010))</f>
        <v>0</v>
      </c>
      <c r="O106" s="145" t="n">
        <f aca="false">SUM(C106:N106)</f>
        <v>0</v>
      </c>
      <c r="P106" s="146" t="n">
        <f aca="false">IF($O$137=0,0,O106/$O$137)</f>
        <v>0</v>
      </c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</row>
    <row r="107" customFormat="false" ht="23.25" hidden="false" customHeight="true" outlineLevel="0" collapsed="false">
      <c r="A107" s="59" t="s">
        <v>333</v>
      </c>
      <c r="B107" s="65" t="s">
        <v>334</v>
      </c>
      <c r="C107" s="144" t="n">
        <f aca="false">SUMPRODUCT((Diário!$E$4:$E$5010='Analítico Cx.'!$B107)*(Diário!$B$4:$B$5010&gt;=C$4)*(Diário!$B$4:$B$5010&lt;=EOMONTH(C$4,0))*(Diário!$F$4:$F$5010))</f>
        <v>0</v>
      </c>
      <c r="D107" s="144" t="n">
        <f aca="false">SUMPRODUCT((Diário!$E$4:$E$5010='Analítico Cx.'!$B107)*(Diário!$B$4:$B$5010&gt;=D$4)*(Diário!$B$4:$B$5010&lt;=EOMONTH(D$4,0))*(Diário!$F$4:$F$5010))</f>
        <v>0</v>
      </c>
      <c r="E107" s="144" t="n">
        <f aca="false">SUMPRODUCT((Diário!$E$4:$E$5010='Analítico Cx.'!$B107)*(Diário!$B$4:$B$5010&gt;=E$4)*(Diário!$B$4:$B$5010&lt;=EOMONTH(E$4,0))*(Diário!$F$4:$F$5010))</f>
        <v>0</v>
      </c>
      <c r="F107" s="144" t="n">
        <f aca="false">SUMPRODUCT((Diário!$E$4:$E$5010='Analítico Cx.'!$B107)*(Diário!$B$4:$B$5010&gt;=F$4)*(Diário!$B$4:$B$5010&lt;=EOMONTH(F$4,0))*(Diário!$F$4:$F$5010))</f>
        <v>0</v>
      </c>
      <c r="G107" s="144" t="n">
        <f aca="false">SUMPRODUCT((Diário!$E$4:$E$5010='Analítico Cx.'!$B107)*(Diário!$B$4:$B$5010&gt;=G$4)*(Diário!$B$4:$B$5010&lt;=EOMONTH(G$4,0))*(Diário!$F$4:$F$5010))</f>
        <v>0</v>
      </c>
      <c r="H107" s="144" t="n">
        <f aca="false">SUMPRODUCT((Diário!$E$4:$E$5010='Analítico Cx.'!$B107)*(Diário!$B$4:$B$5010&gt;=H$4)*(Diário!$B$4:$B$5010&lt;=EOMONTH(H$4,0))*(Diário!$F$4:$F$5010))</f>
        <v>482.38</v>
      </c>
      <c r="I107" s="144" t="n">
        <f aca="false">SUMPRODUCT((Diário!$E$4:$E$5010='Analítico Cx.'!$B107)*(Diário!$B$4:$B$5010&gt;=I$4)*(Diário!$B$4:$B$5010&lt;=EOMONTH(I$4,0))*(Diário!$F$4:$F$5010))</f>
        <v>8533.77</v>
      </c>
      <c r="J107" s="144" t="n">
        <f aca="false">SUMPRODUCT((Diário!$E$4:$E$5010='Analítico Cx.'!$B107)*(Diário!$B$4:$B$5010&gt;=J$4)*(Diário!$B$4:$B$5010&lt;=EOMONTH(J$4,0))*(Diário!$F$4:$F$5010))</f>
        <v>5236.33</v>
      </c>
      <c r="K107" s="144" t="n">
        <f aca="false">SUMPRODUCT((Diário!$E$4:$E$5010='Analítico Cx.'!$B107)*(Diário!$B$4:$B$5010&gt;=K$4)*(Diário!$B$4:$B$5010&lt;=EOMONTH(K$4,0))*(Diário!$F$4:$F$5010))</f>
        <v>13951.94</v>
      </c>
      <c r="L107" s="144" t="n">
        <f aca="false">SUMPRODUCT((Diário!$E$4:$E$5010='Analítico Cx.'!$B107)*(Diário!$B$4:$B$5010&gt;=L$4)*(Diário!$B$4:$B$5010&lt;=EOMONTH(L$4,0))*(Diário!$F$4:$F$5010))</f>
        <v>12459.59</v>
      </c>
      <c r="M107" s="144" t="n">
        <f aca="false">SUMPRODUCT((Diário!$E$4:$E$5010='Analítico Cx.'!$B107)*(Diário!$B$4:$B$5010&gt;=M$4)*(Diário!$B$4:$B$5010&lt;=EOMONTH(M$4,0))*(Diário!$F$4:$F$5010))</f>
        <v>19017.44</v>
      </c>
      <c r="N107" s="144" t="n">
        <f aca="false">SUMPRODUCT((Diário!$E$4:$E$5010='Analítico Cx.'!$B107)*(Diário!$B$4:$B$5010&gt;=N$4)*(Diário!$B$4:$B$5010&lt;=EOMONTH(N$4,0))*(Diário!$F$4:$F$5010))</f>
        <v>7000.1</v>
      </c>
      <c r="O107" s="145" t="n">
        <f aca="false">SUM(C107:N107)</f>
        <v>66681.55</v>
      </c>
      <c r="P107" s="146" t="n">
        <f aca="false">IF($O$137=0,0,O107/$O$137)</f>
        <v>0.0389866660866746</v>
      </c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</row>
    <row r="108" customFormat="false" ht="23.25" hidden="false" customHeight="true" outlineLevel="0" collapsed="false">
      <c r="A108" s="59" t="s">
        <v>335</v>
      </c>
      <c r="B108" s="65" t="s">
        <v>336</v>
      </c>
      <c r="C108" s="144" t="n">
        <f aca="false">SUMPRODUCT((Diário!$E$4:$E$5010='Analítico Cx.'!$B108)*(Diário!$B$4:$B$5010&gt;=C$4)*(Diário!$B$4:$B$5010&lt;=EOMONTH(C$4,0))*(Diário!$F$4:$F$5010))</f>
        <v>0</v>
      </c>
      <c r="D108" s="144" t="n">
        <f aca="false">SUMPRODUCT((Diário!$E$4:$E$5010='Analítico Cx.'!$B108)*(Diário!$B$4:$B$5010&gt;=D$4)*(Diário!$B$4:$B$5010&lt;=EOMONTH(D$4,0))*(Diário!$F$4:$F$5010))</f>
        <v>0</v>
      </c>
      <c r="E108" s="144" t="n">
        <f aca="false">SUMPRODUCT((Diário!$E$4:$E$5010='Analítico Cx.'!$B108)*(Diário!$B$4:$B$5010&gt;=E$4)*(Diário!$B$4:$B$5010&lt;=EOMONTH(E$4,0))*(Diário!$F$4:$F$5010))</f>
        <v>0</v>
      </c>
      <c r="F108" s="144" t="n">
        <f aca="false">SUMPRODUCT((Diário!$E$4:$E$5010='Analítico Cx.'!$B108)*(Diário!$B$4:$B$5010&gt;=F$4)*(Diário!$B$4:$B$5010&lt;=EOMONTH(F$4,0))*(Diário!$F$4:$F$5010))</f>
        <v>0</v>
      </c>
      <c r="G108" s="144" t="n">
        <f aca="false">SUMPRODUCT((Diário!$E$4:$E$5010='Analítico Cx.'!$B108)*(Diário!$B$4:$B$5010&gt;=G$4)*(Diário!$B$4:$B$5010&lt;=EOMONTH(G$4,0))*(Diário!$F$4:$F$5010))</f>
        <v>0</v>
      </c>
      <c r="H108" s="144" t="n">
        <f aca="false">SUMPRODUCT((Diário!$E$4:$E$5010='Analítico Cx.'!$B108)*(Diário!$B$4:$B$5010&gt;=H$4)*(Diário!$B$4:$B$5010&lt;=EOMONTH(H$4,0))*(Diário!$F$4:$F$5010))</f>
        <v>0</v>
      </c>
      <c r="I108" s="144" t="n">
        <f aca="false">SUMPRODUCT((Diário!$E$4:$E$5010='Analítico Cx.'!$B108)*(Diário!$B$4:$B$5010&gt;=I$4)*(Diário!$B$4:$B$5010&lt;=EOMONTH(I$4,0))*(Diário!$F$4:$F$5010))</f>
        <v>0</v>
      </c>
      <c r="J108" s="144" t="n">
        <f aca="false">SUMPRODUCT((Diário!$E$4:$E$5010='Analítico Cx.'!$B108)*(Diário!$B$4:$B$5010&gt;=J$4)*(Diário!$B$4:$B$5010&lt;=EOMONTH(J$4,0))*(Diário!$F$4:$F$5010))</f>
        <v>0</v>
      </c>
      <c r="K108" s="144" t="n">
        <f aca="false">SUMPRODUCT((Diário!$E$4:$E$5010='Analítico Cx.'!$B108)*(Diário!$B$4:$B$5010&gt;=K$4)*(Diário!$B$4:$B$5010&lt;=EOMONTH(K$4,0))*(Diário!$F$4:$F$5010))</f>
        <v>0</v>
      </c>
      <c r="L108" s="144" t="n">
        <f aca="false">SUMPRODUCT((Diário!$E$4:$E$5010='Analítico Cx.'!$B108)*(Diário!$B$4:$B$5010&gt;=L$4)*(Diário!$B$4:$B$5010&lt;=EOMONTH(L$4,0))*(Diário!$F$4:$F$5010))</f>
        <v>0</v>
      </c>
      <c r="M108" s="144" t="n">
        <f aca="false">SUMPRODUCT((Diário!$E$4:$E$5010='Analítico Cx.'!$B108)*(Diário!$B$4:$B$5010&gt;=M$4)*(Diário!$B$4:$B$5010&lt;=EOMONTH(M$4,0))*(Diário!$F$4:$F$5010))</f>
        <v>0</v>
      </c>
      <c r="N108" s="144" t="n">
        <f aca="false">SUMPRODUCT((Diário!$E$4:$E$5010='Analítico Cx.'!$B108)*(Diário!$B$4:$B$5010&gt;=N$4)*(Diário!$B$4:$B$5010&lt;=EOMONTH(N$4,0))*(Diário!$F$4:$F$5010))</f>
        <v>320</v>
      </c>
      <c r="O108" s="145" t="n">
        <f aca="false">SUM(C108:N108)</f>
        <v>320</v>
      </c>
      <c r="P108" s="146" t="n">
        <f aca="false">IF($O$137=0,0,O108/$O$137)</f>
        <v>0.000187094228429541</v>
      </c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</row>
    <row r="109" customFormat="false" ht="23.25" hidden="false" customHeight="true" outlineLevel="0" collapsed="false">
      <c r="A109" s="59" t="s">
        <v>337</v>
      </c>
      <c r="B109" s="65" t="s">
        <v>338</v>
      </c>
      <c r="C109" s="144" t="n">
        <f aca="false">SUMPRODUCT((Diário!$E$4:$E$5010='Analítico Cx.'!$B109)*(Diário!$B$4:$B$5010&gt;=C$4)*(Diário!$B$4:$B$5010&lt;=EOMONTH(C$4,0))*(Diário!$F$4:$F$5010))</f>
        <v>0</v>
      </c>
      <c r="D109" s="144" t="n">
        <f aca="false">SUMPRODUCT((Diário!$E$4:$E$5010='Analítico Cx.'!$B109)*(Diário!$B$4:$B$5010&gt;=D$4)*(Diário!$B$4:$B$5010&lt;=EOMONTH(D$4,0))*(Diário!$F$4:$F$5010))</f>
        <v>0</v>
      </c>
      <c r="E109" s="144" t="n">
        <f aca="false">SUMPRODUCT((Diário!$E$4:$E$5010='Analítico Cx.'!$B109)*(Diário!$B$4:$B$5010&gt;=E$4)*(Diário!$B$4:$B$5010&lt;=EOMONTH(E$4,0))*(Diário!$F$4:$F$5010))</f>
        <v>0</v>
      </c>
      <c r="F109" s="144" t="n">
        <f aca="false">SUMPRODUCT((Diário!$E$4:$E$5010='Analítico Cx.'!$B109)*(Diário!$B$4:$B$5010&gt;=F$4)*(Diário!$B$4:$B$5010&lt;=EOMONTH(F$4,0))*(Diário!$F$4:$F$5010))</f>
        <v>0</v>
      </c>
      <c r="G109" s="144" t="n">
        <f aca="false">SUMPRODUCT((Diário!$E$4:$E$5010='Analítico Cx.'!$B109)*(Diário!$B$4:$B$5010&gt;=G$4)*(Diário!$B$4:$B$5010&lt;=EOMONTH(G$4,0))*(Diário!$F$4:$F$5010))</f>
        <v>0</v>
      </c>
      <c r="H109" s="144" t="n">
        <f aca="false">SUMPRODUCT((Diário!$E$4:$E$5010='Analítico Cx.'!$B109)*(Diário!$B$4:$B$5010&gt;=H$4)*(Diário!$B$4:$B$5010&lt;=EOMONTH(H$4,0))*(Diário!$F$4:$F$5010))</f>
        <v>0</v>
      </c>
      <c r="I109" s="144" t="n">
        <f aca="false">SUMPRODUCT((Diário!$E$4:$E$5010='Analítico Cx.'!$B109)*(Diário!$B$4:$B$5010&gt;=I$4)*(Diário!$B$4:$B$5010&lt;=EOMONTH(I$4,0))*(Diário!$F$4:$F$5010))</f>
        <v>0</v>
      </c>
      <c r="J109" s="144" t="n">
        <f aca="false">SUMPRODUCT((Diário!$E$4:$E$5010='Analítico Cx.'!$B109)*(Diário!$B$4:$B$5010&gt;=J$4)*(Diário!$B$4:$B$5010&lt;=EOMONTH(J$4,0))*(Diário!$F$4:$F$5010))</f>
        <v>0</v>
      </c>
      <c r="K109" s="144" t="n">
        <f aca="false">SUMPRODUCT((Diário!$E$4:$E$5010='Analítico Cx.'!$B109)*(Diário!$B$4:$B$5010&gt;=K$4)*(Diário!$B$4:$B$5010&lt;=EOMONTH(K$4,0))*(Diário!$F$4:$F$5010))</f>
        <v>0</v>
      </c>
      <c r="L109" s="144" t="n">
        <f aca="false">SUMPRODUCT((Diário!$E$4:$E$5010='Analítico Cx.'!$B109)*(Diário!$B$4:$B$5010&gt;=L$4)*(Diário!$B$4:$B$5010&lt;=EOMONTH(L$4,0))*(Diário!$F$4:$F$5010))</f>
        <v>0</v>
      </c>
      <c r="M109" s="144" t="n">
        <f aca="false">SUMPRODUCT((Diário!$E$4:$E$5010='Analítico Cx.'!$B109)*(Diário!$B$4:$B$5010&gt;=M$4)*(Diário!$B$4:$B$5010&lt;=EOMONTH(M$4,0))*(Diário!$F$4:$F$5010))</f>
        <v>0</v>
      </c>
      <c r="N109" s="144" t="n">
        <f aca="false">SUMPRODUCT((Diário!$E$4:$E$5010='Analítico Cx.'!$B109)*(Diário!$B$4:$B$5010&gt;=N$4)*(Diário!$B$4:$B$5010&lt;=EOMONTH(N$4,0))*(Diário!$F$4:$F$5010))</f>
        <v>0</v>
      </c>
      <c r="O109" s="145" t="n">
        <f aca="false">SUM(C109:N109)</f>
        <v>0</v>
      </c>
      <c r="P109" s="146" t="n">
        <f aca="false">IF($O$137=0,0,O109/$O$137)</f>
        <v>0</v>
      </c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</row>
    <row r="110" customFormat="false" ht="23.25" hidden="false" customHeight="true" outlineLevel="0" collapsed="false">
      <c r="A110" s="59" t="s">
        <v>339</v>
      </c>
      <c r="B110" s="65" t="s">
        <v>340</v>
      </c>
      <c r="C110" s="144" t="n">
        <f aca="false">SUMPRODUCT((Diário!$E$4:$E$5010='Analítico Cx.'!$B110)*(Diário!$B$4:$B$5010&gt;=C$4)*(Diário!$B$4:$B$5010&lt;=EOMONTH(C$4,0))*(Diário!$F$4:$F$5010))</f>
        <v>0</v>
      </c>
      <c r="D110" s="144" t="n">
        <f aca="false">SUMPRODUCT((Diário!$E$4:$E$5010='Analítico Cx.'!$B110)*(Diário!$B$4:$B$5010&gt;=D$4)*(Diário!$B$4:$B$5010&lt;=EOMONTH(D$4,0))*(Diário!$F$4:$F$5010))</f>
        <v>0</v>
      </c>
      <c r="E110" s="144" t="n">
        <f aca="false">SUMPRODUCT((Diário!$E$4:$E$5010='Analítico Cx.'!$B110)*(Diário!$B$4:$B$5010&gt;=E$4)*(Diário!$B$4:$B$5010&lt;=EOMONTH(E$4,0))*(Diário!$F$4:$F$5010))</f>
        <v>0</v>
      </c>
      <c r="F110" s="144" t="n">
        <f aca="false">SUMPRODUCT((Diário!$E$4:$E$5010='Analítico Cx.'!$B110)*(Diário!$B$4:$B$5010&gt;=F$4)*(Diário!$B$4:$B$5010&lt;=EOMONTH(F$4,0))*(Diário!$F$4:$F$5010))</f>
        <v>0</v>
      </c>
      <c r="G110" s="144" t="n">
        <f aca="false">SUMPRODUCT((Diário!$E$4:$E$5010='Analítico Cx.'!$B110)*(Diário!$B$4:$B$5010&gt;=G$4)*(Diário!$B$4:$B$5010&lt;=EOMONTH(G$4,0))*(Diário!$F$4:$F$5010))</f>
        <v>356.86</v>
      </c>
      <c r="H110" s="144" t="n">
        <f aca="false">SUMPRODUCT((Diário!$E$4:$E$5010='Analítico Cx.'!$B110)*(Diário!$B$4:$B$5010&gt;=H$4)*(Diário!$B$4:$B$5010&lt;=EOMONTH(H$4,0))*(Diário!$F$4:$F$5010))</f>
        <v>0</v>
      </c>
      <c r="I110" s="144" t="n">
        <f aca="false">SUMPRODUCT((Diário!$E$4:$E$5010='Analítico Cx.'!$B110)*(Diário!$B$4:$B$5010&gt;=I$4)*(Diário!$B$4:$B$5010&lt;=EOMONTH(I$4,0))*(Diário!$F$4:$F$5010))</f>
        <v>2357.91</v>
      </c>
      <c r="J110" s="144" t="n">
        <f aca="false">SUMPRODUCT((Diário!$E$4:$E$5010='Analítico Cx.'!$B110)*(Diário!$B$4:$B$5010&gt;=J$4)*(Diário!$B$4:$B$5010&lt;=EOMONTH(J$4,0))*(Diário!$F$4:$F$5010))</f>
        <v>2302.66</v>
      </c>
      <c r="K110" s="144" t="n">
        <f aca="false">SUMPRODUCT((Diário!$E$4:$E$5010='Analítico Cx.'!$B110)*(Diário!$B$4:$B$5010&gt;=K$4)*(Diário!$B$4:$B$5010&lt;=EOMONTH(K$4,0))*(Diário!$F$4:$F$5010))</f>
        <v>1203.77</v>
      </c>
      <c r="L110" s="144" t="n">
        <f aca="false">SUMPRODUCT((Diário!$E$4:$E$5010='Analítico Cx.'!$B110)*(Diário!$B$4:$B$5010&gt;=L$4)*(Diário!$B$4:$B$5010&lt;=EOMONTH(L$4,0))*(Diário!$F$4:$F$5010))</f>
        <v>2042.73</v>
      </c>
      <c r="M110" s="144" t="n">
        <f aca="false">SUMPRODUCT((Diário!$E$4:$E$5010='Analítico Cx.'!$B110)*(Diário!$B$4:$B$5010&gt;=M$4)*(Diário!$B$4:$B$5010&lt;=EOMONTH(M$4,0))*(Diário!$F$4:$F$5010))</f>
        <v>0</v>
      </c>
      <c r="N110" s="144" t="n">
        <f aca="false">SUMPRODUCT((Diário!$E$4:$E$5010='Analítico Cx.'!$B110)*(Diário!$B$4:$B$5010&gt;=N$4)*(Diário!$B$4:$B$5010&lt;=EOMONTH(N$4,0))*(Diário!$F$4:$F$5010))</f>
        <v>1013.16</v>
      </c>
      <c r="O110" s="145" t="n">
        <f aca="false">SUM(C110:N110)</f>
        <v>9277.09</v>
      </c>
      <c r="P110" s="146" t="n">
        <f aca="false">IF($O$137=0,0,O110/$O$137)</f>
        <v>0.00542403123631691</v>
      </c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</row>
    <row r="111" customFormat="false" ht="23.25" hidden="false" customHeight="true" outlineLevel="0" collapsed="false">
      <c r="A111" s="59" t="s">
        <v>341</v>
      </c>
      <c r="B111" s="65" t="s">
        <v>342</v>
      </c>
      <c r="C111" s="144" t="n">
        <f aca="false">SUMPRODUCT((Diário!$E$4:$E$5010='Analítico Cx.'!$B111)*(Diário!$B$4:$B$5010&gt;=C$4)*(Diário!$B$4:$B$5010&lt;=EOMONTH(C$4,0))*(Diário!$F$4:$F$5010))</f>
        <v>0</v>
      </c>
      <c r="D111" s="144" t="n">
        <f aca="false">SUMPRODUCT((Diário!$E$4:$E$5010='Analítico Cx.'!$B111)*(Diário!$B$4:$B$5010&gt;=D$4)*(Diário!$B$4:$B$5010&lt;=EOMONTH(D$4,0))*(Diário!$F$4:$F$5010))</f>
        <v>0</v>
      </c>
      <c r="E111" s="144" t="n">
        <f aca="false">SUMPRODUCT((Diário!$E$4:$E$5010='Analítico Cx.'!$B111)*(Diário!$B$4:$B$5010&gt;=E$4)*(Diário!$B$4:$B$5010&lt;=EOMONTH(E$4,0))*(Diário!$F$4:$F$5010))</f>
        <v>0</v>
      </c>
      <c r="F111" s="144" t="n">
        <f aca="false">SUMPRODUCT((Diário!$E$4:$E$5010='Analítico Cx.'!$B111)*(Diário!$B$4:$B$5010&gt;=F$4)*(Diário!$B$4:$B$5010&lt;=EOMONTH(F$4,0))*(Diário!$F$4:$F$5010))</f>
        <v>0</v>
      </c>
      <c r="G111" s="144" t="n">
        <f aca="false">SUMPRODUCT((Diário!$E$4:$E$5010='Analítico Cx.'!$B111)*(Diário!$B$4:$B$5010&gt;=G$4)*(Diário!$B$4:$B$5010&lt;=EOMONTH(G$4,0))*(Diário!$F$4:$F$5010))</f>
        <v>0</v>
      </c>
      <c r="H111" s="144" t="n">
        <f aca="false">SUMPRODUCT((Diário!$E$4:$E$5010='Analítico Cx.'!$B111)*(Diário!$B$4:$B$5010&gt;=H$4)*(Diário!$B$4:$B$5010&lt;=EOMONTH(H$4,0))*(Diário!$F$4:$F$5010))</f>
        <v>0</v>
      </c>
      <c r="I111" s="144" t="n">
        <f aca="false">SUMPRODUCT((Diário!$E$4:$E$5010='Analítico Cx.'!$B111)*(Diário!$B$4:$B$5010&gt;=I$4)*(Diário!$B$4:$B$5010&lt;=EOMONTH(I$4,0))*(Diário!$F$4:$F$5010))</f>
        <v>0</v>
      </c>
      <c r="J111" s="144" t="n">
        <f aca="false">SUMPRODUCT((Diário!$E$4:$E$5010='Analítico Cx.'!$B111)*(Diário!$B$4:$B$5010&gt;=J$4)*(Diário!$B$4:$B$5010&lt;=EOMONTH(J$4,0))*(Diário!$F$4:$F$5010))</f>
        <v>60.53</v>
      </c>
      <c r="K111" s="144" t="n">
        <f aca="false">SUMPRODUCT((Diário!$E$4:$E$5010='Analítico Cx.'!$B111)*(Diário!$B$4:$B$5010&gt;=K$4)*(Diário!$B$4:$B$5010&lt;=EOMONTH(K$4,0))*(Diário!$F$4:$F$5010))</f>
        <v>45.68</v>
      </c>
      <c r="L111" s="144" t="n">
        <f aca="false">SUMPRODUCT((Diário!$E$4:$E$5010='Analítico Cx.'!$B111)*(Diário!$B$4:$B$5010&gt;=L$4)*(Diário!$B$4:$B$5010&lt;=EOMONTH(L$4,0))*(Diário!$F$4:$F$5010))</f>
        <v>0</v>
      </c>
      <c r="M111" s="144" t="n">
        <f aca="false">SUMPRODUCT((Diário!$E$4:$E$5010='Analítico Cx.'!$B111)*(Diário!$B$4:$B$5010&gt;=M$4)*(Diário!$B$4:$B$5010&lt;=EOMONTH(M$4,0))*(Diário!$F$4:$F$5010))</f>
        <v>0</v>
      </c>
      <c r="N111" s="144" t="n">
        <f aca="false">SUMPRODUCT((Diário!$E$4:$E$5010='Analítico Cx.'!$B111)*(Diário!$B$4:$B$5010&gt;=N$4)*(Diário!$B$4:$B$5010&lt;=EOMONTH(N$4,0))*(Diário!$F$4:$F$5010))</f>
        <v>0</v>
      </c>
      <c r="O111" s="145" t="n">
        <f aca="false">SUM(C111:N111)</f>
        <v>106.21</v>
      </c>
      <c r="P111" s="146" t="n">
        <f aca="false">IF($O$137=0,0,O111/$O$137)</f>
        <v>6.20977437546923E-005</v>
      </c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</row>
    <row r="112" customFormat="false" ht="23.25" hidden="false" customHeight="true" outlineLevel="0" collapsed="false">
      <c r="A112" s="59" t="s">
        <v>343</v>
      </c>
      <c r="B112" s="65" t="s">
        <v>344</v>
      </c>
      <c r="C112" s="144" t="n">
        <f aca="false">SUMPRODUCT((Diário!$E$4:$E$5010='Analítico Cx.'!$B112)*(Diário!$B$4:$B$5010&gt;=C$4)*(Diário!$B$4:$B$5010&lt;=EOMONTH(C$4,0))*(Diário!$F$4:$F$5010))</f>
        <v>0</v>
      </c>
      <c r="D112" s="144" t="n">
        <f aca="false">SUMPRODUCT((Diário!$E$4:$E$5010='Analítico Cx.'!$B112)*(Diário!$B$4:$B$5010&gt;=D$4)*(Diário!$B$4:$B$5010&lt;=EOMONTH(D$4,0))*(Diário!$F$4:$F$5010))</f>
        <v>0</v>
      </c>
      <c r="E112" s="144" t="n">
        <f aca="false">SUMPRODUCT((Diário!$E$4:$E$5010='Analítico Cx.'!$B112)*(Diário!$B$4:$B$5010&gt;=E$4)*(Diário!$B$4:$B$5010&lt;=EOMONTH(E$4,0))*(Diário!$F$4:$F$5010))</f>
        <v>0</v>
      </c>
      <c r="F112" s="144" t="n">
        <f aca="false">SUMPRODUCT((Diário!$E$4:$E$5010='Analítico Cx.'!$B112)*(Diário!$B$4:$B$5010&gt;=F$4)*(Diário!$B$4:$B$5010&lt;=EOMONTH(F$4,0))*(Diário!$F$4:$F$5010))</f>
        <v>0</v>
      </c>
      <c r="G112" s="144" t="n">
        <f aca="false">SUMPRODUCT((Diário!$E$4:$E$5010='Analítico Cx.'!$B112)*(Diário!$B$4:$B$5010&gt;=G$4)*(Diário!$B$4:$B$5010&lt;=EOMONTH(G$4,0))*(Diário!$F$4:$F$5010))</f>
        <v>0</v>
      </c>
      <c r="H112" s="144" t="n">
        <f aca="false">SUMPRODUCT((Diário!$E$4:$E$5010='Analítico Cx.'!$B112)*(Diário!$B$4:$B$5010&gt;=H$4)*(Diário!$B$4:$B$5010&lt;=EOMONTH(H$4,0))*(Diário!$F$4:$F$5010))</f>
        <v>0</v>
      </c>
      <c r="I112" s="144" t="n">
        <f aca="false">SUMPRODUCT((Diário!$E$4:$E$5010='Analítico Cx.'!$B112)*(Diário!$B$4:$B$5010&gt;=I$4)*(Diário!$B$4:$B$5010&lt;=EOMONTH(I$4,0))*(Diário!$F$4:$F$5010))</f>
        <v>0</v>
      </c>
      <c r="J112" s="144" t="n">
        <f aca="false">SUMPRODUCT((Diário!$E$4:$E$5010='Analítico Cx.'!$B112)*(Diário!$B$4:$B$5010&gt;=J$4)*(Diário!$B$4:$B$5010&lt;=EOMONTH(J$4,0))*(Diário!$F$4:$F$5010))</f>
        <v>0</v>
      </c>
      <c r="K112" s="144" t="n">
        <f aca="false">SUMPRODUCT((Diário!$E$4:$E$5010='Analítico Cx.'!$B112)*(Diário!$B$4:$B$5010&gt;=K$4)*(Diário!$B$4:$B$5010&lt;=EOMONTH(K$4,0))*(Diário!$F$4:$F$5010))</f>
        <v>0</v>
      </c>
      <c r="L112" s="144" t="n">
        <f aca="false">SUMPRODUCT((Diário!$E$4:$E$5010='Analítico Cx.'!$B112)*(Diário!$B$4:$B$5010&gt;=L$4)*(Diário!$B$4:$B$5010&lt;=EOMONTH(L$4,0))*(Diário!$F$4:$F$5010))</f>
        <v>0</v>
      </c>
      <c r="M112" s="144" t="n">
        <f aca="false">SUMPRODUCT((Diário!$E$4:$E$5010='Analítico Cx.'!$B112)*(Diário!$B$4:$B$5010&gt;=M$4)*(Diário!$B$4:$B$5010&lt;=EOMONTH(M$4,0))*(Diário!$F$4:$F$5010))</f>
        <v>0</v>
      </c>
      <c r="N112" s="144" t="n">
        <f aca="false">SUMPRODUCT((Diário!$E$4:$E$5010='Analítico Cx.'!$B112)*(Diário!$B$4:$B$5010&gt;=N$4)*(Diário!$B$4:$B$5010&lt;=EOMONTH(N$4,0))*(Diário!$F$4:$F$5010))</f>
        <v>0</v>
      </c>
      <c r="O112" s="145" t="n">
        <f aca="false">SUM(C112:N112)</f>
        <v>0</v>
      </c>
      <c r="P112" s="146" t="n">
        <f aca="false">IF($O$137=0,0,O112/$O$137)</f>
        <v>0</v>
      </c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</row>
    <row r="113" customFormat="false" ht="23.25" hidden="false" customHeight="true" outlineLevel="0" collapsed="false">
      <c r="A113" s="59" t="s">
        <v>345</v>
      </c>
      <c r="B113" s="65" t="s">
        <v>346</v>
      </c>
      <c r="C113" s="144" t="n">
        <f aca="false">SUMPRODUCT((Diário!$E$4:$E$5010='Analítico Cx.'!$B113)*(Diário!$B$4:$B$5010&gt;=C$4)*(Diário!$B$4:$B$5010&lt;=EOMONTH(C$4,0))*(Diário!$F$4:$F$5010))</f>
        <v>0</v>
      </c>
      <c r="D113" s="144" t="n">
        <f aca="false">SUMPRODUCT((Diário!$E$4:$E$5010='Analítico Cx.'!$B113)*(Diário!$B$4:$B$5010&gt;=D$4)*(Diário!$B$4:$B$5010&lt;=EOMONTH(D$4,0))*(Diário!$F$4:$F$5010))</f>
        <v>0</v>
      </c>
      <c r="E113" s="144" t="n">
        <f aca="false">SUMPRODUCT((Diário!$E$4:$E$5010='Analítico Cx.'!$B113)*(Diário!$B$4:$B$5010&gt;=E$4)*(Diário!$B$4:$B$5010&lt;=EOMONTH(E$4,0))*(Diário!$F$4:$F$5010))</f>
        <v>0</v>
      </c>
      <c r="F113" s="144" t="n">
        <f aca="false">SUMPRODUCT((Diário!$E$4:$E$5010='Analítico Cx.'!$B113)*(Diário!$B$4:$B$5010&gt;=F$4)*(Diário!$B$4:$B$5010&lt;=EOMONTH(F$4,0))*(Diário!$F$4:$F$5010))</f>
        <v>0</v>
      </c>
      <c r="G113" s="144" t="n">
        <f aca="false">SUMPRODUCT((Diário!$E$4:$E$5010='Analítico Cx.'!$B113)*(Diário!$B$4:$B$5010&gt;=G$4)*(Diário!$B$4:$B$5010&lt;=EOMONTH(G$4,0))*(Diário!$F$4:$F$5010))</f>
        <v>0</v>
      </c>
      <c r="H113" s="144" t="n">
        <f aca="false">SUMPRODUCT((Diário!$E$4:$E$5010='Analítico Cx.'!$B113)*(Diário!$B$4:$B$5010&gt;=H$4)*(Diário!$B$4:$B$5010&lt;=EOMONTH(H$4,0))*(Diário!$F$4:$F$5010))</f>
        <v>0</v>
      </c>
      <c r="I113" s="144" t="n">
        <f aca="false">SUMPRODUCT((Diário!$E$4:$E$5010='Analítico Cx.'!$B113)*(Diário!$B$4:$B$5010&gt;=I$4)*(Diário!$B$4:$B$5010&lt;=EOMONTH(I$4,0))*(Diário!$F$4:$F$5010))</f>
        <v>0</v>
      </c>
      <c r="J113" s="144" t="n">
        <f aca="false">SUMPRODUCT((Diário!$E$4:$E$5010='Analítico Cx.'!$B113)*(Diário!$B$4:$B$5010&gt;=J$4)*(Diário!$B$4:$B$5010&lt;=EOMONTH(J$4,0))*(Diário!$F$4:$F$5010))</f>
        <v>0</v>
      </c>
      <c r="K113" s="144" t="n">
        <f aca="false">SUMPRODUCT((Diário!$E$4:$E$5010='Analítico Cx.'!$B113)*(Diário!$B$4:$B$5010&gt;=K$4)*(Diário!$B$4:$B$5010&lt;=EOMONTH(K$4,0))*(Diário!$F$4:$F$5010))</f>
        <v>0</v>
      </c>
      <c r="L113" s="144" t="n">
        <f aca="false">SUMPRODUCT((Diário!$E$4:$E$5010='Analítico Cx.'!$B113)*(Diário!$B$4:$B$5010&gt;=L$4)*(Diário!$B$4:$B$5010&lt;=EOMONTH(L$4,0))*(Diário!$F$4:$F$5010))</f>
        <v>0</v>
      </c>
      <c r="M113" s="144" t="n">
        <f aca="false">SUMPRODUCT((Diário!$E$4:$E$5010='Analítico Cx.'!$B113)*(Diário!$B$4:$B$5010&gt;=M$4)*(Diário!$B$4:$B$5010&lt;=EOMONTH(M$4,0))*(Diário!$F$4:$F$5010))</f>
        <v>0</v>
      </c>
      <c r="N113" s="144" t="n">
        <f aca="false">SUMPRODUCT((Diário!$E$4:$E$5010='Analítico Cx.'!$B113)*(Diário!$B$4:$B$5010&gt;=N$4)*(Diário!$B$4:$B$5010&lt;=EOMONTH(N$4,0))*(Diário!$F$4:$F$5010))</f>
        <v>0</v>
      </c>
      <c r="O113" s="145" t="n">
        <f aca="false">SUM(C113:N113)</f>
        <v>0</v>
      </c>
      <c r="P113" s="146" t="n">
        <f aca="false">IF($O$137=0,0,O113/$O$137)</f>
        <v>0</v>
      </c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</row>
    <row r="114" customFormat="false" ht="23.25" hidden="false" customHeight="true" outlineLevel="0" collapsed="false">
      <c r="A114" s="59" t="s">
        <v>347</v>
      </c>
      <c r="B114" s="65" t="s">
        <v>348</v>
      </c>
      <c r="C114" s="144" t="n">
        <f aca="false">SUMPRODUCT((Diário!$E$4:$E$5010='Analítico Cx.'!$B114)*(Diário!$B$4:$B$5010&gt;=C$4)*(Diário!$B$4:$B$5010&lt;=EOMONTH(C$4,0))*(Diário!$F$4:$F$5010))</f>
        <v>0</v>
      </c>
      <c r="D114" s="144" t="n">
        <f aca="false">SUMPRODUCT((Diário!$E$4:$E$5010='Analítico Cx.'!$B114)*(Diário!$B$4:$B$5010&gt;=D$4)*(Diário!$B$4:$B$5010&lt;=EOMONTH(D$4,0))*(Diário!$F$4:$F$5010))</f>
        <v>0</v>
      </c>
      <c r="E114" s="144" t="n">
        <f aca="false">SUMPRODUCT((Diário!$E$4:$E$5010='Analítico Cx.'!$B114)*(Diário!$B$4:$B$5010&gt;=E$4)*(Diário!$B$4:$B$5010&lt;=EOMONTH(E$4,0))*(Diário!$F$4:$F$5010))</f>
        <v>0</v>
      </c>
      <c r="F114" s="144" t="n">
        <f aca="false">SUMPRODUCT((Diário!$E$4:$E$5010='Analítico Cx.'!$B114)*(Diário!$B$4:$B$5010&gt;=F$4)*(Diário!$B$4:$B$5010&lt;=EOMONTH(F$4,0))*(Diário!$F$4:$F$5010))</f>
        <v>0</v>
      </c>
      <c r="G114" s="144" t="n">
        <f aca="false">SUMPRODUCT((Diário!$E$4:$E$5010='Analítico Cx.'!$B114)*(Diário!$B$4:$B$5010&gt;=G$4)*(Diário!$B$4:$B$5010&lt;=EOMONTH(G$4,0))*(Diário!$F$4:$F$5010))</f>
        <v>0</v>
      </c>
      <c r="H114" s="144" t="n">
        <f aca="false">SUMPRODUCT((Diário!$E$4:$E$5010='Analítico Cx.'!$B114)*(Diário!$B$4:$B$5010&gt;=H$4)*(Diário!$B$4:$B$5010&lt;=EOMONTH(H$4,0))*(Diário!$F$4:$F$5010))</f>
        <v>0</v>
      </c>
      <c r="I114" s="144" t="n">
        <f aca="false">SUMPRODUCT((Diário!$E$4:$E$5010='Analítico Cx.'!$B114)*(Diário!$B$4:$B$5010&gt;=I$4)*(Diário!$B$4:$B$5010&lt;=EOMONTH(I$4,0))*(Diário!$F$4:$F$5010))</f>
        <v>0</v>
      </c>
      <c r="J114" s="144" t="n">
        <f aca="false">SUMPRODUCT((Diário!$E$4:$E$5010='Analítico Cx.'!$B114)*(Diário!$B$4:$B$5010&gt;=J$4)*(Diário!$B$4:$B$5010&lt;=EOMONTH(J$4,0))*(Diário!$F$4:$F$5010))</f>
        <v>0</v>
      </c>
      <c r="K114" s="144" t="n">
        <f aca="false">SUMPRODUCT((Diário!$E$4:$E$5010='Analítico Cx.'!$B114)*(Diário!$B$4:$B$5010&gt;=K$4)*(Diário!$B$4:$B$5010&lt;=EOMONTH(K$4,0))*(Diário!$F$4:$F$5010))</f>
        <v>0</v>
      </c>
      <c r="L114" s="144" t="n">
        <f aca="false">SUMPRODUCT((Diário!$E$4:$E$5010='Analítico Cx.'!$B114)*(Diário!$B$4:$B$5010&gt;=L$4)*(Diário!$B$4:$B$5010&lt;=EOMONTH(L$4,0))*(Diário!$F$4:$F$5010))</f>
        <v>0</v>
      </c>
      <c r="M114" s="144" t="n">
        <f aca="false">SUMPRODUCT((Diário!$E$4:$E$5010='Analítico Cx.'!$B114)*(Diário!$B$4:$B$5010&gt;=M$4)*(Diário!$B$4:$B$5010&lt;=EOMONTH(M$4,0))*(Diário!$F$4:$F$5010))</f>
        <v>0</v>
      </c>
      <c r="N114" s="144" t="n">
        <f aca="false">SUMPRODUCT((Diário!$E$4:$E$5010='Analítico Cx.'!$B114)*(Diário!$B$4:$B$5010&gt;=N$4)*(Diário!$B$4:$B$5010&lt;=EOMONTH(N$4,0))*(Diário!$F$4:$F$5010))</f>
        <v>0</v>
      </c>
      <c r="O114" s="145" t="n">
        <f aca="false">SUM(C114:N114)</f>
        <v>0</v>
      </c>
      <c r="P114" s="146" t="n">
        <f aca="false">IF($O$137=0,0,O114/$O$137)</f>
        <v>0</v>
      </c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</row>
    <row r="115" customFormat="false" ht="23.25" hidden="false" customHeight="true" outlineLevel="0" collapsed="false">
      <c r="A115" s="59" t="s">
        <v>349</v>
      </c>
      <c r="B115" s="65" t="s">
        <v>350</v>
      </c>
      <c r="C115" s="144" t="n">
        <f aca="false">SUMPRODUCT((Diário!$E$4:$E$5010='Analítico Cx.'!$B115)*(Diário!$B$4:$B$5010&gt;=C$4)*(Diário!$B$4:$B$5010&lt;=EOMONTH(C$4,0))*(Diário!$F$4:$F$5010))</f>
        <v>0</v>
      </c>
      <c r="D115" s="144" t="n">
        <f aca="false">SUMPRODUCT((Diário!$E$4:$E$5010='Analítico Cx.'!$B115)*(Diário!$B$4:$B$5010&gt;=D$4)*(Diário!$B$4:$B$5010&lt;=EOMONTH(D$4,0))*(Diário!$F$4:$F$5010))</f>
        <v>0</v>
      </c>
      <c r="E115" s="144" t="n">
        <f aca="false">SUMPRODUCT((Diário!$E$4:$E$5010='Analítico Cx.'!$B115)*(Diário!$B$4:$B$5010&gt;=E$4)*(Diário!$B$4:$B$5010&lt;=EOMONTH(E$4,0))*(Diário!$F$4:$F$5010))</f>
        <v>0</v>
      </c>
      <c r="F115" s="144" t="n">
        <f aca="false">SUMPRODUCT((Diário!$E$4:$E$5010='Analítico Cx.'!$B115)*(Diário!$B$4:$B$5010&gt;=F$4)*(Diário!$B$4:$B$5010&lt;=EOMONTH(F$4,0))*(Diário!$F$4:$F$5010))</f>
        <v>0</v>
      </c>
      <c r="G115" s="144" t="n">
        <f aca="false">SUMPRODUCT((Diário!$E$4:$E$5010='Analítico Cx.'!$B115)*(Diário!$B$4:$B$5010&gt;=G$4)*(Diário!$B$4:$B$5010&lt;=EOMONTH(G$4,0))*(Diário!$F$4:$F$5010))</f>
        <v>0</v>
      </c>
      <c r="H115" s="144" t="n">
        <f aca="false">SUMPRODUCT((Diário!$E$4:$E$5010='Analítico Cx.'!$B115)*(Diário!$B$4:$B$5010&gt;=H$4)*(Diário!$B$4:$B$5010&lt;=EOMONTH(H$4,0))*(Diário!$F$4:$F$5010))</f>
        <v>0</v>
      </c>
      <c r="I115" s="144" t="n">
        <f aca="false">SUMPRODUCT((Diário!$E$4:$E$5010='Analítico Cx.'!$B115)*(Diário!$B$4:$B$5010&gt;=I$4)*(Diário!$B$4:$B$5010&lt;=EOMONTH(I$4,0))*(Diário!$F$4:$F$5010))</f>
        <v>0</v>
      </c>
      <c r="J115" s="144" t="n">
        <f aca="false">SUMPRODUCT((Diário!$E$4:$E$5010='Analítico Cx.'!$B115)*(Diário!$B$4:$B$5010&gt;=J$4)*(Diário!$B$4:$B$5010&lt;=EOMONTH(J$4,0))*(Diário!$F$4:$F$5010))</f>
        <v>0</v>
      </c>
      <c r="K115" s="144" t="n">
        <f aca="false">SUMPRODUCT((Diário!$E$4:$E$5010='Analítico Cx.'!$B115)*(Diário!$B$4:$B$5010&gt;=K$4)*(Diário!$B$4:$B$5010&lt;=EOMONTH(K$4,0))*(Diário!$F$4:$F$5010))</f>
        <v>0</v>
      </c>
      <c r="L115" s="144" t="n">
        <f aca="false">SUMPRODUCT((Diário!$E$4:$E$5010='Analítico Cx.'!$B115)*(Diário!$B$4:$B$5010&gt;=L$4)*(Diário!$B$4:$B$5010&lt;=EOMONTH(L$4,0))*(Diário!$F$4:$F$5010))</f>
        <v>0</v>
      </c>
      <c r="M115" s="144" t="n">
        <f aca="false">SUMPRODUCT((Diário!$E$4:$E$5010='Analítico Cx.'!$B115)*(Diário!$B$4:$B$5010&gt;=M$4)*(Diário!$B$4:$B$5010&lt;=EOMONTH(M$4,0))*(Diário!$F$4:$F$5010))</f>
        <v>0</v>
      </c>
      <c r="N115" s="144" t="n">
        <f aca="false">SUMPRODUCT((Diário!$E$4:$E$5010='Analítico Cx.'!$B115)*(Diário!$B$4:$B$5010&gt;=N$4)*(Diário!$B$4:$B$5010&lt;=EOMONTH(N$4,0))*(Diário!$F$4:$F$5010))</f>
        <v>0</v>
      </c>
      <c r="O115" s="145" t="n">
        <f aca="false">SUM(C115:N115)</f>
        <v>0</v>
      </c>
      <c r="P115" s="146" t="n">
        <f aca="false">IF($O$137=0,0,O115/$O$137)</f>
        <v>0</v>
      </c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</row>
    <row r="116" customFormat="false" ht="23.25" hidden="false" customHeight="true" outlineLevel="0" collapsed="false">
      <c r="A116" s="59" t="s">
        <v>351</v>
      </c>
      <c r="B116" s="65" t="s">
        <v>352</v>
      </c>
      <c r="C116" s="144" t="n">
        <f aca="false">SUMPRODUCT((Diário!$E$4:$E$5010='Analítico Cx.'!$B116)*(Diário!$B$4:$B$5010&gt;=C$4)*(Diário!$B$4:$B$5010&lt;=EOMONTH(C$4,0))*(Diário!$F$4:$F$5010))</f>
        <v>0</v>
      </c>
      <c r="D116" s="144" t="n">
        <f aca="false">SUMPRODUCT((Diário!$E$4:$E$5010='Analítico Cx.'!$B116)*(Diário!$B$4:$B$5010&gt;=D$4)*(Diário!$B$4:$B$5010&lt;=EOMONTH(D$4,0))*(Diário!$F$4:$F$5010))</f>
        <v>0</v>
      </c>
      <c r="E116" s="144" t="n">
        <f aca="false">SUMPRODUCT((Diário!$E$4:$E$5010='Analítico Cx.'!$B116)*(Diário!$B$4:$B$5010&gt;=E$4)*(Diário!$B$4:$B$5010&lt;=EOMONTH(E$4,0))*(Diário!$F$4:$F$5010))</f>
        <v>0</v>
      </c>
      <c r="F116" s="144" t="n">
        <f aca="false">SUMPRODUCT((Diário!$E$4:$E$5010='Analítico Cx.'!$B116)*(Diário!$B$4:$B$5010&gt;=F$4)*(Diário!$B$4:$B$5010&lt;=EOMONTH(F$4,0))*(Diário!$F$4:$F$5010))</f>
        <v>0</v>
      </c>
      <c r="G116" s="144" t="n">
        <f aca="false">SUMPRODUCT((Diário!$E$4:$E$5010='Analítico Cx.'!$B116)*(Diário!$B$4:$B$5010&gt;=G$4)*(Diário!$B$4:$B$5010&lt;=EOMONTH(G$4,0))*(Diário!$F$4:$F$5010))</f>
        <v>0</v>
      </c>
      <c r="H116" s="144" t="n">
        <f aca="false">SUMPRODUCT((Diário!$E$4:$E$5010='Analítico Cx.'!$B116)*(Diário!$B$4:$B$5010&gt;=H$4)*(Diário!$B$4:$B$5010&lt;=EOMONTH(H$4,0))*(Diário!$F$4:$F$5010))</f>
        <v>644.74</v>
      </c>
      <c r="I116" s="144" t="n">
        <f aca="false">SUMPRODUCT((Diário!$E$4:$E$5010='Analítico Cx.'!$B116)*(Diário!$B$4:$B$5010&gt;=I$4)*(Diário!$B$4:$B$5010&lt;=EOMONTH(I$4,0))*(Diário!$F$4:$F$5010))</f>
        <v>0</v>
      </c>
      <c r="J116" s="144" t="n">
        <f aca="false">SUMPRODUCT((Diário!$E$4:$E$5010='Analítico Cx.'!$B116)*(Diário!$B$4:$B$5010&gt;=J$4)*(Diário!$B$4:$B$5010&lt;=EOMONTH(J$4,0))*(Diário!$F$4:$F$5010))</f>
        <v>0</v>
      </c>
      <c r="K116" s="144" t="n">
        <f aca="false">SUMPRODUCT((Diário!$E$4:$E$5010='Analítico Cx.'!$B116)*(Diário!$B$4:$B$5010&gt;=K$4)*(Diário!$B$4:$B$5010&lt;=EOMONTH(K$4,0))*(Diário!$F$4:$F$5010))</f>
        <v>0</v>
      </c>
      <c r="L116" s="144" t="n">
        <f aca="false">SUMPRODUCT((Diário!$E$4:$E$5010='Analítico Cx.'!$B116)*(Diário!$B$4:$B$5010&gt;=L$4)*(Diário!$B$4:$B$5010&lt;=EOMONTH(L$4,0))*(Diário!$F$4:$F$5010))</f>
        <v>0</v>
      </c>
      <c r="M116" s="144" t="n">
        <f aca="false">SUMPRODUCT((Diário!$E$4:$E$5010='Analítico Cx.'!$B116)*(Diário!$B$4:$B$5010&gt;=M$4)*(Diário!$B$4:$B$5010&lt;=EOMONTH(M$4,0))*(Diário!$F$4:$F$5010))</f>
        <v>0</v>
      </c>
      <c r="N116" s="144" t="n">
        <f aca="false">SUMPRODUCT((Diário!$E$4:$E$5010='Analítico Cx.'!$B116)*(Diário!$B$4:$B$5010&gt;=N$4)*(Diário!$B$4:$B$5010&lt;=EOMONTH(N$4,0))*(Diário!$F$4:$F$5010))</f>
        <v>0</v>
      </c>
      <c r="O116" s="145" t="n">
        <f aca="false">SUM(C116:N116)</f>
        <v>644.74</v>
      </c>
      <c r="P116" s="146" t="n">
        <f aca="false">IF($O$137=0,0,O116/$O$137)</f>
        <v>0.000376959790117695</v>
      </c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</row>
    <row r="117" customFormat="false" ht="23.25" hidden="false" customHeight="true" outlineLevel="0" collapsed="false">
      <c r="A117" s="59" t="s">
        <v>353</v>
      </c>
      <c r="B117" s="65" t="s">
        <v>354</v>
      </c>
      <c r="C117" s="144" t="n">
        <f aca="false">SUMPRODUCT((Diário!$E$4:$E$5010='Analítico Cx.'!$B117)*(Diário!$B$4:$B$5010&gt;=C$4)*(Diário!$B$4:$B$5010&lt;=EOMONTH(C$4,0))*(Diário!$F$4:$F$5010))</f>
        <v>0</v>
      </c>
      <c r="D117" s="144" t="n">
        <f aca="false">SUMPRODUCT((Diário!$E$4:$E$5010='Analítico Cx.'!$B117)*(Diário!$B$4:$B$5010&gt;=D$4)*(Diário!$B$4:$B$5010&lt;=EOMONTH(D$4,0))*(Diário!$F$4:$F$5010))</f>
        <v>0</v>
      </c>
      <c r="E117" s="144" t="n">
        <f aca="false">SUMPRODUCT((Diário!$E$4:$E$5010='Analítico Cx.'!$B117)*(Diário!$B$4:$B$5010&gt;=E$4)*(Diário!$B$4:$B$5010&lt;=EOMONTH(E$4,0))*(Diário!$F$4:$F$5010))</f>
        <v>0</v>
      </c>
      <c r="F117" s="144" t="n">
        <f aca="false">SUMPRODUCT((Diário!$E$4:$E$5010='Analítico Cx.'!$B117)*(Diário!$B$4:$B$5010&gt;=F$4)*(Diário!$B$4:$B$5010&lt;=EOMONTH(F$4,0))*(Diário!$F$4:$F$5010))</f>
        <v>580</v>
      </c>
      <c r="G117" s="144" t="n">
        <f aca="false">SUMPRODUCT((Diário!$E$4:$E$5010='Analítico Cx.'!$B117)*(Diário!$B$4:$B$5010&gt;=G$4)*(Diário!$B$4:$B$5010&lt;=EOMONTH(G$4,0))*(Diário!$F$4:$F$5010))</f>
        <v>1629.1</v>
      </c>
      <c r="H117" s="144" t="n">
        <f aca="false">SUMPRODUCT((Diário!$E$4:$E$5010='Analítico Cx.'!$B117)*(Diário!$B$4:$B$5010&gt;=H$4)*(Diário!$B$4:$B$5010&lt;=EOMONTH(H$4,0))*(Diário!$F$4:$F$5010))</f>
        <v>5337.99</v>
      </c>
      <c r="I117" s="144" t="n">
        <f aca="false">SUMPRODUCT((Diário!$E$4:$E$5010='Analítico Cx.'!$B117)*(Diário!$B$4:$B$5010&gt;=I$4)*(Diário!$B$4:$B$5010&lt;=EOMONTH(I$4,0))*(Diário!$F$4:$F$5010))</f>
        <v>1719.39</v>
      </c>
      <c r="J117" s="144" t="n">
        <f aca="false">SUMPRODUCT((Diário!$E$4:$E$5010='Analítico Cx.'!$B117)*(Diário!$B$4:$B$5010&gt;=J$4)*(Diário!$B$4:$B$5010&lt;=EOMONTH(J$4,0))*(Diário!$F$4:$F$5010))</f>
        <v>314</v>
      </c>
      <c r="K117" s="144" t="n">
        <f aca="false">SUMPRODUCT((Diário!$E$4:$E$5010='Analítico Cx.'!$B117)*(Diário!$B$4:$B$5010&gt;=K$4)*(Diário!$B$4:$B$5010&lt;=EOMONTH(K$4,0))*(Diário!$F$4:$F$5010))</f>
        <v>2334.4</v>
      </c>
      <c r="L117" s="144" t="n">
        <f aca="false">SUMPRODUCT((Diário!$E$4:$E$5010='Analítico Cx.'!$B117)*(Diário!$B$4:$B$5010&gt;=L$4)*(Diário!$B$4:$B$5010&lt;=EOMONTH(L$4,0))*(Diário!$F$4:$F$5010))</f>
        <v>3824.12</v>
      </c>
      <c r="M117" s="144" t="n">
        <f aca="false">SUMPRODUCT((Diário!$E$4:$E$5010='Analítico Cx.'!$B117)*(Diário!$B$4:$B$5010&gt;=M$4)*(Diário!$B$4:$B$5010&lt;=EOMONTH(M$4,0))*(Diário!$F$4:$F$5010))</f>
        <v>4705.43</v>
      </c>
      <c r="N117" s="144" t="n">
        <f aca="false">SUMPRODUCT((Diário!$E$4:$E$5010='Analítico Cx.'!$B117)*(Diário!$B$4:$B$5010&gt;=N$4)*(Diário!$B$4:$B$5010&lt;=EOMONTH(N$4,0))*(Diário!$F$4:$F$5010))</f>
        <v>5017.32</v>
      </c>
      <c r="O117" s="145" t="n">
        <f aca="false">SUM(C117:N117)</f>
        <v>25461.75</v>
      </c>
      <c r="P117" s="146" t="n">
        <f aca="false">IF($O$137=0,0,O117/$O$137)</f>
        <v>0.0148867077209871</v>
      </c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</row>
    <row r="118" customFormat="false" ht="23.25" hidden="false" customHeight="true" outlineLevel="0" collapsed="false">
      <c r="A118" s="59" t="s">
        <v>355</v>
      </c>
      <c r="B118" s="65" t="s">
        <v>356</v>
      </c>
      <c r="C118" s="144" t="n">
        <f aca="false">SUMPRODUCT((Diário!$E$4:$E$5010='Analítico Cx.'!$B118)*(Diário!$B$4:$B$5010&gt;=C$4)*(Diário!$B$4:$B$5010&lt;=EOMONTH(C$4,0))*(Diário!$F$4:$F$5010))</f>
        <v>0</v>
      </c>
      <c r="D118" s="144" t="n">
        <f aca="false">SUMPRODUCT((Diário!$E$4:$E$5010='Analítico Cx.'!$B118)*(Diário!$B$4:$B$5010&gt;=D$4)*(Diário!$B$4:$B$5010&lt;=EOMONTH(D$4,0))*(Diário!$F$4:$F$5010))</f>
        <v>0</v>
      </c>
      <c r="E118" s="144" t="n">
        <f aca="false">SUMPRODUCT((Diário!$E$4:$E$5010='Analítico Cx.'!$B118)*(Diário!$B$4:$B$5010&gt;=E$4)*(Diário!$B$4:$B$5010&lt;=EOMONTH(E$4,0))*(Diário!$F$4:$F$5010))</f>
        <v>275042.13</v>
      </c>
      <c r="F118" s="144" t="n">
        <f aca="false">SUMPRODUCT((Diário!$E$4:$E$5010='Analítico Cx.'!$B118)*(Diário!$B$4:$B$5010&gt;=F$4)*(Diário!$B$4:$B$5010&lt;=EOMONTH(F$4,0))*(Diário!$F$4:$F$5010))</f>
        <v>637.55</v>
      </c>
      <c r="G118" s="144" t="n">
        <f aca="false">SUMPRODUCT((Diário!$E$4:$E$5010='Analítico Cx.'!$B118)*(Diário!$B$4:$B$5010&gt;=G$4)*(Diário!$B$4:$B$5010&lt;=EOMONTH(G$4,0))*(Diário!$F$4:$F$5010))</f>
        <v>965</v>
      </c>
      <c r="H118" s="144" t="n">
        <f aca="false">SUMPRODUCT((Diário!$E$4:$E$5010='Analítico Cx.'!$B118)*(Diário!$B$4:$B$5010&gt;=H$4)*(Diário!$B$4:$B$5010&lt;=EOMONTH(H$4,0))*(Diário!$F$4:$F$5010))</f>
        <v>27399.1</v>
      </c>
      <c r="I118" s="144" t="n">
        <f aca="false">SUMPRODUCT((Diário!$E$4:$E$5010='Analítico Cx.'!$B118)*(Diário!$B$4:$B$5010&gt;=I$4)*(Diário!$B$4:$B$5010&lt;=EOMONTH(I$4,0))*(Diário!$F$4:$F$5010))</f>
        <v>1952.88</v>
      </c>
      <c r="J118" s="144" t="n">
        <f aca="false">SUMPRODUCT((Diário!$E$4:$E$5010='Analítico Cx.'!$B118)*(Diário!$B$4:$B$5010&gt;=J$4)*(Diário!$B$4:$B$5010&lt;=EOMONTH(J$4,0))*(Diário!$F$4:$F$5010))</f>
        <v>2613.5</v>
      </c>
      <c r="K118" s="144" t="n">
        <f aca="false">SUMPRODUCT((Diário!$E$4:$E$5010='Analítico Cx.'!$B118)*(Diário!$B$4:$B$5010&gt;=K$4)*(Diário!$B$4:$B$5010&lt;=EOMONTH(K$4,0))*(Diário!$F$4:$F$5010))</f>
        <v>5312.83</v>
      </c>
      <c r="L118" s="144" t="n">
        <f aca="false">SUMPRODUCT((Diário!$E$4:$E$5010='Analítico Cx.'!$B118)*(Diário!$B$4:$B$5010&gt;=L$4)*(Diário!$B$4:$B$5010&lt;=EOMONTH(L$4,0))*(Diário!$F$4:$F$5010))</f>
        <v>1300</v>
      </c>
      <c r="M118" s="144" t="n">
        <f aca="false">SUMPRODUCT((Diário!$E$4:$E$5010='Analítico Cx.'!$B118)*(Diário!$B$4:$B$5010&gt;=M$4)*(Diário!$B$4:$B$5010&lt;=EOMONTH(M$4,0))*(Diário!$F$4:$F$5010))</f>
        <v>3435.26</v>
      </c>
      <c r="N118" s="144" t="n">
        <f aca="false">SUMPRODUCT((Diário!$E$4:$E$5010='Analítico Cx.'!$B118)*(Diário!$B$4:$B$5010&gt;=N$4)*(Diário!$B$4:$B$5010&lt;=EOMONTH(N$4,0))*(Diário!$F$4:$F$5010))</f>
        <v>5421.57</v>
      </c>
      <c r="O118" s="145" t="n">
        <f aca="false">SUM(C118:N118)</f>
        <v>324079.82</v>
      </c>
      <c r="P118" s="146" t="n">
        <f aca="false">IF($O$137=0,0,O118/$O$137)</f>
        <v>0.189479574601514</v>
      </c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</row>
    <row r="119" customFormat="false" ht="23.25" hidden="false" customHeight="true" outlineLevel="0" collapsed="false">
      <c r="A119" s="177"/>
      <c r="B119" s="178" t="s">
        <v>357</v>
      </c>
      <c r="C119" s="179" t="n">
        <f aca="false">SUBTOTAL(109,C59:C118)</f>
        <v>0</v>
      </c>
      <c r="D119" s="179" t="n">
        <f aca="false">SUBTOTAL(109,D59:D118)</f>
        <v>0</v>
      </c>
      <c r="E119" s="179" t="n">
        <f aca="false">SUBTOTAL(109,E59:E118)</f>
        <v>283227.75</v>
      </c>
      <c r="F119" s="179" t="n">
        <f aca="false">SUBTOTAL(109,F59:F118)</f>
        <v>10961.51</v>
      </c>
      <c r="G119" s="179" t="n">
        <f aca="false">SUBTOTAL(109,G59:G118)</f>
        <v>13932.74</v>
      </c>
      <c r="H119" s="179" t="n">
        <f aca="false">SUBTOTAL(109,H59:H118)</f>
        <v>81273.62</v>
      </c>
      <c r="I119" s="179" t="n">
        <f aca="false">SUBTOTAL(109,I59:I118)</f>
        <v>36941.71</v>
      </c>
      <c r="J119" s="179" t="n">
        <f aca="false">SUBTOTAL(109,J59:J118)</f>
        <v>33080</v>
      </c>
      <c r="K119" s="179" t="n">
        <f aca="false">SUBTOTAL(109,K59:K118)</f>
        <v>49834.23</v>
      </c>
      <c r="L119" s="179" t="n">
        <f aca="false">SUBTOTAL(109,L59:L118)</f>
        <v>46888.95</v>
      </c>
      <c r="M119" s="179" t="n">
        <f aca="false">SUBTOTAL(109,M59:M118)</f>
        <v>53748.45</v>
      </c>
      <c r="N119" s="179" t="n">
        <f aca="false">SUBTOTAL(109,N59:N118)</f>
        <v>41520.8</v>
      </c>
      <c r="O119" s="179" t="n">
        <f aca="false">SUBTOTAL(109,O59:O118)</f>
        <v>651409.76</v>
      </c>
      <c r="P119" s="180" t="n">
        <f aca="false">IF($O$137=0,0,O119/$O$137)</f>
        <v>0.380859395120851</v>
      </c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</row>
    <row r="120" customFormat="false" ht="23.25" hidden="false" customHeight="true" outlineLevel="0" collapsed="false">
      <c r="A120" s="174" t="s">
        <v>159</v>
      </c>
      <c r="B120" s="137" t="s">
        <v>160</v>
      </c>
      <c r="C120" s="175"/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6"/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</row>
    <row r="121" customFormat="false" ht="23.25" hidden="false" customHeight="true" outlineLevel="0" collapsed="false">
      <c r="A121" s="59" t="s">
        <v>358</v>
      </c>
      <c r="B121" s="164" t="s">
        <v>359</v>
      </c>
      <c r="C121" s="144" t="n">
        <f aca="false">SUMPRODUCT((Diário!$E$4:$E$5010='Analítico Cx.'!$B121)*(Diário!$B$4:$B$5010&gt;=C$4)*(Diário!$B$4:$B$5010&lt;=EOMONTH(C$4,0))*(Diário!$F$4:$F$5010))</f>
        <v>0</v>
      </c>
      <c r="D121" s="144" t="n">
        <f aca="false">SUMPRODUCT((Diário!$E$4:$E$5010='Analítico Cx.'!$B121)*(Diário!$B$4:$B$5010&gt;=D$4)*(Diário!$B$4:$B$5010&lt;=EOMONTH(D$4,0))*(Diário!$F$4:$F$5010))</f>
        <v>0</v>
      </c>
      <c r="E121" s="144" t="n">
        <f aca="false">SUMPRODUCT((Diário!$E$4:$E$5010='Analítico Cx.'!$B121)*(Diário!$B$4:$B$5010&gt;=E$4)*(Diário!$B$4:$B$5010&lt;=EOMONTH(E$4,0))*(Diário!$F$4:$F$5010))</f>
        <v>0</v>
      </c>
      <c r="F121" s="144" t="n">
        <f aca="false">SUMPRODUCT((Diário!$E$4:$E$5010='Analítico Cx.'!$B121)*(Diário!$B$4:$B$5010&gt;=F$4)*(Diário!$B$4:$B$5010&lt;=EOMONTH(F$4,0))*(Diário!$F$4:$F$5010))</f>
        <v>0</v>
      </c>
      <c r="G121" s="144" t="n">
        <f aca="false">SUMPRODUCT((Diário!$E$4:$E$5010='Analítico Cx.'!$B121)*(Diário!$B$4:$B$5010&gt;=G$4)*(Diário!$B$4:$B$5010&lt;=EOMONTH(G$4,0))*(Diário!$F$4:$F$5010))</f>
        <v>0</v>
      </c>
      <c r="H121" s="144" t="n">
        <f aca="false">SUMPRODUCT((Diário!$E$4:$E$5010='Analítico Cx.'!$B121)*(Diário!$B$4:$B$5010&gt;=H$4)*(Diário!$B$4:$B$5010&lt;=EOMONTH(H$4,0))*(Diário!$F$4:$F$5010))</f>
        <v>0</v>
      </c>
      <c r="I121" s="144" t="n">
        <f aca="false">SUMPRODUCT((Diário!$E$4:$E$5010='Analítico Cx.'!$B121)*(Diário!$B$4:$B$5010&gt;=I$4)*(Diário!$B$4:$B$5010&lt;=EOMONTH(I$4,0))*(Diário!$F$4:$F$5010))</f>
        <v>0</v>
      </c>
      <c r="J121" s="144" t="n">
        <f aca="false">SUMPRODUCT((Diário!$E$4:$E$5010='Analítico Cx.'!$B121)*(Diário!$B$4:$B$5010&gt;=J$4)*(Diário!$B$4:$B$5010&lt;=EOMONTH(J$4,0))*(Diário!$F$4:$F$5010))</f>
        <v>0</v>
      </c>
      <c r="K121" s="144" t="n">
        <f aca="false">SUMPRODUCT((Diário!$E$4:$E$5010='Analítico Cx.'!$B121)*(Diário!$B$4:$B$5010&gt;=K$4)*(Diário!$B$4:$B$5010&lt;=EOMONTH(K$4,0))*(Diário!$F$4:$F$5010))</f>
        <v>0</v>
      </c>
      <c r="L121" s="144" t="n">
        <f aca="false">SUMPRODUCT((Diário!$E$4:$E$5010='Analítico Cx.'!$B121)*(Diário!$B$4:$B$5010&gt;=L$4)*(Diário!$B$4:$B$5010&lt;=EOMONTH(L$4,0))*(Diário!$F$4:$F$5010))</f>
        <v>0</v>
      </c>
      <c r="M121" s="144" t="n">
        <f aca="false">SUMPRODUCT((Diário!$E$4:$E$5010='Analítico Cx.'!$B121)*(Diário!$B$4:$B$5010&gt;=M$4)*(Diário!$B$4:$B$5010&lt;=EOMONTH(M$4,0))*(Diário!$F$4:$F$5010))</f>
        <v>0</v>
      </c>
      <c r="N121" s="144" t="n">
        <f aca="false">SUMPRODUCT((Diário!$E$4:$E$5010='Analítico Cx.'!$B121)*(Diário!$B$4:$B$5010&gt;=N$4)*(Diário!$B$4:$B$5010&lt;=EOMONTH(N$4,0))*(Diário!$F$4:$F$5010))</f>
        <v>0</v>
      </c>
      <c r="O121" s="145" t="n">
        <f aca="false">SUM(C121:N121)</f>
        <v>0</v>
      </c>
      <c r="P121" s="146" t="n">
        <f aca="false">IF($O$137=0,0,O121/$O$137)</f>
        <v>0</v>
      </c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</row>
    <row r="122" customFormat="false" ht="23.25" hidden="false" customHeight="true" outlineLevel="0" collapsed="false">
      <c r="A122" s="59" t="s">
        <v>360</v>
      </c>
      <c r="B122" s="164" t="s">
        <v>361</v>
      </c>
      <c r="C122" s="144" t="n">
        <f aca="false">SUMPRODUCT((Diário!$E$4:$E$5010='Analítico Cx.'!$B122)*(Diário!$B$4:$B$5010&gt;=C$4)*(Diário!$B$4:$B$5010&lt;=EOMONTH(C$4,0))*(Diário!$F$4:$F$5010))</f>
        <v>0</v>
      </c>
      <c r="D122" s="144" t="n">
        <f aca="false">SUMPRODUCT((Diário!$E$4:$E$5010='Analítico Cx.'!$B122)*(Diário!$B$4:$B$5010&gt;=D$4)*(Diário!$B$4:$B$5010&lt;=EOMONTH(D$4,0))*(Diário!$F$4:$F$5010))</f>
        <v>0</v>
      </c>
      <c r="E122" s="144" t="n">
        <f aca="false">SUMPRODUCT((Diário!$E$4:$E$5010='Analítico Cx.'!$B122)*(Diário!$B$4:$B$5010&gt;=E$4)*(Diário!$B$4:$B$5010&lt;=EOMONTH(E$4,0))*(Diário!$F$4:$F$5010))</f>
        <v>0</v>
      </c>
      <c r="F122" s="144" t="n">
        <f aca="false">SUMPRODUCT((Diário!$E$4:$E$5010='Analítico Cx.'!$B122)*(Diário!$B$4:$B$5010&gt;=F$4)*(Diário!$B$4:$B$5010&lt;=EOMONTH(F$4,0))*(Diário!$F$4:$F$5010))</f>
        <v>0</v>
      </c>
      <c r="G122" s="144" t="n">
        <f aca="false">SUMPRODUCT((Diário!$E$4:$E$5010='Analítico Cx.'!$B122)*(Diário!$B$4:$B$5010&gt;=G$4)*(Diário!$B$4:$B$5010&lt;=EOMONTH(G$4,0))*(Diário!$F$4:$F$5010))</f>
        <v>0</v>
      </c>
      <c r="H122" s="144" t="n">
        <f aca="false">SUMPRODUCT((Diário!$E$4:$E$5010='Analítico Cx.'!$B122)*(Diário!$B$4:$B$5010&gt;=H$4)*(Diário!$B$4:$B$5010&lt;=EOMONTH(H$4,0))*(Diário!$F$4:$F$5010))</f>
        <v>0</v>
      </c>
      <c r="I122" s="144" t="n">
        <f aca="false">SUMPRODUCT((Diário!$E$4:$E$5010='Analítico Cx.'!$B122)*(Diário!$B$4:$B$5010&gt;=I$4)*(Diário!$B$4:$B$5010&lt;=EOMONTH(I$4,0))*(Diário!$F$4:$F$5010))</f>
        <v>0</v>
      </c>
      <c r="J122" s="144" t="n">
        <f aca="false">SUMPRODUCT((Diário!$E$4:$E$5010='Analítico Cx.'!$B122)*(Diário!$B$4:$B$5010&gt;=J$4)*(Diário!$B$4:$B$5010&lt;=EOMONTH(J$4,0))*(Diário!$F$4:$F$5010))</f>
        <v>0</v>
      </c>
      <c r="K122" s="144" t="n">
        <f aca="false">SUMPRODUCT((Diário!$E$4:$E$5010='Analítico Cx.'!$B122)*(Diário!$B$4:$B$5010&gt;=K$4)*(Diário!$B$4:$B$5010&lt;=EOMONTH(K$4,0))*(Diário!$F$4:$F$5010))</f>
        <v>0</v>
      </c>
      <c r="L122" s="144" t="n">
        <f aca="false">SUMPRODUCT((Diário!$E$4:$E$5010='Analítico Cx.'!$B122)*(Diário!$B$4:$B$5010&gt;=L$4)*(Diário!$B$4:$B$5010&lt;=EOMONTH(L$4,0))*(Diário!$F$4:$F$5010))</f>
        <v>0</v>
      </c>
      <c r="M122" s="144" t="n">
        <f aca="false">SUMPRODUCT((Diário!$E$4:$E$5010='Analítico Cx.'!$B122)*(Diário!$B$4:$B$5010&gt;=M$4)*(Diário!$B$4:$B$5010&lt;=EOMONTH(M$4,0))*(Diário!$F$4:$F$5010))</f>
        <v>0</v>
      </c>
      <c r="N122" s="144" t="n">
        <f aca="false">SUMPRODUCT((Diário!$E$4:$E$5010='Analítico Cx.'!$B122)*(Diário!$B$4:$B$5010&gt;=N$4)*(Diário!$B$4:$B$5010&lt;=EOMONTH(N$4,0))*(Diário!$F$4:$F$5010))</f>
        <v>0</v>
      </c>
      <c r="O122" s="145" t="n">
        <f aca="false">SUM(C122:N122)</f>
        <v>0</v>
      </c>
      <c r="P122" s="146" t="n">
        <f aca="false">IF($O$137=0,0,O122/$O$137)</f>
        <v>0</v>
      </c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</row>
    <row r="123" customFormat="false" ht="23.25" hidden="false" customHeight="true" outlineLevel="0" collapsed="false">
      <c r="A123" s="59" t="s">
        <v>362</v>
      </c>
      <c r="B123" s="164" t="s">
        <v>363</v>
      </c>
      <c r="C123" s="144" t="n">
        <f aca="false">SUMPRODUCT((Diário!$E$4:$E$5010='Analítico Cx.'!$B123)*(Diário!$B$4:$B$5010&gt;=C$4)*(Diário!$B$4:$B$5010&lt;=EOMONTH(C$4,0))*(Diário!$F$4:$F$5010))</f>
        <v>0</v>
      </c>
      <c r="D123" s="144" t="n">
        <f aca="false">SUMPRODUCT((Diário!$E$4:$E$5010='Analítico Cx.'!$B123)*(Diário!$B$4:$B$5010&gt;=D$4)*(Diário!$B$4:$B$5010&lt;=EOMONTH(D$4,0))*(Diário!$F$4:$F$5010))</f>
        <v>0</v>
      </c>
      <c r="E123" s="144" t="n">
        <f aca="false">SUMPRODUCT((Diário!$E$4:$E$5010='Analítico Cx.'!$B123)*(Diário!$B$4:$B$5010&gt;=E$4)*(Diário!$B$4:$B$5010&lt;=EOMONTH(E$4,0))*(Diário!$F$4:$F$5010))</f>
        <v>0</v>
      </c>
      <c r="F123" s="144" t="n">
        <f aca="false">SUMPRODUCT((Diário!$E$4:$E$5010='Analítico Cx.'!$B123)*(Diário!$B$4:$B$5010&gt;=F$4)*(Diário!$B$4:$B$5010&lt;=EOMONTH(F$4,0))*(Diário!$F$4:$F$5010))</f>
        <v>100849.9</v>
      </c>
      <c r="G123" s="144" t="n">
        <f aca="false">SUMPRODUCT((Diário!$E$4:$E$5010='Analítico Cx.'!$B123)*(Diário!$B$4:$B$5010&gt;=G$4)*(Diário!$B$4:$B$5010&lt;=EOMONTH(G$4,0))*(Diário!$F$4:$F$5010))</f>
        <v>0</v>
      </c>
      <c r="H123" s="144" t="n">
        <f aca="false">SUMPRODUCT((Diário!$E$4:$E$5010='Analítico Cx.'!$B123)*(Diário!$B$4:$B$5010&gt;=H$4)*(Diário!$B$4:$B$5010&lt;=EOMONTH(H$4,0))*(Diário!$F$4:$F$5010))</f>
        <v>0</v>
      </c>
      <c r="I123" s="144" t="n">
        <f aca="false">SUMPRODUCT((Diário!$E$4:$E$5010='Analítico Cx.'!$B123)*(Diário!$B$4:$B$5010&gt;=I$4)*(Diário!$B$4:$B$5010&lt;=EOMONTH(I$4,0))*(Diário!$F$4:$F$5010))</f>
        <v>20269</v>
      </c>
      <c r="J123" s="144" t="n">
        <f aca="false">SUMPRODUCT((Diário!$E$4:$E$5010='Analítico Cx.'!$B123)*(Diário!$B$4:$B$5010&gt;=J$4)*(Diário!$B$4:$B$5010&lt;=EOMONTH(J$4,0))*(Diário!$F$4:$F$5010))</f>
        <v>0</v>
      </c>
      <c r="K123" s="144" t="n">
        <f aca="false">SUMPRODUCT((Diário!$E$4:$E$5010='Analítico Cx.'!$B123)*(Diário!$B$4:$B$5010&gt;=K$4)*(Diário!$B$4:$B$5010&lt;=EOMONTH(K$4,0))*(Diário!$F$4:$F$5010))</f>
        <v>0</v>
      </c>
      <c r="L123" s="144" t="n">
        <f aca="false">SUMPRODUCT((Diário!$E$4:$E$5010='Analítico Cx.'!$B123)*(Diário!$B$4:$B$5010&gt;=L$4)*(Diário!$B$4:$B$5010&lt;=EOMONTH(L$4,0))*(Diário!$F$4:$F$5010))</f>
        <v>0</v>
      </c>
      <c r="M123" s="144" t="n">
        <f aca="false">SUMPRODUCT((Diário!$E$4:$E$5010='Analítico Cx.'!$B123)*(Diário!$B$4:$B$5010&gt;=M$4)*(Diário!$B$4:$B$5010&lt;=EOMONTH(M$4,0))*(Diário!$F$4:$F$5010))</f>
        <v>0</v>
      </c>
      <c r="N123" s="144" t="n">
        <f aca="false">SUMPRODUCT((Diário!$E$4:$E$5010='Analítico Cx.'!$B123)*(Diário!$B$4:$B$5010&gt;=N$4)*(Diário!$B$4:$B$5010&lt;=EOMONTH(N$4,0))*(Diário!$F$4:$F$5010))</f>
        <v>0</v>
      </c>
      <c r="O123" s="145" t="n">
        <f aca="false">SUM(C123:N123)</f>
        <v>121118.9</v>
      </c>
      <c r="P123" s="146" t="n">
        <f aca="false">IF($O$137=0,0,O123/$O$137)</f>
        <v>0.070814522324171</v>
      </c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</row>
    <row r="124" customFormat="false" ht="23.25" hidden="false" customHeight="true" outlineLevel="0" collapsed="false">
      <c r="A124" s="59" t="s">
        <v>364</v>
      </c>
      <c r="B124" s="164" t="s">
        <v>365</v>
      </c>
      <c r="C124" s="144" t="n">
        <f aca="false">SUMPRODUCT((Diário!$E$4:$E$5010='Analítico Cx.'!$B124)*(Diário!$B$4:$B$5010&gt;=C$4)*(Diário!$B$4:$B$5010&lt;=EOMONTH(C$4,0))*(Diário!$F$4:$F$5010))</f>
        <v>0</v>
      </c>
      <c r="D124" s="144" t="n">
        <f aca="false">SUMPRODUCT((Diário!$E$4:$E$5010='Analítico Cx.'!$B124)*(Diário!$B$4:$B$5010&gt;=D$4)*(Diário!$B$4:$B$5010&lt;=EOMONTH(D$4,0))*(Diário!$F$4:$F$5010))</f>
        <v>0</v>
      </c>
      <c r="E124" s="144" t="n">
        <f aca="false">SUMPRODUCT((Diário!$E$4:$E$5010='Analítico Cx.'!$B124)*(Diário!$B$4:$B$5010&gt;=E$4)*(Diário!$B$4:$B$5010&lt;=EOMONTH(E$4,0))*(Diário!$F$4:$F$5010))</f>
        <v>0</v>
      </c>
      <c r="F124" s="144" t="n">
        <f aca="false">SUMPRODUCT((Diário!$E$4:$E$5010='Analítico Cx.'!$B124)*(Diário!$B$4:$B$5010&gt;=F$4)*(Diário!$B$4:$B$5010&lt;=EOMONTH(F$4,0))*(Diário!$F$4:$F$5010))</f>
        <v>3691</v>
      </c>
      <c r="G124" s="144" t="n">
        <f aca="false">SUMPRODUCT((Diário!$E$4:$E$5010='Analítico Cx.'!$B124)*(Diário!$B$4:$B$5010&gt;=G$4)*(Diário!$B$4:$B$5010&lt;=EOMONTH(G$4,0))*(Diário!$F$4:$F$5010))</f>
        <v>0</v>
      </c>
      <c r="H124" s="144" t="n">
        <f aca="false">SUMPRODUCT((Diário!$E$4:$E$5010='Analítico Cx.'!$B124)*(Diário!$B$4:$B$5010&gt;=H$4)*(Diário!$B$4:$B$5010&lt;=EOMONTH(H$4,0))*(Diário!$F$4:$F$5010))</f>
        <v>0</v>
      </c>
      <c r="I124" s="144" t="n">
        <f aca="false">SUMPRODUCT((Diário!$E$4:$E$5010='Analítico Cx.'!$B124)*(Diário!$B$4:$B$5010&gt;=I$4)*(Diário!$B$4:$B$5010&lt;=EOMONTH(I$4,0))*(Diário!$F$4:$F$5010))</f>
        <v>0</v>
      </c>
      <c r="J124" s="144" t="n">
        <f aca="false">SUMPRODUCT((Diário!$E$4:$E$5010='Analítico Cx.'!$B124)*(Diário!$B$4:$B$5010&gt;=J$4)*(Diário!$B$4:$B$5010&lt;=EOMONTH(J$4,0))*(Diário!$F$4:$F$5010))</f>
        <v>0</v>
      </c>
      <c r="K124" s="144" t="n">
        <f aca="false">SUMPRODUCT((Diário!$E$4:$E$5010='Analítico Cx.'!$B124)*(Diário!$B$4:$B$5010&gt;=K$4)*(Diário!$B$4:$B$5010&lt;=EOMONTH(K$4,0))*(Diário!$F$4:$F$5010))</f>
        <v>0</v>
      </c>
      <c r="L124" s="144" t="n">
        <f aca="false">SUMPRODUCT((Diário!$E$4:$E$5010='Analítico Cx.'!$B124)*(Diário!$B$4:$B$5010&gt;=L$4)*(Diário!$B$4:$B$5010&lt;=EOMONTH(L$4,0))*(Diário!$F$4:$F$5010))</f>
        <v>0</v>
      </c>
      <c r="M124" s="144" t="n">
        <f aca="false">SUMPRODUCT((Diário!$E$4:$E$5010='Analítico Cx.'!$B124)*(Diário!$B$4:$B$5010&gt;=M$4)*(Diário!$B$4:$B$5010&lt;=EOMONTH(M$4,0))*(Diário!$F$4:$F$5010))</f>
        <v>0</v>
      </c>
      <c r="N124" s="144" t="n">
        <f aca="false">SUMPRODUCT((Diário!$E$4:$E$5010='Analítico Cx.'!$B124)*(Diário!$B$4:$B$5010&gt;=N$4)*(Diário!$B$4:$B$5010&lt;=EOMONTH(N$4,0))*(Diário!$F$4:$F$5010))</f>
        <v>0</v>
      </c>
      <c r="O124" s="145" t="n">
        <f aca="false">SUM(C124:N124)</f>
        <v>3691</v>
      </c>
      <c r="P124" s="146" t="n">
        <f aca="false">IF($O$137=0,0,O124/$O$137)</f>
        <v>0.00215801499104199</v>
      </c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</row>
    <row r="125" customFormat="false" ht="23.25" hidden="false" customHeight="true" outlineLevel="0" collapsed="false">
      <c r="A125" s="59" t="s">
        <v>366</v>
      </c>
      <c r="B125" s="164" t="s">
        <v>367</v>
      </c>
      <c r="C125" s="144" t="n">
        <f aca="false">SUMPRODUCT((Diário!$E$4:$E$5010='Analítico Cx.'!$B125)*(Diário!$B$4:$B$5010&gt;=C$4)*(Diário!$B$4:$B$5010&lt;=EOMONTH(C$4,0))*(Diário!$F$4:$F$5010))</f>
        <v>0</v>
      </c>
      <c r="D125" s="144" t="n">
        <f aca="false">SUMPRODUCT((Diário!$E$4:$E$5010='Analítico Cx.'!$B125)*(Diário!$B$4:$B$5010&gt;=D$4)*(Diário!$B$4:$B$5010&lt;=EOMONTH(D$4,0))*(Diário!$F$4:$F$5010))</f>
        <v>0</v>
      </c>
      <c r="E125" s="144" t="n">
        <f aca="false">SUMPRODUCT((Diário!$E$4:$E$5010='Analítico Cx.'!$B125)*(Diário!$B$4:$B$5010&gt;=E$4)*(Diário!$B$4:$B$5010&lt;=EOMONTH(E$4,0))*(Diário!$F$4:$F$5010))</f>
        <v>0</v>
      </c>
      <c r="F125" s="144" t="n">
        <f aca="false">SUMPRODUCT((Diário!$E$4:$E$5010='Analítico Cx.'!$B125)*(Diário!$B$4:$B$5010&gt;=F$4)*(Diário!$B$4:$B$5010&lt;=EOMONTH(F$4,0))*(Diário!$F$4:$F$5010))</f>
        <v>0</v>
      </c>
      <c r="G125" s="144" t="n">
        <f aca="false">SUMPRODUCT((Diário!$E$4:$E$5010='Analítico Cx.'!$B125)*(Diário!$B$4:$B$5010&gt;=G$4)*(Diário!$B$4:$B$5010&lt;=EOMONTH(G$4,0))*(Diário!$F$4:$F$5010))</f>
        <v>0</v>
      </c>
      <c r="H125" s="144" t="n">
        <f aca="false">SUMPRODUCT((Diário!$E$4:$E$5010='Analítico Cx.'!$B125)*(Diário!$B$4:$B$5010&gt;=H$4)*(Diário!$B$4:$B$5010&lt;=EOMONTH(H$4,0))*(Diário!$F$4:$F$5010))</f>
        <v>0</v>
      </c>
      <c r="I125" s="144" t="n">
        <f aca="false">SUMPRODUCT((Diário!$E$4:$E$5010='Analítico Cx.'!$B125)*(Diário!$B$4:$B$5010&gt;=I$4)*(Diário!$B$4:$B$5010&lt;=EOMONTH(I$4,0))*(Diário!$F$4:$F$5010))</f>
        <v>0</v>
      </c>
      <c r="J125" s="144" t="n">
        <f aca="false">SUMPRODUCT((Diário!$E$4:$E$5010='Analítico Cx.'!$B125)*(Diário!$B$4:$B$5010&gt;=J$4)*(Diário!$B$4:$B$5010&lt;=EOMONTH(J$4,0))*(Diário!$F$4:$F$5010))</f>
        <v>0</v>
      </c>
      <c r="K125" s="144" t="n">
        <f aca="false">SUMPRODUCT((Diário!$E$4:$E$5010='Analítico Cx.'!$B125)*(Diário!$B$4:$B$5010&gt;=K$4)*(Diário!$B$4:$B$5010&lt;=EOMONTH(K$4,0))*(Diário!$F$4:$F$5010))</f>
        <v>0</v>
      </c>
      <c r="L125" s="144" t="n">
        <f aca="false">SUMPRODUCT((Diário!$E$4:$E$5010='Analítico Cx.'!$B125)*(Diário!$B$4:$B$5010&gt;=L$4)*(Diário!$B$4:$B$5010&lt;=EOMONTH(L$4,0))*(Diário!$F$4:$F$5010))</f>
        <v>0</v>
      </c>
      <c r="M125" s="144" t="n">
        <f aca="false">SUMPRODUCT((Diário!$E$4:$E$5010='Analítico Cx.'!$B125)*(Diário!$B$4:$B$5010&gt;=M$4)*(Diário!$B$4:$B$5010&lt;=EOMONTH(M$4,0))*(Diário!$F$4:$F$5010))</f>
        <v>0</v>
      </c>
      <c r="N125" s="144" t="n">
        <f aca="false">SUMPRODUCT((Diário!$E$4:$E$5010='Analítico Cx.'!$B125)*(Diário!$B$4:$B$5010&gt;=N$4)*(Diário!$B$4:$B$5010&lt;=EOMONTH(N$4,0))*(Diário!$F$4:$F$5010))</f>
        <v>0</v>
      </c>
      <c r="O125" s="145" t="n">
        <f aca="false">SUM(C125:N125)</f>
        <v>0</v>
      </c>
      <c r="P125" s="146" t="n">
        <f aca="false">IF($O$137=0,0,O125/$O$137)</f>
        <v>0</v>
      </c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</row>
    <row r="126" customFormat="false" ht="23.25" hidden="false" customHeight="true" outlineLevel="0" collapsed="false">
      <c r="A126" s="59" t="s">
        <v>368</v>
      </c>
      <c r="B126" s="164" t="s">
        <v>369</v>
      </c>
      <c r="C126" s="144" t="n">
        <f aca="false">SUMPRODUCT((Diário!$E$4:$E$5010='Analítico Cx.'!$B126)*(Diário!$B$4:$B$5010&gt;=C$4)*(Diário!$B$4:$B$5010&lt;=EOMONTH(C$4,0))*(Diário!$F$4:$F$5010))</f>
        <v>0</v>
      </c>
      <c r="D126" s="144" t="n">
        <f aca="false">SUMPRODUCT((Diário!$E$4:$E$5010='Analítico Cx.'!$B126)*(Diário!$B$4:$B$5010&gt;=D$4)*(Diário!$B$4:$B$5010&lt;=EOMONTH(D$4,0))*(Diário!$F$4:$F$5010))</f>
        <v>0</v>
      </c>
      <c r="E126" s="144" t="n">
        <f aca="false">SUMPRODUCT((Diário!$E$4:$E$5010='Analítico Cx.'!$B126)*(Diário!$B$4:$B$5010&gt;=E$4)*(Diário!$B$4:$B$5010&lt;=EOMONTH(E$4,0))*(Diário!$F$4:$F$5010))</f>
        <v>0</v>
      </c>
      <c r="F126" s="144" t="n">
        <f aca="false">SUMPRODUCT((Diário!$E$4:$E$5010='Analítico Cx.'!$B126)*(Diário!$B$4:$B$5010&gt;=F$4)*(Diário!$B$4:$B$5010&lt;=EOMONTH(F$4,0))*(Diário!$F$4:$F$5010))</f>
        <v>0</v>
      </c>
      <c r="G126" s="144" t="n">
        <f aca="false">SUMPRODUCT((Diário!$E$4:$E$5010='Analítico Cx.'!$B126)*(Diário!$B$4:$B$5010&gt;=G$4)*(Diário!$B$4:$B$5010&lt;=EOMONTH(G$4,0))*(Diário!$F$4:$F$5010))</f>
        <v>0</v>
      </c>
      <c r="H126" s="144" t="n">
        <f aca="false">SUMPRODUCT((Diário!$E$4:$E$5010='Analítico Cx.'!$B126)*(Diário!$B$4:$B$5010&gt;=H$4)*(Diário!$B$4:$B$5010&lt;=EOMONTH(H$4,0))*(Diário!$F$4:$F$5010))</f>
        <v>0</v>
      </c>
      <c r="I126" s="144" t="n">
        <f aca="false">SUMPRODUCT((Diário!$E$4:$E$5010='Analítico Cx.'!$B126)*(Diário!$B$4:$B$5010&gt;=I$4)*(Diário!$B$4:$B$5010&lt;=EOMONTH(I$4,0))*(Diário!$F$4:$F$5010))</f>
        <v>0</v>
      </c>
      <c r="J126" s="144" t="n">
        <f aca="false">SUMPRODUCT((Diário!$E$4:$E$5010='Analítico Cx.'!$B126)*(Diário!$B$4:$B$5010&gt;=J$4)*(Diário!$B$4:$B$5010&lt;=EOMONTH(J$4,0))*(Diário!$F$4:$F$5010))</f>
        <v>0</v>
      </c>
      <c r="K126" s="144" t="n">
        <f aca="false">SUMPRODUCT((Diário!$E$4:$E$5010='Analítico Cx.'!$B126)*(Diário!$B$4:$B$5010&gt;=K$4)*(Diário!$B$4:$B$5010&lt;=EOMONTH(K$4,0))*(Diário!$F$4:$F$5010))</f>
        <v>0</v>
      </c>
      <c r="L126" s="144" t="n">
        <f aca="false">SUMPRODUCT((Diário!$E$4:$E$5010='Analítico Cx.'!$B126)*(Diário!$B$4:$B$5010&gt;=L$4)*(Diário!$B$4:$B$5010&lt;=EOMONTH(L$4,0))*(Diário!$F$4:$F$5010))</f>
        <v>0</v>
      </c>
      <c r="M126" s="144" t="n">
        <f aca="false">SUMPRODUCT((Diário!$E$4:$E$5010='Analítico Cx.'!$B126)*(Diário!$B$4:$B$5010&gt;=M$4)*(Diário!$B$4:$B$5010&lt;=EOMONTH(M$4,0))*(Diário!$F$4:$F$5010))</f>
        <v>0</v>
      </c>
      <c r="N126" s="144" t="n">
        <f aca="false">SUMPRODUCT((Diário!$E$4:$E$5010='Analítico Cx.'!$B126)*(Diário!$B$4:$B$5010&gt;=N$4)*(Diário!$B$4:$B$5010&lt;=EOMONTH(N$4,0))*(Diário!$F$4:$F$5010))</f>
        <v>0</v>
      </c>
      <c r="O126" s="145" t="n">
        <f aca="false">SUM(C126:N126)</f>
        <v>0</v>
      </c>
      <c r="P126" s="146" t="n">
        <f aca="false">IF($O$137=0,0,O126/$O$137)</f>
        <v>0</v>
      </c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</row>
    <row r="127" customFormat="false" ht="23.25" hidden="false" customHeight="true" outlineLevel="0" collapsed="false">
      <c r="A127" s="59" t="s">
        <v>370</v>
      </c>
      <c r="B127" s="164" t="s">
        <v>371</v>
      </c>
      <c r="C127" s="144" t="n">
        <f aca="false">SUMPRODUCT((Diário!$E$4:$E$5010='Analítico Cx.'!$B127)*(Diário!$B$4:$B$5010&gt;=C$4)*(Diário!$B$4:$B$5010&lt;=EOMONTH(C$4,0))*(Diário!$F$4:$F$5010))</f>
        <v>0</v>
      </c>
      <c r="D127" s="144" t="n">
        <f aca="false">SUMPRODUCT((Diário!$E$4:$E$5010='Analítico Cx.'!$B127)*(Diário!$B$4:$B$5010&gt;=D$4)*(Diário!$B$4:$B$5010&lt;=EOMONTH(D$4,0))*(Diário!$F$4:$F$5010))</f>
        <v>0</v>
      </c>
      <c r="E127" s="144" t="n">
        <f aca="false">SUMPRODUCT((Diário!$E$4:$E$5010='Analítico Cx.'!$B127)*(Diário!$B$4:$B$5010&gt;=E$4)*(Diário!$B$4:$B$5010&lt;=EOMONTH(E$4,0))*(Diário!$F$4:$F$5010))</f>
        <v>0</v>
      </c>
      <c r="F127" s="144" t="n">
        <f aca="false">SUMPRODUCT((Diário!$E$4:$E$5010='Analítico Cx.'!$B127)*(Diário!$B$4:$B$5010&gt;=F$4)*(Diário!$B$4:$B$5010&lt;=EOMONTH(F$4,0))*(Diário!$F$4:$F$5010))</f>
        <v>56204</v>
      </c>
      <c r="G127" s="144" t="n">
        <f aca="false">SUMPRODUCT((Diário!$E$4:$E$5010='Analítico Cx.'!$B127)*(Diário!$B$4:$B$5010&gt;=G$4)*(Diário!$B$4:$B$5010&lt;=EOMONTH(G$4,0))*(Diário!$F$4:$F$5010))</f>
        <v>0</v>
      </c>
      <c r="H127" s="144" t="n">
        <f aca="false">SUMPRODUCT((Diário!$E$4:$E$5010='Analítico Cx.'!$B127)*(Diário!$B$4:$B$5010&gt;=H$4)*(Diário!$B$4:$B$5010&lt;=EOMONTH(H$4,0))*(Diário!$F$4:$F$5010))</f>
        <v>16138</v>
      </c>
      <c r="I127" s="144" t="n">
        <f aca="false">SUMPRODUCT((Diário!$E$4:$E$5010='Analítico Cx.'!$B127)*(Diário!$B$4:$B$5010&gt;=I$4)*(Diário!$B$4:$B$5010&lt;=EOMONTH(I$4,0))*(Diário!$F$4:$F$5010))</f>
        <v>0</v>
      </c>
      <c r="J127" s="144" t="n">
        <f aca="false">SUMPRODUCT((Diário!$E$4:$E$5010='Analítico Cx.'!$B127)*(Diário!$B$4:$B$5010&gt;=J$4)*(Diário!$B$4:$B$5010&lt;=EOMONTH(J$4,0))*(Diário!$F$4:$F$5010))</f>
        <v>1740</v>
      </c>
      <c r="K127" s="144" t="n">
        <f aca="false">SUMPRODUCT((Diário!$E$4:$E$5010='Analítico Cx.'!$B127)*(Diário!$B$4:$B$5010&gt;=K$4)*(Diário!$B$4:$B$5010&lt;=EOMONTH(K$4,0))*(Diário!$F$4:$F$5010))</f>
        <v>0</v>
      </c>
      <c r="L127" s="144" t="n">
        <f aca="false">SUMPRODUCT((Diário!$E$4:$E$5010='Analítico Cx.'!$B127)*(Diário!$B$4:$B$5010&gt;=L$4)*(Diário!$B$4:$B$5010&lt;=EOMONTH(L$4,0))*(Diário!$F$4:$F$5010))</f>
        <v>0</v>
      </c>
      <c r="M127" s="144" t="n">
        <f aca="false">SUMPRODUCT((Diário!$E$4:$E$5010='Analítico Cx.'!$B127)*(Diário!$B$4:$B$5010&gt;=M$4)*(Diário!$B$4:$B$5010&lt;=EOMONTH(M$4,0))*(Diário!$F$4:$F$5010))</f>
        <v>0</v>
      </c>
      <c r="N127" s="144" t="n">
        <f aca="false">SUMPRODUCT((Diário!$E$4:$E$5010='Analítico Cx.'!$B127)*(Diário!$B$4:$B$5010&gt;=N$4)*(Diário!$B$4:$B$5010&lt;=EOMONTH(N$4,0))*(Diário!$F$4:$F$5010))</f>
        <v>0</v>
      </c>
      <c r="O127" s="145" t="n">
        <f aca="false">SUM(C127:N127)</f>
        <v>74082</v>
      </c>
      <c r="P127" s="146" t="n">
        <f aca="false">IF($O$137=0,0,O127/$O$137)</f>
        <v>0.0433134832203664</v>
      </c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</row>
    <row r="128" customFormat="false" ht="23.25" hidden="false" customHeight="true" outlineLevel="0" collapsed="false">
      <c r="A128" s="59" t="s">
        <v>372</v>
      </c>
      <c r="B128" s="164" t="s">
        <v>373</v>
      </c>
      <c r="C128" s="144" t="n">
        <f aca="false">SUMPRODUCT((Diário!$E$4:$E$5010='Analítico Cx.'!$B128)*(Diário!$B$4:$B$5010&gt;=C$4)*(Diário!$B$4:$B$5010&lt;=EOMONTH(C$4,0))*(Diário!$F$4:$F$5010))</f>
        <v>0</v>
      </c>
      <c r="D128" s="144" t="n">
        <f aca="false">SUMPRODUCT((Diário!$E$4:$E$5010='Analítico Cx.'!$B128)*(Diário!$B$4:$B$5010&gt;=D$4)*(Diário!$B$4:$B$5010&lt;=EOMONTH(D$4,0))*(Diário!$F$4:$F$5010))</f>
        <v>0</v>
      </c>
      <c r="E128" s="144" t="n">
        <f aca="false">SUMPRODUCT((Diário!$E$4:$E$5010='Analítico Cx.'!$B128)*(Diário!$B$4:$B$5010&gt;=E$4)*(Diário!$B$4:$B$5010&lt;=EOMONTH(E$4,0))*(Diário!$F$4:$F$5010))</f>
        <v>0</v>
      </c>
      <c r="F128" s="144" t="n">
        <f aca="false">SUMPRODUCT((Diário!$E$4:$E$5010='Analítico Cx.'!$B128)*(Diário!$B$4:$B$5010&gt;=F$4)*(Diário!$B$4:$B$5010&lt;=EOMONTH(F$4,0))*(Diário!$F$4:$F$5010))</f>
        <v>0</v>
      </c>
      <c r="G128" s="144" t="n">
        <f aca="false">SUMPRODUCT((Diário!$E$4:$E$5010='Analítico Cx.'!$B128)*(Diário!$B$4:$B$5010&gt;=G$4)*(Diário!$B$4:$B$5010&lt;=EOMONTH(G$4,0))*(Diário!$F$4:$F$5010))</f>
        <v>0</v>
      </c>
      <c r="H128" s="144" t="n">
        <f aca="false">SUMPRODUCT((Diário!$E$4:$E$5010='Analítico Cx.'!$B128)*(Diário!$B$4:$B$5010&gt;=H$4)*(Diário!$B$4:$B$5010&lt;=EOMONTH(H$4,0))*(Diário!$F$4:$F$5010))</f>
        <v>0</v>
      </c>
      <c r="I128" s="144" t="n">
        <f aca="false">SUMPRODUCT((Diário!$E$4:$E$5010='Analítico Cx.'!$B128)*(Diário!$B$4:$B$5010&gt;=I$4)*(Diário!$B$4:$B$5010&lt;=EOMONTH(I$4,0))*(Diário!$F$4:$F$5010))</f>
        <v>0</v>
      </c>
      <c r="J128" s="144" t="n">
        <f aca="false">SUMPRODUCT((Diário!$E$4:$E$5010='Analítico Cx.'!$B128)*(Diário!$B$4:$B$5010&gt;=J$4)*(Diário!$B$4:$B$5010&lt;=EOMONTH(J$4,0))*(Diário!$F$4:$F$5010))</f>
        <v>0</v>
      </c>
      <c r="K128" s="144" t="n">
        <f aca="false">SUMPRODUCT((Diário!$E$4:$E$5010='Analítico Cx.'!$B128)*(Diário!$B$4:$B$5010&gt;=K$4)*(Diário!$B$4:$B$5010&lt;=EOMONTH(K$4,0))*(Diário!$F$4:$F$5010))</f>
        <v>0</v>
      </c>
      <c r="L128" s="144" t="n">
        <f aca="false">SUMPRODUCT((Diário!$E$4:$E$5010='Analítico Cx.'!$B128)*(Diário!$B$4:$B$5010&gt;=L$4)*(Diário!$B$4:$B$5010&lt;=EOMONTH(L$4,0))*(Diário!$F$4:$F$5010))</f>
        <v>0</v>
      </c>
      <c r="M128" s="144" t="n">
        <f aca="false">SUMPRODUCT((Diário!$E$4:$E$5010='Analítico Cx.'!$B128)*(Diário!$B$4:$B$5010&gt;=M$4)*(Diário!$B$4:$B$5010&lt;=EOMONTH(M$4,0))*(Diário!$F$4:$F$5010))</f>
        <v>0</v>
      </c>
      <c r="N128" s="144" t="n">
        <f aca="false">SUMPRODUCT((Diário!$E$4:$E$5010='Analítico Cx.'!$B128)*(Diário!$B$4:$B$5010&gt;=N$4)*(Diário!$B$4:$B$5010&lt;=EOMONTH(N$4,0))*(Diário!$F$4:$F$5010))</f>
        <v>0</v>
      </c>
      <c r="O128" s="145" t="n">
        <f aca="false">SUM(C128:N128)</f>
        <v>0</v>
      </c>
      <c r="P128" s="146" t="n">
        <f aca="false">IF($O$137=0,0,O128/$O$137)</f>
        <v>0</v>
      </c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</row>
    <row r="129" customFormat="false" ht="23.25" hidden="false" customHeight="true" outlineLevel="0" collapsed="false">
      <c r="A129" s="59" t="s">
        <v>374</v>
      </c>
      <c r="B129" s="164" t="s">
        <v>375</v>
      </c>
      <c r="C129" s="144" t="n">
        <f aca="false">SUMPRODUCT((Diário!$E$4:$E$5010='Analítico Cx.'!$B129)*(Diário!$B$4:$B$5010&gt;=C$4)*(Diário!$B$4:$B$5010&lt;=EOMONTH(C$4,0))*(Diário!$F$4:$F$5010))</f>
        <v>0</v>
      </c>
      <c r="D129" s="144" t="n">
        <f aca="false">SUMPRODUCT((Diário!$E$4:$E$5010='Analítico Cx.'!$B129)*(Diário!$B$4:$B$5010&gt;=D$4)*(Diário!$B$4:$B$5010&lt;=EOMONTH(D$4,0))*(Diário!$F$4:$F$5010))</f>
        <v>0</v>
      </c>
      <c r="E129" s="144" t="n">
        <f aca="false">SUMPRODUCT((Diário!$E$4:$E$5010='Analítico Cx.'!$B129)*(Diário!$B$4:$B$5010&gt;=E$4)*(Diário!$B$4:$B$5010&lt;=EOMONTH(E$4,0))*(Diário!$F$4:$F$5010))</f>
        <v>0</v>
      </c>
      <c r="F129" s="144" t="n">
        <f aca="false">SUMPRODUCT((Diário!$E$4:$E$5010='Analítico Cx.'!$B129)*(Diário!$B$4:$B$5010&gt;=F$4)*(Diário!$B$4:$B$5010&lt;=EOMONTH(F$4,0))*(Diário!$F$4:$F$5010))</f>
        <v>0</v>
      </c>
      <c r="G129" s="144" t="n">
        <f aca="false">SUMPRODUCT((Diário!$E$4:$E$5010='Analítico Cx.'!$B129)*(Diário!$B$4:$B$5010&gt;=G$4)*(Diário!$B$4:$B$5010&lt;=EOMONTH(G$4,0))*(Diário!$F$4:$F$5010))</f>
        <v>0</v>
      </c>
      <c r="H129" s="144" t="n">
        <f aca="false">SUMPRODUCT((Diário!$E$4:$E$5010='Analítico Cx.'!$B129)*(Diário!$B$4:$B$5010&gt;=H$4)*(Diário!$B$4:$B$5010&lt;=EOMONTH(H$4,0))*(Diário!$F$4:$F$5010))</f>
        <v>0</v>
      </c>
      <c r="I129" s="144" t="n">
        <f aca="false">SUMPRODUCT((Diário!$E$4:$E$5010='Analítico Cx.'!$B129)*(Diário!$B$4:$B$5010&gt;=I$4)*(Diário!$B$4:$B$5010&lt;=EOMONTH(I$4,0))*(Diário!$F$4:$F$5010))</f>
        <v>0</v>
      </c>
      <c r="J129" s="144" t="n">
        <f aca="false">SUMPRODUCT((Diário!$E$4:$E$5010='Analítico Cx.'!$B129)*(Diário!$B$4:$B$5010&gt;=J$4)*(Diário!$B$4:$B$5010&lt;=EOMONTH(J$4,0))*(Diário!$F$4:$F$5010))</f>
        <v>0</v>
      </c>
      <c r="K129" s="144" t="n">
        <f aca="false">SUMPRODUCT((Diário!$E$4:$E$5010='Analítico Cx.'!$B129)*(Diário!$B$4:$B$5010&gt;=K$4)*(Diário!$B$4:$B$5010&lt;=EOMONTH(K$4,0))*(Diário!$F$4:$F$5010))</f>
        <v>0</v>
      </c>
      <c r="L129" s="144" t="n">
        <f aca="false">SUMPRODUCT((Diário!$E$4:$E$5010='Analítico Cx.'!$B129)*(Diário!$B$4:$B$5010&gt;=L$4)*(Diário!$B$4:$B$5010&lt;=EOMONTH(L$4,0))*(Diário!$F$4:$F$5010))</f>
        <v>0</v>
      </c>
      <c r="M129" s="144" t="n">
        <f aca="false">SUMPRODUCT((Diário!$E$4:$E$5010='Analítico Cx.'!$B129)*(Diário!$B$4:$B$5010&gt;=M$4)*(Diário!$B$4:$B$5010&lt;=EOMONTH(M$4,0))*(Diário!$F$4:$F$5010))</f>
        <v>0</v>
      </c>
      <c r="N129" s="144" t="n">
        <f aca="false">SUMPRODUCT((Diário!$E$4:$E$5010='Analítico Cx.'!$B129)*(Diário!$B$4:$B$5010&gt;=N$4)*(Diário!$B$4:$B$5010&lt;=EOMONTH(N$4,0))*(Diário!$F$4:$F$5010))</f>
        <v>0</v>
      </c>
      <c r="O129" s="145" t="n">
        <f aca="false">SUM(C129:N129)</f>
        <v>0</v>
      </c>
      <c r="P129" s="146" t="n">
        <f aca="false">IF($O$137=0,0,O129/$O$137)</f>
        <v>0</v>
      </c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</row>
    <row r="130" customFormat="false" ht="23.25" hidden="false" customHeight="true" outlineLevel="0" collapsed="false">
      <c r="A130" s="59" t="s">
        <v>376</v>
      </c>
      <c r="B130" s="164" t="s">
        <v>377</v>
      </c>
      <c r="C130" s="144" t="n">
        <f aca="false">SUMPRODUCT((Diário!$E$4:$E$5010='Analítico Cx.'!$B130)*(Diário!$B$4:$B$5010&gt;=C$4)*(Diário!$B$4:$B$5010&lt;=EOMONTH(C$4,0))*(Diário!$F$4:$F$5010))</f>
        <v>0</v>
      </c>
      <c r="D130" s="144" t="n">
        <f aca="false">SUMPRODUCT((Diário!$E$4:$E$5010='Analítico Cx.'!$B130)*(Diário!$B$4:$B$5010&gt;=D$4)*(Diário!$B$4:$B$5010&lt;=EOMONTH(D$4,0))*(Diário!$F$4:$F$5010))</f>
        <v>0</v>
      </c>
      <c r="E130" s="144" t="n">
        <f aca="false">SUMPRODUCT((Diário!$E$4:$E$5010='Analítico Cx.'!$B130)*(Diário!$B$4:$B$5010&gt;=E$4)*(Diário!$B$4:$B$5010&lt;=EOMONTH(E$4,0))*(Diário!$F$4:$F$5010))</f>
        <v>0</v>
      </c>
      <c r="F130" s="144" t="n">
        <f aca="false">SUMPRODUCT((Diário!$E$4:$E$5010='Analítico Cx.'!$B130)*(Diário!$B$4:$B$5010&gt;=F$4)*(Diário!$B$4:$B$5010&lt;=EOMONTH(F$4,0))*(Diário!$F$4:$F$5010))</f>
        <v>0</v>
      </c>
      <c r="G130" s="144" t="n">
        <f aca="false">SUMPRODUCT((Diário!$E$4:$E$5010='Analítico Cx.'!$B130)*(Diário!$B$4:$B$5010&gt;=G$4)*(Diário!$B$4:$B$5010&lt;=EOMONTH(G$4,0))*(Diário!$F$4:$F$5010))</f>
        <v>0</v>
      </c>
      <c r="H130" s="144" t="n">
        <f aca="false">SUMPRODUCT((Diário!$E$4:$E$5010='Analítico Cx.'!$B130)*(Diário!$B$4:$B$5010&gt;=H$4)*(Diário!$B$4:$B$5010&lt;=EOMONTH(H$4,0))*(Diário!$F$4:$F$5010))</f>
        <v>0</v>
      </c>
      <c r="I130" s="144" t="n">
        <f aca="false">SUMPRODUCT((Diário!$E$4:$E$5010='Analítico Cx.'!$B130)*(Diário!$B$4:$B$5010&gt;=I$4)*(Diário!$B$4:$B$5010&lt;=EOMONTH(I$4,0))*(Diário!$F$4:$F$5010))</f>
        <v>0</v>
      </c>
      <c r="J130" s="144" t="n">
        <f aca="false">SUMPRODUCT((Diário!$E$4:$E$5010='Analítico Cx.'!$B130)*(Diário!$B$4:$B$5010&gt;=J$4)*(Diário!$B$4:$B$5010&lt;=EOMONTH(J$4,0))*(Diário!$F$4:$F$5010))</f>
        <v>0</v>
      </c>
      <c r="K130" s="144" t="n">
        <f aca="false">SUMPRODUCT((Diário!$E$4:$E$5010='Analítico Cx.'!$B130)*(Diário!$B$4:$B$5010&gt;=K$4)*(Diário!$B$4:$B$5010&lt;=EOMONTH(K$4,0))*(Diário!$F$4:$F$5010))</f>
        <v>0</v>
      </c>
      <c r="L130" s="144" t="n">
        <f aca="false">SUMPRODUCT((Diário!$E$4:$E$5010='Analítico Cx.'!$B130)*(Diário!$B$4:$B$5010&gt;=L$4)*(Diário!$B$4:$B$5010&lt;=EOMONTH(L$4,0))*(Diário!$F$4:$F$5010))</f>
        <v>0</v>
      </c>
      <c r="M130" s="144" t="n">
        <f aca="false">SUMPRODUCT((Diário!$E$4:$E$5010='Analítico Cx.'!$B130)*(Diário!$B$4:$B$5010&gt;=M$4)*(Diário!$B$4:$B$5010&lt;=EOMONTH(M$4,0))*(Diário!$F$4:$F$5010))</f>
        <v>0</v>
      </c>
      <c r="N130" s="144" t="n">
        <f aca="false">SUMPRODUCT((Diário!$E$4:$E$5010='Analítico Cx.'!$B130)*(Diário!$B$4:$B$5010&gt;=N$4)*(Diário!$B$4:$B$5010&lt;=EOMONTH(N$4,0))*(Diário!$F$4:$F$5010))</f>
        <v>0</v>
      </c>
      <c r="O130" s="145" t="n">
        <f aca="false">SUM(C130:N130)</f>
        <v>0</v>
      </c>
      <c r="P130" s="146" t="n">
        <f aca="false">IF($O$137=0,0,O130/$O$137)</f>
        <v>0</v>
      </c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</row>
    <row r="131" customFormat="false" ht="23.25" hidden="false" customHeight="true" outlineLevel="0" collapsed="false">
      <c r="A131" s="59" t="s">
        <v>378</v>
      </c>
      <c r="B131" s="164" t="s">
        <v>379</v>
      </c>
      <c r="C131" s="144" t="n">
        <f aca="false">SUMPRODUCT((Diário!$E$4:$E$5010='Analítico Cx.'!$B131)*(Diário!$B$4:$B$5010&gt;=C$4)*(Diário!$B$4:$B$5010&lt;=EOMONTH(C$4,0))*(Diário!$F$4:$F$5010))</f>
        <v>0</v>
      </c>
      <c r="D131" s="144" t="n">
        <f aca="false">SUMPRODUCT((Diário!$E$4:$E$5010='Analítico Cx.'!$B131)*(Diário!$B$4:$B$5010&gt;=D$4)*(Diário!$B$4:$B$5010&lt;=EOMONTH(D$4,0))*(Diário!$F$4:$F$5010))</f>
        <v>0</v>
      </c>
      <c r="E131" s="144" t="n">
        <f aca="false">SUMPRODUCT((Diário!$E$4:$E$5010='Analítico Cx.'!$B131)*(Diário!$B$4:$B$5010&gt;=E$4)*(Diário!$B$4:$B$5010&lt;=EOMONTH(E$4,0))*(Diário!$F$4:$F$5010))</f>
        <v>0</v>
      </c>
      <c r="F131" s="144" t="n">
        <f aca="false">SUMPRODUCT((Diário!$E$4:$E$5010='Analítico Cx.'!$B131)*(Diário!$B$4:$B$5010&gt;=F$4)*(Diário!$B$4:$B$5010&lt;=EOMONTH(F$4,0))*(Diário!$F$4:$F$5010))</f>
        <v>0</v>
      </c>
      <c r="G131" s="144" t="n">
        <f aca="false">SUMPRODUCT((Diário!$E$4:$E$5010='Analítico Cx.'!$B131)*(Diário!$B$4:$B$5010&gt;=G$4)*(Diário!$B$4:$B$5010&lt;=EOMONTH(G$4,0))*(Diário!$F$4:$F$5010))</f>
        <v>0</v>
      </c>
      <c r="H131" s="144" t="n">
        <f aca="false">SUMPRODUCT((Diário!$E$4:$E$5010='Analítico Cx.'!$B131)*(Diário!$B$4:$B$5010&gt;=H$4)*(Diário!$B$4:$B$5010&lt;=EOMONTH(H$4,0))*(Diário!$F$4:$F$5010))</f>
        <v>59.5</v>
      </c>
      <c r="I131" s="144" t="n">
        <f aca="false">SUMPRODUCT((Diário!$E$4:$E$5010='Analítico Cx.'!$B131)*(Diário!$B$4:$B$5010&gt;=I$4)*(Diário!$B$4:$B$5010&lt;=EOMONTH(I$4,0))*(Diário!$F$4:$F$5010))</f>
        <v>0</v>
      </c>
      <c r="J131" s="144" t="n">
        <f aca="false">SUMPRODUCT((Diário!$E$4:$E$5010='Analítico Cx.'!$B131)*(Diário!$B$4:$B$5010&gt;=J$4)*(Diário!$B$4:$B$5010&lt;=EOMONTH(J$4,0))*(Diário!$F$4:$F$5010))</f>
        <v>0</v>
      </c>
      <c r="K131" s="144" t="n">
        <f aca="false">SUMPRODUCT((Diário!$E$4:$E$5010='Analítico Cx.'!$B131)*(Diário!$B$4:$B$5010&gt;=K$4)*(Diário!$B$4:$B$5010&lt;=EOMONTH(K$4,0))*(Diário!$F$4:$F$5010))</f>
        <v>0</v>
      </c>
      <c r="L131" s="144" t="n">
        <f aca="false">SUMPRODUCT((Diário!$E$4:$E$5010='Analítico Cx.'!$B131)*(Diário!$B$4:$B$5010&gt;=L$4)*(Diário!$B$4:$B$5010&lt;=EOMONTH(L$4,0))*(Diário!$F$4:$F$5010))</f>
        <v>0</v>
      </c>
      <c r="M131" s="144" t="n">
        <f aca="false">SUMPRODUCT((Diário!$E$4:$E$5010='Analítico Cx.'!$B131)*(Diário!$B$4:$B$5010&gt;=M$4)*(Diário!$B$4:$B$5010&lt;=EOMONTH(M$4,0))*(Diário!$F$4:$F$5010))</f>
        <v>0</v>
      </c>
      <c r="N131" s="144" t="n">
        <f aca="false">SUMPRODUCT((Diário!$E$4:$E$5010='Analítico Cx.'!$B131)*(Diário!$B$4:$B$5010&gt;=N$4)*(Diário!$B$4:$B$5010&lt;=EOMONTH(N$4,0))*(Diário!$F$4:$F$5010))</f>
        <v>0</v>
      </c>
      <c r="O131" s="145" t="n">
        <f aca="false">SUM(C131:N131)</f>
        <v>59.5</v>
      </c>
      <c r="P131" s="146" t="n">
        <f aca="false">IF($O$137=0,0,O131/$O$137)</f>
        <v>3.47878330986178E-005</v>
      </c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</row>
    <row r="132" customFormat="false" ht="23.25" hidden="false" customHeight="true" outlineLevel="0" collapsed="false">
      <c r="A132" s="59" t="s">
        <v>380</v>
      </c>
      <c r="B132" s="164" t="s">
        <v>381</v>
      </c>
      <c r="C132" s="144" t="n">
        <f aca="false">SUMPRODUCT((Diário!$E$4:$E$5010='Analítico Cx.'!$B132)*(Diário!$B$4:$B$5010&gt;=C$4)*(Diário!$B$4:$B$5010&lt;=EOMONTH(C$4,0))*(Diário!$F$4:$F$5010))</f>
        <v>0</v>
      </c>
      <c r="D132" s="144" t="n">
        <f aca="false">SUMPRODUCT((Diário!$E$4:$E$5010='Analítico Cx.'!$B132)*(Diário!$B$4:$B$5010&gt;=D$4)*(Diário!$B$4:$B$5010&lt;=EOMONTH(D$4,0))*(Diário!$F$4:$F$5010))</f>
        <v>0</v>
      </c>
      <c r="E132" s="144" t="n">
        <f aca="false">SUMPRODUCT((Diário!$E$4:$E$5010='Analítico Cx.'!$B132)*(Diário!$B$4:$B$5010&gt;=E$4)*(Diário!$B$4:$B$5010&lt;=EOMONTH(E$4,0))*(Diário!$F$4:$F$5010))</f>
        <v>0</v>
      </c>
      <c r="F132" s="144" t="n">
        <f aca="false">SUMPRODUCT((Diário!$E$4:$E$5010='Analítico Cx.'!$B132)*(Diário!$B$4:$B$5010&gt;=F$4)*(Diário!$B$4:$B$5010&lt;=EOMONTH(F$4,0))*(Diário!$F$4:$F$5010))</f>
        <v>0</v>
      </c>
      <c r="G132" s="144" t="n">
        <f aca="false">SUMPRODUCT((Diário!$E$4:$E$5010='Analítico Cx.'!$B132)*(Diário!$B$4:$B$5010&gt;=G$4)*(Diário!$B$4:$B$5010&lt;=EOMONTH(G$4,0))*(Diário!$F$4:$F$5010))</f>
        <v>0</v>
      </c>
      <c r="H132" s="144" t="n">
        <f aca="false">SUMPRODUCT((Diário!$E$4:$E$5010='Analítico Cx.'!$B132)*(Diário!$B$4:$B$5010&gt;=H$4)*(Diário!$B$4:$B$5010&lt;=EOMONTH(H$4,0))*(Diário!$F$4:$F$5010))</f>
        <v>0</v>
      </c>
      <c r="I132" s="144" t="n">
        <f aca="false">SUMPRODUCT((Diário!$E$4:$E$5010='Analítico Cx.'!$B132)*(Diário!$B$4:$B$5010&gt;=I$4)*(Diário!$B$4:$B$5010&lt;=EOMONTH(I$4,0))*(Diário!$F$4:$F$5010))</f>
        <v>0</v>
      </c>
      <c r="J132" s="144" t="n">
        <f aca="false">SUMPRODUCT((Diário!$E$4:$E$5010='Analítico Cx.'!$B132)*(Diário!$B$4:$B$5010&gt;=J$4)*(Diário!$B$4:$B$5010&lt;=EOMONTH(J$4,0))*(Diário!$F$4:$F$5010))</f>
        <v>0</v>
      </c>
      <c r="K132" s="144" t="n">
        <f aca="false">SUMPRODUCT((Diário!$E$4:$E$5010='Analítico Cx.'!$B132)*(Diário!$B$4:$B$5010&gt;=K$4)*(Diário!$B$4:$B$5010&lt;=EOMONTH(K$4,0))*(Diário!$F$4:$F$5010))</f>
        <v>0</v>
      </c>
      <c r="L132" s="144" t="n">
        <f aca="false">SUMPRODUCT((Diário!$E$4:$E$5010='Analítico Cx.'!$B132)*(Diário!$B$4:$B$5010&gt;=L$4)*(Diário!$B$4:$B$5010&lt;=EOMONTH(L$4,0))*(Diário!$F$4:$F$5010))</f>
        <v>0</v>
      </c>
      <c r="M132" s="144" t="n">
        <f aca="false">SUMPRODUCT((Diário!$E$4:$E$5010='Analítico Cx.'!$B132)*(Diário!$B$4:$B$5010&gt;=M$4)*(Diário!$B$4:$B$5010&lt;=EOMONTH(M$4,0))*(Diário!$F$4:$F$5010))</f>
        <v>0</v>
      </c>
      <c r="N132" s="144" t="n">
        <f aca="false">SUMPRODUCT((Diário!$E$4:$E$5010='Analítico Cx.'!$B132)*(Diário!$B$4:$B$5010&gt;=N$4)*(Diário!$B$4:$B$5010&lt;=EOMONTH(N$4,0))*(Diário!$F$4:$F$5010))</f>
        <v>0</v>
      </c>
      <c r="O132" s="145" t="n">
        <f aca="false">SUM(C132:N132)</f>
        <v>0</v>
      </c>
      <c r="P132" s="146" t="n">
        <f aca="false">IF($O$137=0,0,O132/$O$137)</f>
        <v>0</v>
      </c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</row>
    <row r="133" customFormat="false" ht="23.25" hidden="false" customHeight="true" outlineLevel="0" collapsed="false">
      <c r="A133" s="59" t="s">
        <v>382</v>
      </c>
      <c r="B133" s="164" t="s">
        <v>383</v>
      </c>
      <c r="C133" s="144" t="n">
        <f aca="false">SUMPRODUCT((Diário!$E$4:$E$5010='Analítico Cx.'!$B133)*(Diário!$B$4:$B$5010&gt;=C$4)*(Diário!$B$4:$B$5010&lt;=EOMONTH(C$4,0))*(Diário!$F$4:$F$5010))</f>
        <v>0</v>
      </c>
      <c r="D133" s="144" t="n">
        <f aca="false">SUMPRODUCT((Diário!$E$4:$E$5010='Analítico Cx.'!$B133)*(Diário!$B$4:$B$5010&gt;=D$4)*(Diário!$B$4:$B$5010&lt;=EOMONTH(D$4,0))*(Diário!$F$4:$F$5010))</f>
        <v>0</v>
      </c>
      <c r="E133" s="144" t="n">
        <f aca="false">SUMPRODUCT((Diário!$E$4:$E$5010='Analítico Cx.'!$B133)*(Diário!$B$4:$B$5010&gt;=E$4)*(Diário!$B$4:$B$5010&lt;=EOMONTH(E$4,0))*(Diário!$F$4:$F$5010))</f>
        <v>0</v>
      </c>
      <c r="F133" s="144" t="n">
        <f aca="false">SUMPRODUCT((Diário!$E$4:$E$5010='Analítico Cx.'!$B133)*(Diário!$B$4:$B$5010&gt;=F$4)*(Diário!$B$4:$B$5010&lt;=EOMONTH(F$4,0))*(Diário!$F$4:$F$5010))</f>
        <v>0</v>
      </c>
      <c r="G133" s="144" t="n">
        <f aca="false">SUMPRODUCT((Diário!$E$4:$E$5010='Analítico Cx.'!$B133)*(Diário!$B$4:$B$5010&gt;=G$4)*(Diário!$B$4:$B$5010&lt;=EOMONTH(G$4,0))*(Diário!$F$4:$F$5010))</f>
        <v>0</v>
      </c>
      <c r="H133" s="144" t="n">
        <f aca="false">SUMPRODUCT((Diário!$E$4:$E$5010='Analítico Cx.'!$B133)*(Diário!$B$4:$B$5010&gt;=H$4)*(Diário!$B$4:$B$5010&lt;=EOMONTH(H$4,0))*(Diário!$F$4:$F$5010))</f>
        <v>0</v>
      </c>
      <c r="I133" s="144" t="n">
        <f aca="false">SUMPRODUCT((Diário!$E$4:$E$5010='Analítico Cx.'!$B133)*(Diário!$B$4:$B$5010&gt;=I$4)*(Diário!$B$4:$B$5010&lt;=EOMONTH(I$4,0))*(Diário!$F$4:$F$5010))</f>
        <v>0</v>
      </c>
      <c r="J133" s="144" t="n">
        <f aca="false">SUMPRODUCT((Diário!$E$4:$E$5010='Analítico Cx.'!$B133)*(Diário!$B$4:$B$5010&gt;=J$4)*(Diário!$B$4:$B$5010&lt;=EOMONTH(J$4,0))*(Diário!$F$4:$F$5010))</f>
        <v>0</v>
      </c>
      <c r="K133" s="144" t="n">
        <f aca="false">SUMPRODUCT((Diário!$E$4:$E$5010='Analítico Cx.'!$B133)*(Diário!$B$4:$B$5010&gt;=K$4)*(Diário!$B$4:$B$5010&lt;=EOMONTH(K$4,0))*(Diário!$F$4:$F$5010))</f>
        <v>0</v>
      </c>
      <c r="L133" s="144" t="n">
        <f aca="false">SUMPRODUCT((Diário!$E$4:$E$5010='Analítico Cx.'!$B133)*(Diário!$B$4:$B$5010&gt;=L$4)*(Diário!$B$4:$B$5010&lt;=EOMONTH(L$4,0))*(Diário!$F$4:$F$5010))</f>
        <v>0</v>
      </c>
      <c r="M133" s="144" t="n">
        <f aca="false">SUMPRODUCT((Diário!$E$4:$E$5010='Analítico Cx.'!$B133)*(Diário!$B$4:$B$5010&gt;=M$4)*(Diário!$B$4:$B$5010&lt;=EOMONTH(M$4,0))*(Diário!$F$4:$F$5010))</f>
        <v>0</v>
      </c>
      <c r="N133" s="144" t="n">
        <f aca="false">SUMPRODUCT((Diário!$E$4:$E$5010='Analítico Cx.'!$B133)*(Diário!$B$4:$B$5010&gt;=N$4)*(Diário!$B$4:$B$5010&lt;=EOMONTH(N$4,0))*(Diário!$F$4:$F$5010))</f>
        <v>0</v>
      </c>
      <c r="O133" s="145" t="n">
        <f aca="false">SUM(C133:N133)</f>
        <v>0</v>
      </c>
      <c r="P133" s="146" t="n">
        <f aca="false">IF($O$137=0,0,O133/$O$137)</f>
        <v>0</v>
      </c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</row>
    <row r="134" customFormat="false" ht="23.25" hidden="false" customHeight="true" outlineLevel="0" collapsed="false">
      <c r="A134" s="59" t="s">
        <v>384</v>
      </c>
      <c r="B134" s="170" t="s">
        <v>385</v>
      </c>
      <c r="C134" s="144" t="n">
        <f aca="false">SUMPRODUCT((Diário!$E$4:$E$5010='Analítico Cx.'!$B134)*(Diário!$B$4:$B$5010&gt;=C$4)*(Diário!$B$4:$B$5010&lt;=EOMONTH(C$4,0))*(Diário!$F$4:$F$5010))</f>
        <v>0</v>
      </c>
      <c r="D134" s="144" t="n">
        <f aca="false">SUMPRODUCT((Diário!$E$4:$E$5010='Analítico Cx.'!$B134)*(Diário!$B$4:$B$5010&gt;=D$4)*(Diário!$B$4:$B$5010&lt;=EOMONTH(D$4,0))*(Diário!$F$4:$F$5010))</f>
        <v>0</v>
      </c>
      <c r="E134" s="144" t="n">
        <f aca="false">SUMPRODUCT((Diário!$E$4:$E$5010='Analítico Cx.'!$B134)*(Diário!$B$4:$B$5010&gt;=E$4)*(Diário!$B$4:$B$5010&lt;=EOMONTH(E$4,0))*(Diário!$F$4:$F$5010))</f>
        <v>0</v>
      </c>
      <c r="F134" s="144" t="n">
        <f aca="false">SUMPRODUCT((Diário!$E$4:$E$5010='Analítico Cx.'!$B134)*(Diário!$B$4:$B$5010&gt;=F$4)*(Diário!$B$4:$B$5010&lt;=EOMONTH(F$4,0))*(Diário!$F$4:$F$5010))</f>
        <v>0</v>
      </c>
      <c r="G134" s="144" t="n">
        <f aca="false">SUMPRODUCT((Diário!$E$4:$E$5010='Analítico Cx.'!$B134)*(Diário!$B$4:$B$5010&gt;=G$4)*(Diário!$B$4:$B$5010&lt;=EOMONTH(G$4,0))*(Diário!$F$4:$F$5010))</f>
        <v>0</v>
      </c>
      <c r="H134" s="144" t="n">
        <f aca="false">SUMPRODUCT((Diário!$E$4:$E$5010='Analítico Cx.'!$B134)*(Diário!$B$4:$B$5010&gt;=H$4)*(Diário!$B$4:$B$5010&lt;=EOMONTH(H$4,0))*(Diário!$F$4:$F$5010))</f>
        <v>2677</v>
      </c>
      <c r="I134" s="144" t="n">
        <f aca="false">SUMPRODUCT((Diário!$E$4:$E$5010='Analítico Cx.'!$B134)*(Diário!$B$4:$B$5010&gt;=I$4)*(Diário!$B$4:$B$5010&lt;=EOMONTH(I$4,0))*(Diário!$F$4:$F$5010))</f>
        <v>0</v>
      </c>
      <c r="J134" s="144" t="n">
        <f aca="false">SUMPRODUCT((Diário!$E$4:$E$5010='Analítico Cx.'!$B134)*(Diário!$B$4:$B$5010&gt;=J$4)*(Diário!$B$4:$B$5010&lt;=EOMONTH(J$4,0))*(Diário!$F$4:$F$5010))</f>
        <v>0</v>
      </c>
      <c r="K134" s="144" t="n">
        <f aca="false">SUMPRODUCT((Diário!$E$4:$E$5010='Analítico Cx.'!$B134)*(Diário!$B$4:$B$5010&gt;=K$4)*(Diário!$B$4:$B$5010&lt;=EOMONTH(K$4,0))*(Diário!$F$4:$F$5010))</f>
        <v>0</v>
      </c>
      <c r="L134" s="144" t="n">
        <f aca="false">SUMPRODUCT((Diário!$E$4:$E$5010='Analítico Cx.'!$B134)*(Diário!$B$4:$B$5010&gt;=L$4)*(Diário!$B$4:$B$5010&lt;=EOMONTH(L$4,0))*(Diário!$F$4:$F$5010))</f>
        <v>0</v>
      </c>
      <c r="M134" s="144" t="n">
        <f aca="false">SUMPRODUCT((Diário!$E$4:$E$5010='Analítico Cx.'!$B134)*(Diário!$B$4:$B$5010&gt;=M$4)*(Diário!$B$4:$B$5010&lt;=EOMONTH(M$4,0))*(Diário!$F$4:$F$5010))</f>
        <v>0</v>
      </c>
      <c r="N134" s="144" t="n">
        <f aca="false">SUMPRODUCT((Diário!$E$4:$E$5010='Analítico Cx.'!$B134)*(Diário!$B$4:$B$5010&gt;=N$4)*(Diário!$B$4:$B$5010&lt;=EOMONTH(N$4,0))*(Diário!$F$4:$F$5010))</f>
        <v>312.9</v>
      </c>
      <c r="O134" s="145" t="n">
        <f aca="false">SUM(C134:N134)</f>
        <v>2989.9</v>
      </c>
      <c r="P134" s="146" t="n">
        <f aca="false">IF($O$137=0,0,O134/$O$137)</f>
        <v>0.00174810322994214</v>
      </c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</row>
    <row r="135" customFormat="false" ht="23.25" hidden="false" customHeight="true" outlineLevel="0" collapsed="false">
      <c r="A135" s="177"/>
      <c r="B135" s="178" t="s">
        <v>386</v>
      </c>
      <c r="C135" s="179" t="n">
        <f aca="false">SUBTOTAL(109,C121:C134)</f>
        <v>0</v>
      </c>
      <c r="D135" s="179" t="n">
        <f aca="false">SUBTOTAL(109,D121:D134)</f>
        <v>0</v>
      </c>
      <c r="E135" s="179" t="n">
        <f aca="false">SUBTOTAL(109,E121:E134)</f>
        <v>0</v>
      </c>
      <c r="F135" s="179" t="n">
        <f aca="false">SUBTOTAL(109,F121:F134)</f>
        <v>160744.9</v>
      </c>
      <c r="G135" s="179" t="n">
        <f aca="false">SUBTOTAL(109,G121:G134)</f>
        <v>0</v>
      </c>
      <c r="H135" s="179" t="n">
        <f aca="false">SUBTOTAL(109,H121:H134)</f>
        <v>18874.5</v>
      </c>
      <c r="I135" s="179" t="n">
        <f aca="false">SUBTOTAL(109,I121:I134)</f>
        <v>20269</v>
      </c>
      <c r="J135" s="179" t="n">
        <f aca="false">SUBTOTAL(109,J121:J134)</f>
        <v>1740</v>
      </c>
      <c r="K135" s="179" t="n">
        <f aca="false">SUBTOTAL(109,K121:K134)</f>
        <v>0</v>
      </c>
      <c r="L135" s="179" t="n">
        <f aca="false">SUBTOTAL(109,L121:L134)</f>
        <v>0</v>
      </c>
      <c r="M135" s="179" t="n">
        <f aca="false">SUBTOTAL(109,M121:M134)</f>
        <v>0</v>
      </c>
      <c r="N135" s="179" t="n">
        <f aca="false">SUBTOTAL(109,N121:N134)</f>
        <v>312.9</v>
      </c>
      <c r="O135" s="179" t="n">
        <f aca="false">SUBTOTAL(109,O121:O134)</f>
        <v>201941.3</v>
      </c>
      <c r="P135" s="180" t="n">
        <f aca="false">IF($O$137=0,0,O135/$O$137)</f>
        <v>0.11806891159862</v>
      </c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</row>
    <row r="136" customFormat="false" ht="23.25" hidden="false" customHeight="true" outlineLevel="0" collapsed="false">
      <c r="A136" s="174" t="s">
        <v>161</v>
      </c>
      <c r="B136" s="137" t="s">
        <v>113</v>
      </c>
      <c r="C136" s="181" t="n">
        <f aca="false">SUMPRODUCT((Diário!$E$4:$E$5010='Analítico Cx.'!$B136)*(Diário!$B$4:$B$5010&gt;=C$4)*(Diário!$B$4:$B$5010&lt;=EOMONTH(C$4,0))*(Diário!$F$4:$F$5010))</f>
        <v>0</v>
      </c>
      <c r="D136" s="181" t="n">
        <f aca="false">SUMPRODUCT((Diário!$E$4:$E$5010='Analítico Cx.'!$B136)*(Diário!$B$4:$B$5010&gt;=D$4)*(Diário!$B$4:$B$5010&lt;=EOMONTH(D$4,0))*(Diário!$F$4:$F$5010))</f>
        <v>0</v>
      </c>
      <c r="E136" s="181" t="n">
        <f aca="false">SUMPRODUCT((Diário!$E$4:$E$5010='Analítico Cx.'!$B136)*(Diário!$B$4:$B$5010&gt;=E$4)*(Diário!$B$4:$B$5010&lt;=EOMONTH(E$4,0))*(Diário!$F$4:$F$5010))</f>
        <v>0</v>
      </c>
      <c r="F136" s="181" t="n">
        <f aca="false">SUMPRODUCT((Diário!$E$4:$E$5010='Analítico Cx.'!$B136)*(Diário!$B$4:$B$5010&gt;=F$4)*(Diário!$B$4:$B$5010&lt;=EOMONTH(F$4,0))*(Diário!$F$4:$F$5010))</f>
        <v>0</v>
      </c>
      <c r="G136" s="181" t="n">
        <f aca="false">SUMPRODUCT((Diário!$E$4:$E$5010='Analítico Cx.'!$B136)*(Diário!$B$4:$B$5010&gt;=G$4)*(Diário!$B$4:$B$5010&lt;=EOMONTH(G$4,0))*(Diário!$F$4:$F$5010))</f>
        <v>0</v>
      </c>
      <c r="H136" s="181" t="n">
        <f aca="false">SUMPRODUCT((Diário!$E$4:$E$5010='Analítico Cx.'!$B136)*(Diário!$B$4:$B$5010&gt;=H$4)*(Diário!$B$4:$B$5010&lt;=EOMONTH(H$4,0))*(Diário!$F$4:$F$5010))</f>
        <v>948.15</v>
      </c>
      <c r="I136" s="181" t="n">
        <f aca="false">SUMPRODUCT((Diário!$E$4:$E$5010='Analítico Cx.'!$B136)*(Diário!$B$4:$B$5010&gt;=I$4)*(Diário!$B$4:$B$5010&lt;=EOMONTH(I$4,0))*(Diário!$F$4:$F$5010))</f>
        <v>1079.38</v>
      </c>
      <c r="J136" s="181" t="n">
        <f aca="false">SUMPRODUCT((Diário!$E$4:$E$5010='Analítico Cx.'!$B136)*(Diário!$B$4:$B$5010&gt;=J$4)*(Diário!$B$4:$B$5010&lt;=EOMONTH(J$4,0))*(Diário!$F$4:$F$5010))</f>
        <v>458.48</v>
      </c>
      <c r="K136" s="181" t="n">
        <f aca="false">SUMPRODUCT((Diário!$E$4:$E$5010='Analítico Cx.'!$B136)*(Diário!$B$4:$B$5010&gt;=K$4)*(Diário!$B$4:$B$5010&lt;=EOMONTH(K$4,0))*(Diário!$F$4:$F$5010))</f>
        <v>596.22</v>
      </c>
      <c r="L136" s="181" t="n">
        <f aca="false">SUMPRODUCT((Diário!$E$4:$E$5010='Analítico Cx.'!$B136)*(Diário!$B$4:$B$5010&gt;=L$4)*(Diário!$B$4:$B$5010&lt;=EOMONTH(L$4,0))*(Diário!$F$4:$F$5010))</f>
        <v>1540.72</v>
      </c>
      <c r="M136" s="181" t="n">
        <f aca="false">SUMPRODUCT((Diário!$E$4:$E$5010='Analítico Cx.'!$B136)*(Diário!$B$4:$B$5010&gt;=M$4)*(Diário!$B$4:$B$5010&lt;=EOMONTH(M$4,0))*(Diário!$F$4:$F$5010))</f>
        <v>558.11</v>
      </c>
      <c r="N136" s="181" t="n">
        <f aca="false">SUMPRODUCT((Diário!$E$4:$E$5010='Analítico Cx.'!$B136)*(Diário!$B$4:$B$5010&gt;=N$4)*(Diário!$B$4:$B$5010&lt;=EOMONTH(N$4,0))*(Diário!$F$4:$F$5010))</f>
        <v>558.11</v>
      </c>
      <c r="O136" s="139" t="n">
        <f aca="false">SUM(C136:N136)</f>
        <v>5739.17</v>
      </c>
      <c r="P136" s="140" t="n">
        <f aca="false">IF($O$137=0,0,O136/$O$137)</f>
        <v>0.0033555174467999</v>
      </c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</row>
    <row r="137" customFormat="false" ht="23.25" hidden="false" customHeight="true" outlineLevel="0" collapsed="false">
      <c r="A137" s="156" t="s">
        <v>387</v>
      </c>
      <c r="B137" s="87"/>
      <c r="C137" s="125" t="n">
        <f aca="false">SUBTOTAL(109,C20:C136)</f>
        <v>0</v>
      </c>
      <c r="D137" s="125" t="n">
        <f aca="false">SUBTOTAL(109,D20:D136)</f>
        <v>0</v>
      </c>
      <c r="E137" s="125" t="n">
        <f aca="false">SUBTOTAL(109,E20:E136)</f>
        <v>284755.55</v>
      </c>
      <c r="F137" s="125" t="n">
        <f aca="false">SUBTOTAL(109,F20:F136)</f>
        <v>186419.51</v>
      </c>
      <c r="G137" s="125" t="n">
        <f aca="false">SUBTOTAL(109,G20:G136)</f>
        <v>86307.4</v>
      </c>
      <c r="H137" s="125" t="n">
        <f aca="false">SUBTOTAL(109,H20:H136)</f>
        <v>194902.05</v>
      </c>
      <c r="I137" s="125" t="n">
        <f aca="false">SUBTOTAL(109,I20:I136)</f>
        <v>171298.69</v>
      </c>
      <c r="J137" s="125" t="n">
        <f aca="false">SUBTOTAL(109,J20:J136)</f>
        <v>122347.77</v>
      </c>
      <c r="K137" s="125" t="n">
        <f aca="false">SUBTOTAL(109,K20:K136)</f>
        <v>162078.87</v>
      </c>
      <c r="L137" s="125" t="n">
        <f aca="false">SUBTOTAL(109,L20:L136)</f>
        <v>150462.81</v>
      </c>
      <c r="M137" s="125" t="n">
        <f aca="false">SUBTOTAL(109,M20:M136)</f>
        <v>180602.07</v>
      </c>
      <c r="N137" s="125" t="n">
        <f aca="false">SUBTOTAL(109,N20:N136)</f>
        <v>171193.38</v>
      </c>
      <c r="O137" s="182" t="n">
        <f aca="false">SUBTOTAL(109,O20:O136)</f>
        <v>1710368.1</v>
      </c>
      <c r="P137" s="183" t="n">
        <f aca="false">IF($O$137=0,0,O137/$O$137)</f>
        <v>1</v>
      </c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</row>
    <row r="138" customFormat="false" ht="12.75" hidden="false" customHeight="true" outlineLevel="0" collapsed="false">
      <c r="A138" s="100"/>
      <c r="B138" s="184"/>
      <c r="C138" s="145"/>
      <c r="D138" s="145"/>
      <c r="E138" s="145"/>
      <c r="F138" s="145"/>
      <c r="G138" s="145"/>
      <c r="H138" s="145"/>
      <c r="I138" s="145"/>
      <c r="J138" s="145"/>
      <c r="K138" s="145"/>
      <c r="L138" s="145"/>
      <c r="M138" s="145"/>
      <c r="N138" s="145"/>
      <c r="O138" s="145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</row>
    <row r="139" customFormat="false" ht="12.75" hidden="false" customHeight="true" outlineLevel="0" collapsed="false">
      <c r="A139" s="118"/>
      <c r="B139" s="118"/>
      <c r="C139" s="118"/>
      <c r="D139" s="118"/>
      <c r="E139" s="118"/>
      <c r="F139" s="118"/>
      <c r="G139" s="118"/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</row>
    <row r="140" customFormat="false" ht="12.75" hidden="false" customHeight="true" outlineLevel="0" collapsed="false">
      <c r="A140" s="118"/>
      <c r="B140" s="118"/>
      <c r="C140" s="118"/>
      <c r="D140" s="118"/>
      <c r="E140" s="118"/>
      <c r="F140" s="118"/>
      <c r="G140" s="118"/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</row>
    <row r="141" customFormat="false" ht="12.75" hidden="false" customHeight="true" outlineLevel="0" collapsed="false">
      <c r="A141" s="118"/>
      <c r="B141" s="118"/>
      <c r="C141" s="118"/>
      <c r="D141" s="118"/>
      <c r="E141" s="118"/>
      <c r="F141" s="118"/>
      <c r="G141" s="118"/>
      <c r="H141" s="118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</row>
    <row r="142" customFormat="false" ht="12.75" hidden="false" customHeight="true" outlineLevel="0" collapsed="false">
      <c r="A142" s="118"/>
      <c r="B142" s="118"/>
      <c r="C142" s="118"/>
      <c r="D142" s="118"/>
      <c r="E142" s="118"/>
      <c r="F142" s="118"/>
      <c r="G142" s="118"/>
      <c r="H142" s="118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</row>
    <row r="143" customFormat="false" ht="12.75" hidden="false" customHeight="true" outlineLevel="0" collapsed="false">
      <c r="A143" s="118"/>
      <c r="B143" s="118"/>
      <c r="C143" s="118"/>
      <c r="D143" s="118"/>
      <c r="E143" s="118"/>
      <c r="F143" s="118"/>
      <c r="G143" s="118"/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</row>
    <row r="144" customFormat="false" ht="12.75" hidden="false" customHeight="true" outlineLevel="0" collapsed="false">
      <c r="A144" s="118"/>
      <c r="B144" s="118"/>
      <c r="C144" s="118"/>
      <c r="D144" s="118"/>
      <c r="E144" s="118"/>
      <c r="F144" s="118"/>
      <c r="G144" s="118"/>
      <c r="H144" s="118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</row>
    <row r="145" customFormat="false" ht="12.75" hidden="false" customHeight="true" outlineLevel="0" collapsed="false">
      <c r="A145" s="118"/>
      <c r="B145" s="118"/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</row>
    <row r="146" customFormat="false" ht="12.75" hidden="false" customHeight="true" outlineLevel="0" collapsed="false">
      <c r="A146" s="118"/>
      <c r="B146" s="118"/>
      <c r="C146" s="118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</row>
    <row r="147" customFormat="false" ht="12.75" hidden="false" customHeight="true" outlineLevel="0" collapsed="false">
      <c r="A147" s="118"/>
      <c r="B147" s="118"/>
      <c r="C147" s="118"/>
      <c r="D147" s="118"/>
      <c r="E147" s="118"/>
      <c r="F147" s="118"/>
      <c r="G147" s="118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</row>
    <row r="148" customFormat="false" ht="12.75" hidden="false" customHeight="true" outlineLevel="0" collapsed="false">
      <c r="A148" s="118"/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</row>
    <row r="149" customFormat="false" ht="12.75" hidden="false" customHeight="true" outlineLevel="0" collapsed="false">
      <c r="A149" s="118"/>
      <c r="B149" s="118"/>
      <c r="C149" s="118"/>
      <c r="D149" s="118"/>
      <c r="E149" s="118"/>
      <c r="F149" s="118"/>
      <c r="G149" s="118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</row>
    <row r="150" customFormat="false" ht="12.75" hidden="false" customHeight="true" outlineLevel="0" collapsed="false">
      <c r="A150" s="118"/>
      <c r="B150" s="118"/>
      <c r="C150" s="118"/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</row>
    <row r="151" customFormat="false" ht="12.75" hidden="false" customHeight="true" outlineLevel="0" collapsed="false">
      <c r="A151" s="118"/>
      <c r="B151" s="118"/>
      <c r="C151" s="118"/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</row>
    <row r="152" customFormat="false" ht="12.75" hidden="false" customHeight="true" outlineLevel="0" collapsed="false">
      <c r="A152" s="118"/>
      <c r="B152" s="118"/>
      <c r="C152" s="118"/>
      <c r="D152" s="118"/>
      <c r="E152" s="118"/>
      <c r="F152" s="118"/>
      <c r="G152" s="118"/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8"/>
    </row>
    <row r="153" customFormat="false" ht="12.75" hidden="false" customHeight="true" outlineLevel="0" collapsed="false">
      <c r="A153" s="118"/>
      <c r="B153" s="118"/>
      <c r="C153" s="118"/>
      <c r="D153" s="118"/>
      <c r="E153" s="118"/>
      <c r="F153" s="118"/>
      <c r="G153" s="118"/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</row>
    <row r="154" customFormat="false" ht="12.75" hidden="false" customHeight="true" outlineLevel="0" collapsed="false">
      <c r="A154" s="118"/>
      <c r="B154" s="118"/>
      <c r="C154" s="118"/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</row>
    <row r="155" customFormat="false" ht="12.75" hidden="false" customHeight="true" outlineLevel="0" collapsed="false">
      <c r="A155" s="118"/>
      <c r="B155" s="118"/>
      <c r="C155" s="118"/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</row>
    <row r="156" customFormat="false" ht="12.75" hidden="false" customHeight="true" outlineLevel="0" collapsed="false">
      <c r="A156" s="118"/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</row>
    <row r="157" customFormat="false" ht="12.75" hidden="false" customHeight="true" outlineLevel="0" collapsed="false">
      <c r="A157" s="118"/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</row>
    <row r="158" customFormat="false" ht="12.75" hidden="false" customHeight="true" outlineLevel="0" collapsed="false">
      <c r="A158" s="118"/>
      <c r="B158" s="118"/>
      <c r="C158" s="118"/>
      <c r="D158" s="118"/>
      <c r="E158" s="118"/>
      <c r="F158" s="118"/>
      <c r="G158" s="118"/>
      <c r="H158" s="118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</row>
    <row r="159" customFormat="false" ht="12.75" hidden="false" customHeight="true" outlineLevel="0" collapsed="false">
      <c r="A159" s="118"/>
      <c r="B159" s="118"/>
      <c r="C159" s="118"/>
      <c r="D159" s="118"/>
      <c r="E159" s="118"/>
      <c r="F159" s="118"/>
      <c r="G159" s="118"/>
      <c r="H159" s="118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118"/>
    </row>
    <row r="160" customFormat="false" ht="12.75" hidden="false" customHeight="true" outlineLevel="0" collapsed="false">
      <c r="A160" s="118"/>
      <c r="B160" s="118"/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</row>
    <row r="161" customFormat="false" ht="12.75" hidden="false" customHeight="true" outlineLevel="0" collapsed="false">
      <c r="A161" s="118"/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</row>
    <row r="162" customFormat="false" ht="12.75" hidden="false" customHeight="true" outlineLevel="0" collapsed="false">
      <c r="A162" s="118"/>
      <c r="B162" s="118"/>
      <c r="C162" s="118"/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</row>
    <row r="163" customFormat="false" ht="12.75" hidden="false" customHeight="true" outlineLevel="0" collapsed="false">
      <c r="A163" s="118"/>
      <c r="B163" s="118"/>
      <c r="C163" s="118"/>
      <c r="D163" s="118"/>
      <c r="E163" s="118"/>
      <c r="F163" s="118"/>
      <c r="G163" s="118"/>
      <c r="H163" s="118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</row>
    <row r="164" customFormat="false" ht="12.75" hidden="false" customHeight="true" outlineLevel="0" collapsed="false">
      <c r="A164" s="118"/>
      <c r="B164" s="118"/>
      <c r="C164" s="118"/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</row>
    <row r="165" customFormat="false" ht="12.75" hidden="false" customHeight="true" outlineLevel="0" collapsed="false">
      <c r="A165" s="118"/>
      <c r="B165" s="118"/>
      <c r="C165" s="118"/>
      <c r="D165" s="118"/>
      <c r="E165" s="118"/>
      <c r="F165" s="118"/>
      <c r="G165" s="118"/>
      <c r="H165" s="118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</row>
    <row r="166" customFormat="false" ht="12.75" hidden="false" customHeight="true" outlineLevel="0" collapsed="false">
      <c r="A166" s="118"/>
      <c r="B166" s="118"/>
      <c r="C166" s="118"/>
      <c r="D166" s="118"/>
      <c r="E166" s="118"/>
      <c r="F166" s="118"/>
      <c r="G166" s="118"/>
      <c r="H166" s="118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</row>
    <row r="167" customFormat="false" ht="12.75" hidden="false" customHeight="true" outlineLevel="0" collapsed="false">
      <c r="A167" s="118"/>
      <c r="B167" s="118"/>
      <c r="C167" s="118"/>
      <c r="D167" s="118"/>
      <c r="E167" s="118"/>
      <c r="F167" s="118"/>
      <c r="G167" s="118"/>
      <c r="H167" s="118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</row>
    <row r="168" customFormat="false" ht="12.75" hidden="false" customHeight="true" outlineLevel="0" collapsed="false">
      <c r="A168" s="118"/>
      <c r="B168" s="118"/>
      <c r="C168" s="118"/>
      <c r="D168" s="118"/>
      <c r="E168" s="118"/>
      <c r="F168" s="118"/>
      <c r="G168" s="118"/>
      <c r="H168" s="118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</row>
    <row r="169" customFormat="false" ht="12.75" hidden="false" customHeight="true" outlineLevel="0" collapsed="false">
      <c r="A169" s="118"/>
      <c r="B169" s="118"/>
      <c r="C169" s="118"/>
      <c r="D169" s="118"/>
      <c r="E169" s="118"/>
      <c r="F169" s="118"/>
      <c r="G169" s="118"/>
      <c r="H169" s="118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</row>
    <row r="170" customFormat="false" ht="12.75" hidden="false" customHeight="true" outlineLevel="0" collapsed="false">
      <c r="A170" s="118"/>
      <c r="B170" s="118"/>
      <c r="C170" s="118"/>
      <c r="D170" s="118"/>
      <c r="E170" s="118"/>
      <c r="F170" s="118"/>
      <c r="G170" s="118"/>
      <c r="H170" s="118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</row>
    <row r="171" customFormat="false" ht="12.75" hidden="false" customHeight="true" outlineLevel="0" collapsed="false">
      <c r="A171" s="118"/>
      <c r="B171" s="118"/>
      <c r="C171" s="118"/>
      <c r="D171" s="118"/>
      <c r="E171" s="118"/>
      <c r="F171" s="118"/>
      <c r="G171" s="118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</row>
    <row r="172" customFormat="false" ht="12.75" hidden="false" customHeight="true" outlineLevel="0" collapsed="false">
      <c r="A172" s="118"/>
      <c r="B172" s="118"/>
      <c r="C172" s="118"/>
      <c r="D172" s="118"/>
      <c r="E172" s="118"/>
      <c r="F172" s="118"/>
      <c r="G172" s="118"/>
      <c r="H172" s="118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</row>
    <row r="173" customFormat="false" ht="12.75" hidden="false" customHeight="true" outlineLevel="0" collapsed="false">
      <c r="A173" s="118"/>
      <c r="B173" s="118"/>
      <c r="C173" s="118"/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</row>
    <row r="174" customFormat="false" ht="12.75" hidden="false" customHeight="true" outlineLevel="0" collapsed="false">
      <c r="A174" s="118"/>
      <c r="B174" s="118"/>
      <c r="C174" s="118"/>
      <c r="D174" s="118"/>
      <c r="E174" s="118"/>
      <c r="F174" s="118"/>
      <c r="G174" s="118"/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</row>
    <row r="175" customFormat="false" ht="12.75" hidden="false" customHeight="true" outlineLevel="0" collapsed="false">
      <c r="A175" s="118"/>
      <c r="B175" s="118"/>
      <c r="C175" s="118"/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</row>
    <row r="176" customFormat="false" ht="12.75" hidden="false" customHeight="true" outlineLevel="0" collapsed="false">
      <c r="A176" s="118"/>
      <c r="B176" s="118"/>
      <c r="C176" s="118"/>
      <c r="D176" s="118"/>
      <c r="E176" s="118"/>
      <c r="F176" s="118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</row>
    <row r="177" customFormat="false" ht="12.75" hidden="false" customHeight="true" outlineLevel="0" collapsed="false">
      <c r="A177" s="118"/>
      <c r="B177" s="118"/>
      <c r="C177" s="118"/>
      <c r="D177" s="118"/>
      <c r="E177" s="118"/>
      <c r="F177" s="118"/>
      <c r="G177" s="118"/>
      <c r="H177" s="118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</row>
    <row r="178" customFormat="false" ht="12.75" hidden="false" customHeight="true" outlineLevel="0" collapsed="false">
      <c r="A178" s="118"/>
      <c r="B178" s="118"/>
      <c r="C178" s="118"/>
      <c r="D178" s="118"/>
      <c r="E178" s="118"/>
      <c r="F178" s="118"/>
      <c r="G178" s="118"/>
      <c r="H178" s="118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</row>
    <row r="179" customFormat="false" ht="12.75" hidden="false" customHeight="true" outlineLevel="0" collapsed="false">
      <c r="A179" s="118"/>
      <c r="B179" s="118"/>
      <c r="C179" s="118"/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</row>
    <row r="180" customFormat="false" ht="12.75" hidden="false" customHeight="true" outlineLevel="0" collapsed="false">
      <c r="A180" s="118"/>
      <c r="B180" s="118"/>
      <c r="C180" s="118"/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</row>
    <row r="181" customFormat="false" ht="12.75" hidden="false" customHeight="true" outlineLevel="0" collapsed="false">
      <c r="A181" s="118"/>
      <c r="B181" s="118"/>
      <c r="C181" s="118"/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</row>
    <row r="182" customFormat="false" ht="12.75" hidden="false" customHeight="true" outlineLevel="0" collapsed="false">
      <c r="A182" s="118"/>
      <c r="B182" s="118"/>
      <c r="C182" s="118"/>
      <c r="D182" s="118"/>
      <c r="E182" s="118"/>
      <c r="F182" s="118"/>
      <c r="G182" s="118"/>
      <c r="H182" s="118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</row>
    <row r="183" customFormat="false" ht="12.75" hidden="false" customHeight="true" outlineLevel="0" collapsed="false">
      <c r="A183" s="118"/>
      <c r="B183" s="118"/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</row>
    <row r="184" customFormat="false" ht="12.75" hidden="false" customHeight="true" outlineLevel="0" collapsed="false">
      <c r="A184" s="118"/>
      <c r="B184" s="118"/>
      <c r="C184" s="118"/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</row>
    <row r="185" customFormat="false" ht="12.75" hidden="false" customHeight="true" outlineLevel="0" collapsed="false">
      <c r="A185" s="118"/>
      <c r="B185" s="118"/>
      <c r="C185" s="118"/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  <c r="X185" s="118"/>
      <c r="Y185" s="118"/>
      <c r="Z185" s="118"/>
    </row>
    <row r="186" customFormat="false" ht="12.75" hidden="false" customHeight="true" outlineLevel="0" collapsed="false">
      <c r="A186" s="118"/>
      <c r="B186" s="118"/>
      <c r="C186" s="118"/>
      <c r="D186" s="118"/>
      <c r="E186" s="118"/>
      <c r="F186" s="118"/>
      <c r="G186" s="118"/>
      <c r="H186" s="118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  <c r="X186" s="118"/>
      <c r="Y186" s="118"/>
      <c r="Z186" s="118"/>
    </row>
    <row r="187" customFormat="false" ht="12.75" hidden="false" customHeight="true" outlineLevel="0" collapsed="false">
      <c r="A187" s="118"/>
      <c r="B187" s="118"/>
      <c r="C187" s="118"/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</row>
    <row r="188" customFormat="false" ht="12.75" hidden="false" customHeight="true" outlineLevel="0" collapsed="false">
      <c r="A188" s="118"/>
      <c r="B188" s="118"/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</row>
    <row r="189" customFormat="false" ht="12.75" hidden="false" customHeight="true" outlineLevel="0" collapsed="false">
      <c r="A189" s="118"/>
      <c r="B189" s="118"/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</row>
    <row r="190" customFormat="false" ht="12.75" hidden="false" customHeight="true" outlineLevel="0" collapsed="false">
      <c r="A190" s="118"/>
      <c r="B190" s="118"/>
      <c r="C190" s="118"/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</row>
    <row r="191" customFormat="false" ht="12.75" hidden="false" customHeight="true" outlineLevel="0" collapsed="false">
      <c r="A191" s="118"/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</row>
    <row r="192" customFormat="false" ht="12.75" hidden="false" customHeight="true" outlineLevel="0" collapsed="false">
      <c r="A192" s="118"/>
      <c r="B192" s="118"/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</row>
    <row r="193" customFormat="false" ht="12.75" hidden="false" customHeight="true" outlineLevel="0" collapsed="false">
      <c r="A193" s="118"/>
      <c r="B193" s="118"/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</row>
    <row r="194" customFormat="false" ht="12.75" hidden="false" customHeight="true" outlineLevel="0" collapsed="false">
      <c r="A194" s="118"/>
      <c r="B194" s="118"/>
      <c r="C194" s="118"/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</row>
    <row r="195" customFormat="false" ht="12.75" hidden="false" customHeight="true" outlineLevel="0" collapsed="false">
      <c r="A195" s="118"/>
      <c r="B195" s="118"/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</row>
    <row r="196" customFormat="false" ht="12.75" hidden="false" customHeight="true" outlineLevel="0" collapsed="false">
      <c r="A196" s="118"/>
      <c r="B196" s="118"/>
      <c r="C196" s="118"/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</row>
    <row r="197" customFormat="false" ht="12.75" hidden="false" customHeight="true" outlineLevel="0" collapsed="false">
      <c r="A197" s="118"/>
      <c r="B197" s="118"/>
      <c r="C197" s="118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</row>
    <row r="198" customFormat="false" ht="12.75" hidden="false" customHeight="true" outlineLevel="0" collapsed="false">
      <c r="A198" s="118"/>
      <c r="B198" s="118"/>
      <c r="C198" s="118"/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</row>
    <row r="199" customFormat="false" ht="12.75" hidden="false" customHeight="true" outlineLevel="0" collapsed="false">
      <c r="A199" s="118"/>
      <c r="B199" s="118"/>
      <c r="C199" s="118"/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  <c r="X199" s="118"/>
      <c r="Y199" s="118"/>
      <c r="Z199" s="118"/>
    </row>
    <row r="200" customFormat="false" ht="12.75" hidden="false" customHeight="true" outlineLevel="0" collapsed="false">
      <c r="A200" s="118"/>
      <c r="B200" s="118"/>
      <c r="C200" s="118"/>
      <c r="D200" s="118"/>
      <c r="E200" s="118"/>
      <c r="F200" s="118"/>
      <c r="G200" s="118"/>
      <c r="H200" s="118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  <c r="X200" s="118"/>
      <c r="Y200" s="118"/>
      <c r="Z200" s="118"/>
    </row>
    <row r="201" customFormat="false" ht="12.75" hidden="false" customHeight="true" outlineLevel="0" collapsed="false">
      <c r="A201" s="118"/>
      <c r="B201" s="118"/>
      <c r="C201" s="118"/>
      <c r="D201" s="118"/>
      <c r="E201" s="118"/>
      <c r="F201" s="118"/>
      <c r="G201" s="118"/>
      <c r="H201" s="118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  <c r="X201" s="118"/>
      <c r="Y201" s="118"/>
      <c r="Z201" s="118"/>
    </row>
    <row r="202" customFormat="false" ht="12.75" hidden="false" customHeight="true" outlineLevel="0" collapsed="false">
      <c r="A202" s="118"/>
      <c r="B202" s="118"/>
      <c r="C202" s="118"/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</row>
    <row r="203" customFormat="false" ht="12.75" hidden="false" customHeight="true" outlineLevel="0" collapsed="false">
      <c r="A203" s="118"/>
      <c r="B203" s="118"/>
      <c r="C203" s="118"/>
      <c r="D203" s="118"/>
      <c r="E203" s="118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</row>
    <row r="204" customFormat="false" ht="12.75" hidden="false" customHeight="true" outlineLevel="0" collapsed="false">
      <c r="A204" s="118"/>
      <c r="B204" s="118"/>
      <c r="C204" s="118"/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</row>
    <row r="205" customFormat="false" ht="12.75" hidden="false" customHeight="true" outlineLevel="0" collapsed="false">
      <c r="A205" s="118"/>
      <c r="B205" s="118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</row>
    <row r="206" customFormat="false" ht="12.75" hidden="false" customHeight="true" outlineLevel="0" collapsed="false">
      <c r="A206" s="118"/>
      <c r="B206" s="118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  <c r="X206" s="118"/>
      <c r="Y206" s="118"/>
      <c r="Z206" s="118"/>
    </row>
    <row r="207" customFormat="false" ht="12.75" hidden="false" customHeight="true" outlineLevel="0" collapsed="false">
      <c r="A207" s="118"/>
      <c r="B207" s="118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</row>
    <row r="208" customFormat="false" ht="12.75" hidden="false" customHeight="true" outlineLevel="0" collapsed="false">
      <c r="A208" s="118"/>
      <c r="B208" s="118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  <c r="X208" s="118"/>
      <c r="Y208" s="118"/>
      <c r="Z208" s="118"/>
    </row>
    <row r="209" customFormat="false" ht="12.75" hidden="false" customHeight="true" outlineLevel="0" collapsed="false">
      <c r="A209" s="118"/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</row>
    <row r="210" customFormat="false" ht="12.75" hidden="false" customHeight="true" outlineLevel="0" collapsed="false">
      <c r="A210" s="118"/>
      <c r="B210" s="118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</row>
    <row r="211" customFormat="false" ht="12.75" hidden="false" customHeight="true" outlineLevel="0" collapsed="false">
      <c r="A211" s="118"/>
      <c r="B211" s="118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</row>
    <row r="212" customFormat="false" ht="12.75" hidden="false" customHeight="true" outlineLevel="0" collapsed="false">
      <c r="A212" s="118"/>
      <c r="B212" s="118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</row>
    <row r="213" customFormat="false" ht="12.75" hidden="false" customHeight="true" outlineLevel="0" collapsed="false">
      <c r="A213" s="118"/>
      <c r="B213" s="118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</row>
    <row r="214" customFormat="false" ht="12.75" hidden="false" customHeight="true" outlineLevel="0" collapsed="false">
      <c r="A214" s="118"/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  <c r="X214" s="118"/>
      <c r="Y214" s="118"/>
      <c r="Z214" s="118"/>
    </row>
    <row r="215" customFormat="false" ht="12.75" hidden="false" customHeight="true" outlineLevel="0" collapsed="false">
      <c r="A215" s="118"/>
      <c r="B215" s="118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  <c r="X215" s="118"/>
      <c r="Y215" s="118"/>
      <c r="Z215" s="118"/>
    </row>
    <row r="216" customFormat="false" ht="12.75" hidden="false" customHeight="true" outlineLevel="0" collapsed="false">
      <c r="A216" s="118"/>
      <c r="B216" s="118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</row>
    <row r="217" customFormat="false" ht="12.75" hidden="false" customHeight="true" outlineLevel="0" collapsed="false">
      <c r="A217" s="118"/>
      <c r="B217" s="118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  <c r="X217" s="118"/>
      <c r="Y217" s="118"/>
      <c r="Z217" s="118"/>
    </row>
    <row r="218" customFormat="false" ht="12.75" hidden="false" customHeight="true" outlineLevel="0" collapsed="false">
      <c r="A218" s="118"/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118"/>
      <c r="Y218" s="118"/>
      <c r="Z218" s="118"/>
    </row>
    <row r="219" customFormat="false" ht="12.75" hidden="false" customHeight="true" outlineLevel="0" collapsed="false">
      <c r="A219" s="118"/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</row>
    <row r="220" customFormat="false" ht="12.75" hidden="false" customHeight="true" outlineLevel="0" collapsed="false">
      <c r="A220" s="118"/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  <c r="X220" s="118"/>
      <c r="Y220" s="118"/>
      <c r="Z220" s="118"/>
    </row>
    <row r="221" customFormat="false" ht="12.75" hidden="false" customHeight="true" outlineLevel="0" collapsed="false">
      <c r="A221" s="118"/>
      <c r="B221" s="118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  <c r="X221" s="118"/>
      <c r="Y221" s="118"/>
      <c r="Z221" s="118"/>
    </row>
    <row r="222" customFormat="false" ht="12.75" hidden="false" customHeight="true" outlineLevel="0" collapsed="false">
      <c r="A222" s="118"/>
      <c r="B222" s="118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118"/>
      <c r="O222" s="118"/>
      <c r="P222" s="118"/>
      <c r="Q222" s="118"/>
      <c r="R222" s="118"/>
      <c r="S222" s="118"/>
      <c r="T222" s="118"/>
      <c r="U222" s="118"/>
      <c r="V222" s="118"/>
      <c r="W222" s="118"/>
      <c r="X222" s="118"/>
      <c r="Y222" s="118"/>
      <c r="Z222" s="118"/>
    </row>
    <row r="223" customFormat="false" ht="12.75" hidden="false" customHeight="true" outlineLevel="0" collapsed="false">
      <c r="A223" s="118"/>
      <c r="B223" s="118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118"/>
      <c r="O223" s="118"/>
      <c r="P223" s="118"/>
      <c r="Q223" s="118"/>
      <c r="R223" s="118"/>
      <c r="S223" s="118"/>
      <c r="T223" s="118"/>
      <c r="U223" s="118"/>
      <c r="V223" s="118"/>
      <c r="W223" s="118"/>
      <c r="X223" s="118"/>
      <c r="Y223" s="118"/>
      <c r="Z223" s="118"/>
    </row>
    <row r="224" customFormat="false" ht="12.75" hidden="false" customHeight="true" outlineLevel="0" collapsed="false">
      <c r="A224" s="118"/>
      <c r="B224" s="118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118"/>
      <c r="O224" s="118"/>
      <c r="P224" s="118"/>
      <c r="Q224" s="118"/>
      <c r="R224" s="118"/>
      <c r="S224" s="118"/>
      <c r="T224" s="118"/>
      <c r="U224" s="118"/>
      <c r="V224" s="118"/>
      <c r="W224" s="118"/>
      <c r="X224" s="118"/>
      <c r="Y224" s="118"/>
      <c r="Z224" s="118"/>
    </row>
    <row r="225" customFormat="false" ht="12.75" hidden="false" customHeight="true" outlineLevel="0" collapsed="false">
      <c r="A225" s="118"/>
      <c r="B225" s="118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118"/>
      <c r="P225" s="118"/>
      <c r="Q225" s="118"/>
      <c r="R225" s="118"/>
      <c r="S225" s="118"/>
      <c r="T225" s="118"/>
      <c r="U225" s="118"/>
      <c r="V225" s="118"/>
      <c r="W225" s="118"/>
      <c r="X225" s="118"/>
      <c r="Y225" s="118"/>
      <c r="Z225" s="118"/>
    </row>
    <row r="226" customFormat="false" ht="12.75" hidden="false" customHeight="true" outlineLevel="0" collapsed="false">
      <c r="A226" s="118"/>
      <c r="B226" s="118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118"/>
      <c r="O226" s="118"/>
      <c r="P226" s="118"/>
      <c r="Q226" s="118"/>
      <c r="R226" s="118"/>
      <c r="S226" s="118"/>
      <c r="T226" s="118"/>
      <c r="U226" s="118"/>
      <c r="V226" s="118"/>
      <c r="W226" s="118"/>
      <c r="X226" s="118"/>
      <c r="Y226" s="118"/>
      <c r="Z226" s="118"/>
    </row>
    <row r="227" customFormat="false" ht="12.75" hidden="false" customHeight="true" outlineLevel="0" collapsed="false">
      <c r="A227" s="118"/>
      <c r="B227" s="118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118"/>
      <c r="O227" s="118"/>
      <c r="P227" s="118"/>
      <c r="Q227" s="118"/>
      <c r="R227" s="118"/>
      <c r="S227" s="118"/>
      <c r="T227" s="118"/>
      <c r="U227" s="118"/>
      <c r="V227" s="118"/>
      <c r="W227" s="118"/>
      <c r="X227" s="118"/>
      <c r="Y227" s="118"/>
      <c r="Z227" s="118"/>
    </row>
    <row r="228" customFormat="false" ht="12.75" hidden="false" customHeight="true" outlineLevel="0" collapsed="false">
      <c r="A228" s="118"/>
      <c r="B228" s="118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118"/>
      <c r="O228" s="118"/>
      <c r="P228" s="118"/>
      <c r="Q228" s="118"/>
      <c r="R228" s="118"/>
      <c r="S228" s="118"/>
      <c r="T228" s="118"/>
      <c r="U228" s="118"/>
      <c r="V228" s="118"/>
      <c r="W228" s="118"/>
      <c r="X228" s="118"/>
      <c r="Y228" s="118"/>
      <c r="Z228" s="118"/>
    </row>
    <row r="229" customFormat="false" ht="12.75" hidden="false" customHeight="true" outlineLevel="0" collapsed="false">
      <c r="A229" s="118"/>
      <c r="B229" s="118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118"/>
      <c r="O229" s="118"/>
      <c r="P229" s="118"/>
      <c r="Q229" s="118"/>
      <c r="R229" s="118"/>
      <c r="S229" s="118"/>
      <c r="T229" s="118"/>
      <c r="U229" s="118"/>
      <c r="V229" s="118"/>
      <c r="W229" s="118"/>
      <c r="X229" s="118"/>
      <c r="Y229" s="118"/>
      <c r="Z229" s="118"/>
    </row>
    <row r="230" customFormat="false" ht="12.75" hidden="false" customHeight="true" outlineLevel="0" collapsed="false">
      <c r="A230" s="118"/>
      <c r="B230" s="118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118"/>
      <c r="O230" s="118"/>
      <c r="P230" s="118"/>
      <c r="Q230" s="118"/>
      <c r="R230" s="118"/>
      <c r="S230" s="118"/>
      <c r="T230" s="118"/>
      <c r="U230" s="118"/>
      <c r="V230" s="118"/>
      <c r="W230" s="118"/>
      <c r="X230" s="118"/>
      <c r="Y230" s="118"/>
      <c r="Z230" s="118"/>
    </row>
    <row r="231" customFormat="false" ht="12.75" hidden="false" customHeight="true" outlineLevel="0" collapsed="false">
      <c r="A231" s="118"/>
      <c r="B231" s="118"/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  <c r="N231" s="118"/>
      <c r="O231" s="118"/>
      <c r="P231" s="118"/>
      <c r="Q231" s="118"/>
      <c r="R231" s="118"/>
      <c r="S231" s="118"/>
      <c r="T231" s="118"/>
      <c r="U231" s="118"/>
      <c r="V231" s="118"/>
      <c r="W231" s="118"/>
      <c r="X231" s="118"/>
      <c r="Y231" s="118"/>
      <c r="Z231" s="118"/>
    </row>
    <row r="232" customFormat="false" ht="12.75" hidden="false" customHeight="true" outlineLevel="0" collapsed="false">
      <c r="A232" s="118"/>
      <c r="B232" s="118"/>
      <c r="C232" s="118"/>
      <c r="D232" s="118"/>
      <c r="E232" s="118"/>
      <c r="F232" s="118"/>
      <c r="G232" s="118"/>
      <c r="H232" s="118"/>
      <c r="I232" s="118"/>
      <c r="J232" s="118"/>
      <c r="K232" s="118"/>
      <c r="L232" s="118"/>
      <c r="M232" s="118"/>
      <c r="N232" s="118"/>
      <c r="O232" s="118"/>
      <c r="P232" s="118"/>
      <c r="Q232" s="118"/>
      <c r="R232" s="118"/>
      <c r="S232" s="118"/>
      <c r="T232" s="118"/>
      <c r="U232" s="118"/>
      <c r="V232" s="118"/>
      <c r="W232" s="118"/>
      <c r="X232" s="118"/>
      <c r="Y232" s="118"/>
      <c r="Z232" s="118"/>
    </row>
    <row r="233" customFormat="false" ht="12.75" hidden="false" customHeight="true" outlineLevel="0" collapsed="false">
      <c r="A233" s="118"/>
      <c r="B233" s="118"/>
      <c r="C233" s="118"/>
      <c r="D233" s="118"/>
      <c r="E233" s="118"/>
      <c r="F233" s="118"/>
      <c r="G233" s="118"/>
      <c r="H233" s="118"/>
      <c r="I233" s="118"/>
      <c r="J233" s="118"/>
      <c r="K233" s="118"/>
      <c r="L233" s="118"/>
      <c r="M233" s="118"/>
      <c r="N233" s="118"/>
      <c r="O233" s="118"/>
      <c r="P233" s="118"/>
      <c r="Q233" s="118"/>
      <c r="R233" s="118"/>
      <c r="S233" s="118"/>
      <c r="T233" s="118"/>
      <c r="U233" s="118"/>
      <c r="V233" s="118"/>
      <c r="W233" s="118"/>
      <c r="X233" s="118"/>
      <c r="Y233" s="118"/>
      <c r="Z233" s="118"/>
    </row>
    <row r="234" customFormat="false" ht="12.75" hidden="false" customHeight="true" outlineLevel="0" collapsed="false">
      <c r="A234" s="118"/>
      <c r="B234" s="118"/>
      <c r="C234" s="118"/>
      <c r="D234" s="118"/>
      <c r="E234" s="118"/>
      <c r="F234" s="118"/>
      <c r="G234" s="118"/>
      <c r="H234" s="118"/>
      <c r="I234" s="118"/>
      <c r="J234" s="118"/>
      <c r="K234" s="118"/>
      <c r="L234" s="118"/>
      <c r="M234" s="118"/>
      <c r="N234" s="118"/>
      <c r="O234" s="118"/>
      <c r="P234" s="118"/>
      <c r="Q234" s="118"/>
      <c r="R234" s="118"/>
      <c r="S234" s="118"/>
      <c r="T234" s="118"/>
      <c r="U234" s="118"/>
      <c r="V234" s="118"/>
      <c r="W234" s="118"/>
      <c r="X234" s="118"/>
      <c r="Y234" s="118"/>
      <c r="Z234" s="118"/>
    </row>
    <row r="235" customFormat="false" ht="12.75" hidden="false" customHeight="true" outlineLevel="0" collapsed="false">
      <c r="A235" s="118"/>
      <c r="B235" s="118"/>
      <c r="C235" s="118"/>
      <c r="D235" s="118"/>
      <c r="E235" s="118"/>
      <c r="F235" s="118"/>
      <c r="G235" s="118"/>
      <c r="H235" s="118"/>
      <c r="I235" s="118"/>
      <c r="J235" s="118"/>
      <c r="K235" s="118"/>
      <c r="L235" s="118"/>
      <c r="M235" s="118"/>
      <c r="N235" s="118"/>
      <c r="O235" s="118"/>
      <c r="P235" s="118"/>
      <c r="Q235" s="118"/>
      <c r="R235" s="118"/>
      <c r="S235" s="118"/>
      <c r="T235" s="118"/>
      <c r="U235" s="118"/>
      <c r="V235" s="118"/>
      <c r="W235" s="118"/>
      <c r="X235" s="118"/>
      <c r="Y235" s="118"/>
      <c r="Z235" s="118"/>
    </row>
    <row r="236" customFormat="false" ht="12.75" hidden="false" customHeight="true" outlineLevel="0" collapsed="false">
      <c r="A236" s="118"/>
      <c r="B236" s="118"/>
      <c r="C236" s="118"/>
      <c r="D236" s="118"/>
      <c r="E236" s="118"/>
      <c r="F236" s="118"/>
      <c r="G236" s="118"/>
      <c r="H236" s="118"/>
      <c r="I236" s="118"/>
      <c r="J236" s="118"/>
      <c r="K236" s="118"/>
      <c r="L236" s="118"/>
      <c r="M236" s="118"/>
      <c r="N236" s="118"/>
      <c r="O236" s="118"/>
      <c r="P236" s="118"/>
      <c r="Q236" s="118"/>
      <c r="R236" s="118"/>
      <c r="S236" s="118"/>
      <c r="T236" s="118"/>
      <c r="U236" s="118"/>
      <c r="V236" s="118"/>
      <c r="W236" s="118"/>
      <c r="X236" s="118"/>
      <c r="Y236" s="118"/>
      <c r="Z236" s="118"/>
    </row>
    <row r="237" customFormat="false" ht="12.75" hidden="false" customHeight="true" outlineLevel="0" collapsed="false">
      <c r="A237" s="118"/>
      <c r="B237" s="118"/>
      <c r="C237" s="118"/>
      <c r="D237" s="118"/>
      <c r="E237" s="118"/>
      <c r="F237" s="118"/>
      <c r="G237" s="118"/>
      <c r="H237" s="118"/>
      <c r="I237" s="118"/>
      <c r="J237" s="118"/>
      <c r="K237" s="118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  <c r="X237" s="118"/>
      <c r="Y237" s="118"/>
      <c r="Z237" s="118"/>
    </row>
    <row r="238" customFormat="false" ht="12.75" hidden="false" customHeight="true" outlineLevel="0" collapsed="false">
      <c r="A238" s="118"/>
      <c r="B238" s="118"/>
      <c r="C238" s="118"/>
      <c r="D238" s="118"/>
      <c r="E238" s="118"/>
      <c r="F238" s="118"/>
      <c r="G238" s="118"/>
      <c r="H238" s="118"/>
      <c r="I238" s="118"/>
      <c r="J238" s="118"/>
      <c r="K238" s="118"/>
      <c r="L238" s="118"/>
      <c r="M238" s="118"/>
      <c r="N238" s="118"/>
      <c r="O238" s="118"/>
      <c r="P238" s="118"/>
      <c r="Q238" s="118"/>
      <c r="R238" s="118"/>
      <c r="S238" s="118"/>
      <c r="T238" s="118"/>
      <c r="U238" s="118"/>
      <c r="V238" s="118"/>
      <c r="W238" s="118"/>
      <c r="X238" s="118"/>
      <c r="Y238" s="118"/>
      <c r="Z238" s="118"/>
    </row>
    <row r="239" customFormat="false" ht="12.75" hidden="false" customHeight="true" outlineLevel="0" collapsed="false">
      <c r="A239" s="118"/>
      <c r="B239" s="118"/>
      <c r="C239" s="118"/>
      <c r="D239" s="118"/>
      <c r="E239" s="118"/>
      <c r="F239" s="118"/>
      <c r="G239" s="118"/>
      <c r="H239" s="118"/>
      <c r="I239" s="118"/>
      <c r="J239" s="118"/>
      <c r="K239" s="118"/>
      <c r="L239" s="118"/>
      <c r="M239" s="118"/>
      <c r="N239" s="118"/>
      <c r="O239" s="118"/>
      <c r="P239" s="118"/>
      <c r="Q239" s="118"/>
      <c r="R239" s="118"/>
      <c r="S239" s="118"/>
      <c r="T239" s="118"/>
      <c r="U239" s="118"/>
      <c r="V239" s="118"/>
      <c r="W239" s="118"/>
      <c r="X239" s="118"/>
      <c r="Y239" s="118"/>
      <c r="Z239" s="118"/>
    </row>
    <row r="240" customFormat="false" ht="12.75" hidden="false" customHeight="true" outlineLevel="0" collapsed="false">
      <c r="A240" s="118"/>
      <c r="B240" s="118"/>
      <c r="C240" s="118"/>
      <c r="D240" s="118"/>
      <c r="E240" s="118"/>
      <c r="F240" s="118"/>
      <c r="G240" s="118"/>
      <c r="H240" s="118"/>
      <c r="I240" s="118"/>
      <c r="J240" s="118"/>
      <c r="K240" s="118"/>
      <c r="L240" s="118"/>
      <c r="M240" s="118"/>
      <c r="N240" s="118"/>
      <c r="O240" s="118"/>
      <c r="P240" s="118"/>
      <c r="Q240" s="118"/>
      <c r="R240" s="118"/>
      <c r="S240" s="118"/>
      <c r="T240" s="118"/>
      <c r="U240" s="118"/>
      <c r="V240" s="118"/>
      <c r="W240" s="118"/>
      <c r="X240" s="118"/>
      <c r="Y240" s="118"/>
      <c r="Z240" s="118"/>
    </row>
    <row r="241" customFormat="false" ht="12.75" hidden="false" customHeight="true" outlineLevel="0" collapsed="false">
      <c r="A241" s="118"/>
      <c r="B241" s="118"/>
      <c r="C241" s="118"/>
      <c r="D241" s="118"/>
      <c r="E241" s="118"/>
      <c r="F241" s="118"/>
      <c r="G241" s="118"/>
      <c r="H241" s="118"/>
      <c r="I241" s="118"/>
      <c r="J241" s="118"/>
      <c r="K241" s="118"/>
      <c r="L241" s="118"/>
      <c r="M241" s="118"/>
      <c r="N241" s="118"/>
      <c r="O241" s="118"/>
      <c r="P241" s="118"/>
      <c r="Q241" s="118"/>
      <c r="R241" s="118"/>
      <c r="S241" s="118"/>
      <c r="T241" s="118"/>
      <c r="U241" s="118"/>
      <c r="V241" s="118"/>
      <c r="W241" s="118"/>
      <c r="X241" s="118"/>
      <c r="Y241" s="118"/>
      <c r="Z241" s="118"/>
    </row>
    <row r="242" customFormat="false" ht="12.75" hidden="false" customHeight="true" outlineLevel="0" collapsed="false">
      <c r="A242" s="118"/>
      <c r="B242" s="118"/>
      <c r="C242" s="118"/>
      <c r="D242" s="118"/>
      <c r="E242" s="118"/>
      <c r="F242" s="118"/>
      <c r="G242" s="118"/>
      <c r="H242" s="118"/>
      <c r="I242" s="118"/>
      <c r="J242" s="118"/>
      <c r="K242" s="118"/>
      <c r="L242" s="118"/>
      <c r="M242" s="118"/>
      <c r="N242" s="118"/>
      <c r="O242" s="118"/>
      <c r="P242" s="118"/>
      <c r="Q242" s="118"/>
      <c r="R242" s="118"/>
      <c r="S242" s="118"/>
      <c r="T242" s="118"/>
      <c r="U242" s="118"/>
      <c r="V242" s="118"/>
      <c r="W242" s="118"/>
      <c r="X242" s="118"/>
      <c r="Y242" s="118"/>
      <c r="Z242" s="118"/>
    </row>
    <row r="243" customFormat="false" ht="12.75" hidden="false" customHeight="true" outlineLevel="0" collapsed="false">
      <c r="A243" s="118"/>
      <c r="B243" s="118"/>
      <c r="C243" s="118"/>
      <c r="D243" s="118"/>
      <c r="E243" s="118"/>
      <c r="F243" s="118"/>
      <c r="G243" s="118"/>
      <c r="H243" s="118"/>
      <c r="I243" s="118"/>
      <c r="J243" s="118"/>
      <c r="K243" s="118"/>
      <c r="L243" s="118"/>
      <c r="M243" s="118"/>
      <c r="N243" s="118"/>
      <c r="O243" s="118"/>
      <c r="P243" s="118"/>
      <c r="Q243" s="118"/>
      <c r="R243" s="118"/>
      <c r="S243" s="118"/>
      <c r="T243" s="118"/>
      <c r="U243" s="118"/>
      <c r="V243" s="118"/>
      <c r="W243" s="118"/>
      <c r="X243" s="118"/>
      <c r="Y243" s="118"/>
      <c r="Z243" s="118"/>
    </row>
    <row r="244" customFormat="false" ht="12.75" hidden="false" customHeight="true" outlineLevel="0" collapsed="false">
      <c r="A244" s="118"/>
      <c r="B244" s="118"/>
      <c r="C244" s="118"/>
      <c r="D244" s="118"/>
      <c r="E244" s="118"/>
      <c r="F244" s="118"/>
      <c r="G244" s="118"/>
      <c r="H244" s="118"/>
      <c r="I244" s="118"/>
      <c r="J244" s="118"/>
      <c r="K244" s="118"/>
      <c r="L244" s="118"/>
      <c r="M244" s="118"/>
      <c r="N244" s="118"/>
      <c r="O244" s="118"/>
      <c r="P244" s="118"/>
      <c r="Q244" s="118"/>
      <c r="R244" s="118"/>
      <c r="S244" s="118"/>
      <c r="T244" s="118"/>
      <c r="U244" s="118"/>
      <c r="V244" s="118"/>
      <c r="W244" s="118"/>
      <c r="X244" s="118"/>
      <c r="Y244" s="118"/>
      <c r="Z244" s="118"/>
    </row>
    <row r="245" customFormat="false" ht="12.75" hidden="false" customHeight="true" outlineLevel="0" collapsed="false">
      <c r="A245" s="118"/>
      <c r="B245" s="118"/>
      <c r="C245" s="118"/>
      <c r="D245" s="118"/>
      <c r="E245" s="118"/>
      <c r="F245" s="118"/>
      <c r="G245" s="118"/>
      <c r="H245" s="118"/>
      <c r="I245" s="118"/>
      <c r="J245" s="118"/>
      <c r="K245" s="118"/>
      <c r="L245" s="118"/>
      <c r="M245" s="118"/>
      <c r="N245" s="118"/>
      <c r="O245" s="118"/>
      <c r="P245" s="118"/>
      <c r="Q245" s="118"/>
      <c r="R245" s="118"/>
      <c r="S245" s="118"/>
      <c r="T245" s="118"/>
      <c r="U245" s="118"/>
      <c r="V245" s="118"/>
      <c r="W245" s="118"/>
      <c r="X245" s="118"/>
      <c r="Y245" s="118"/>
      <c r="Z245" s="118"/>
    </row>
    <row r="246" customFormat="false" ht="12.75" hidden="false" customHeight="true" outlineLevel="0" collapsed="false">
      <c r="A246" s="118"/>
      <c r="B246" s="118"/>
      <c r="C246" s="118"/>
      <c r="D246" s="118"/>
      <c r="E246" s="118"/>
      <c r="F246" s="118"/>
      <c r="G246" s="118"/>
      <c r="H246" s="118"/>
      <c r="I246" s="118"/>
      <c r="J246" s="118"/>
      <c r="K246" s="118"/>
      <c r="L246" s="118"/>
      <c r="M246" s="118"/>
      <c r="N246" s="118"/>
      <c r="O246" s="118"/>
      <c r="P246" s="118"/>
      <c r="Q246" s="118"/>
      <c r="R246" s="118"/>
      <c r="S246" s="118"/>
      <c r="T246" s="118"/>
      <c r="U246" s="118"/>
      <c r="V246" s="118"/>
      <c r="W246" s="118"/>
      <c r="X246" s="118"/>
      <c r="Y246" s="118"/>
      <c r="Z246" s="118"/>
    </row>
    <row r="247" customFormat="false" ht="12.75" hidden="false" customHeight="true" outlineLevel="0" collapsed="false">
      <c r="A247" s="118"/>
      <c r="B247" s="118"/>
      <c r="C247" s="118"/>
      <c r="D247" s="118"/>
      <c r="E247" s="118"/>
      <c r="F247" s="118"/>
      <c r="G247" s="118"/>
      <c r="H247" s="118"/>
      <c r="I247" s="118"/>
      <c r="J247" s="118"/>
      <c r="K247" s="118"/>
      <c r="L247" s="118"/>
      <c r="M247" s="118"/>
      <c r="N247" s="118"/>
      <c r="O247" s="118"/>
      <c r="P247" s="118"/>
      <c r="Q247" s="118"/>
      <c r="R247" s="118"/>
      <c r="S247" s="118"/>
      <c r="T247" s="118"/>
      <c r="U247" s="118"/>
      <c r="V247" s="118"/>
      <c r="W247" s="118"/>
      <c r="X247" s="118"/>
      <c r="Y247" s="118"/>
      <c r="Z247" s="118"/>
    </row>
    <row r="248" customFormat="false" ht="12.75" hidden="false" customHeight="true" outlineLevel="0" collapsed="false">
      <c r="A248" s="118"/>
      <c r="B248" s="118"/>
      <c r="C248" s="118"/>
      <c r="D248" s="118"/>
      <c r="E248" s="118"/>
      <c r="F248" s="118"/>
      <c r="G248" s="118"/>
      <c r="H248" s="118"/>
      <c r="I248" s="118"/>
      <c r="J248" s="118"/>
      <c r="K248" s="118"/>
      <c r="L248" s="118"/>
      <c r="M248" s="118"/>
      <c r="N248" s="118"/>
      <c r="O248" s="118"/>
      <c r="P248" s="118"/>
      <c r="Q248" s="118"/>
      <c r="R248" s="118"/>
      <c r="S248" s="118"/>
      <c r="T248" s="118"/>
      <c r="U248" s="118"/>
      <c r="V248" s="118"/>
      <c r="W248" s="118"/>
      <c r="X248" s="118"/>
      <c r="Y248" s="118"/>
      <c r="Z248" s="118"/>
    </row>
    <row r="249" customFormat="false" ht="12.75" hidden="false" customHeight="true" outlineLevel="0" collapsed="false">
      <c r="A249" s="118"/>
      <c r="B249" s="118"/>
      <c r="C249" s="118"/>
      <c r="D249" s="118"/>
      <c r="E249" s="118"/>
      <c r="F249" s="118"/>
      <c r="G249" s="118"/>
      <c r="H249" s="118"/>
      <c r="I249" s="118"/>
      <c r="J249" s="118"/>
      <c r="K249" s="118"/>
      <c r="L249" s="118"/>
      <c r="M249" s="118"/>
      <c r="N249" s="118"/>
      <c r="O249" s="118"/>
      <c r="P249" s="118"/>
      <c r="Q249" s="118"/>
      <c r="R249" s="118"/>
      <c r="S249" s="118"/>
      <c r="T249" s="118"/>
      <c r="U249" s="118"/>
      <c r="V249" s="118"/>
      <c r="W249" s="118"/>
      <c r="X249" s="118"/>
      <c r="Y249" s="118"/>
      <c r="Z249" s="118"/>
    </row>
    <row r="250" customFormat="false" ht="12.75" hidden="false" customHeight="true" outlineLevel="0" collapsed="false">
      <c r="A250" s="118"/>
      <c r="B250" s="118"/>
      <c r="C250" s="118"/>
      <c r="D250" s="118"/>
      <c r="E250" s="118"/>
      <c r="F250" s="118"/>
      <c r="G250" s="118"/>
      <c r="H250" s="118"/>
      <c r="I250" s="118"/>
      <c r="J250" s="118"/>
      <c r="K250" s="118"/>
      <c r="L250" s="118"/>
      <c r="M250" s="118"/>
      <c r="N250" s="118"/>
      <c r="O250" s="118"/>
      <c r="P250" s="118"/>
      <c r="Q250" s="118"/>
      <c r="R250" s="118"/>
      <c r="S250" s="118"/>
      <c r="T250" s="118"/>
      <c r="U250" s="118"/>
      <c r="V250" s="118"/>
      <c r="W250" s="118"/>
      <c r="X250" s="118"/>
      <c r="Y250" s="118"/>
      <c r="Z250" s="118"/>
    </row>
    <row r="251" customFormat="false" ht="12.75" hidden="false" customHeight="true" outlineLevel="0" collapsed="false">
      <c r="A251" s="118"/>
      <c r="B251" s="118"/>
      <c r="C251" s="118"/>
      <c r="D251" s="118"/>
      <c r="E251" s="118"/>
      <c r="F251" s="118"/>
      <c r="G251" s="118"/>
      <c r="H251" s="118"/>
      <c r="I251" s="118"/>
      <c r="J251" s="118"/>
      <c r="K251" s="118"/>
      <c r="L251" s="118"/>
      <c r="M251" s="118"/>
      <c r="N251" s="118"/>
      <c r="O251" s="118"/>
      <c r="P251" s="118"/>
      <c r="Q251" s="118"/>
      <c r="R251" s="118"/>
      <c r="S251" s="118"/>
      <c r="T251" s="118"/>
      <c r="U251" s="118"/>
      <c r="V251" s="118"/>
      <c r="W251" s="118"/>
      <c r="X251" s="118"/>
      <c r="Y251" s="118"/>
      <c r="Z251" s="118"/>
    </row>
    <row r="252" customFormat="false" ht="12.75" hidden="false" customHeight="true" outlineLevel="0" collapsed="false">
      <c r="A252" s="118"/>
      <c r="B252" s="118"/>
      <c r="C252" s="118"/>
      <c r="D252" s="118"/>
      <c r="E252" s="118"/>
      <c r="F252" s="118"/>
      <c r="G252" s="118"/>
      <c r="H252" s="118"/>
      <c r="I252" s="118"/>
      <c r="J252" s="118"/>
      <c r="K252" s="118"/>
      <c r="L252" s="118"/>
      <c r="M252" s="118"/>
      <c r="N252" s="118"/>
      <c r="O252" s="118"/>
      <c r="P252" s="118"/>
      <c r="Q252" s="118"/>
      <c r="R252" s="118"/>
      <c r="S252" s="118"/>
      <c r="T252" s="118"/>
      <c r="U252" s="118"/>
      <c r="V252" s="118"/>
      <c r="W252" s="118"/>
      <c r="X252" s="118"/>
      <c r="Y252" s="118"/>
      <c r="Z252" s="118"/>
    </row>
    <row r="253" customFormat="false" ht="12.75" hidden="false" customHeight="true" outlineLevel="0" collapsed="false">
      <c r="A253" s="118"/>
      <c r="B253" s="118"/>
      <c r="C253" s="118"/>
      <c r="D253" s="118"/>
      <c r="E253" s="118"/>
      <c r="F253" s="118"/>
      <c r="G253" s="118"/>
      <c r="H253" s="118"/>
      <c r="I253" s="118"/>
      <c r="J253" s="118"/>
      <c r="K253" s="118"/>
      <c r="L253" s="118"/>
      <c r="M253" s="118"/>
      <c r="N253" s="118"/>
      <c r="O253" s="118"/>
      <c r="P253" s="118"/>
      <c r="Q253" s="118"/>
      <c r="R253" s="118"/>
      <c r="S253" s="118"/>
      <c r="T253" s="118"/>
      <c r="U253" s="118"/>
      <c r="V253" s="118"/>
      <c r="W253" s="118"/>
      <c r="X253" s="118"/>
      <c r="Y253" s="118"/>
      <c r="Z253" s="118"/>
    </row>
    <row r="254" customFormat="false" ht="12.75" hidden="false" customHeight="true" outlineLevel="0" collapsed="false">
      <c r="A254" s="118"/>
      <c r="B254" s="118"/>
      <c r="C254" s="118"/>
      <c r="D254" s="118"/>
      <c r="E254" s="118"/>
      <c r="F254" s="118"/>
      <c r="G254" s="118"/>
      <c r="H254" s="118"/>
      <c r="I254" s="118"/>
      <c r="J254" s="118"/>
      <c r="K254" s="118"/>
      <c r="L254" s="118"/>
      <c r="M254" s="118"/>
      <c r="N254" s="118"/>
      <c r="O254" s="118"/>
      <c r="P254" s="118"/>
      <c r="Q254" s="118"/>
      <c r="R254" s="118"/>
      <c r="S254" s="118"/>
      <c r="T254" s="118"/>
      <c r="U254" s="118"/>
      <c r="V254" s="118"/>
      <c r="W254" s="118"/>
      <c r="X254" s="118"/>
      <c r="Y254" s="118"/>
      <c r="Z254" s="118"/>
    </row>
    <row r="255" customFormat="false" ht="12.75" hidden="false" customHeight="true" outlineLevel="0" collapsed="false">
      <c r="A255" s="118"/>
      <c r="B255" s="118"/>
      <c r="C255" s="118"/>
      <c r="D255" s="118"/>
      <c r="E255" s="118"/>
      <c r="F255" s="118"/>
      <c r="G255" s="118"/>
      <c r="H255" s="118"/>
      <c r="I255" s="118"/>
      <c r="J255" s="118"/>
      <c r="K255" s="118"/>
      <c r="L255" s="118"/>
      <c r="M255" s="118"/>
      <c r="N255" s="118"/>
      <c r="O255" s="118"/>
      <c r="P255" s="118"/>
      <c r="Q255" s="118"/>
      <c r="R255" s="118"/>
      <c r="S255" s="118"/>
      <c r="T255" s="118"/>
      <c r="U255" s="118"/>
      <c r="V255" s="118"/>
      <c r="W255" s="118"/>
      <c r="X255" s="118"/>
      <c r="Y255" s="118"/>
      <c r="Z255" s="118"/>
    </row>
    <row r="256" customFormat="false" ht="12.75" hidden="false" customHeight="true" outlineLevel="0" collapsed="false">
      <c r="A256" s="118"/>
      <c r="B256" s="118"/>
      <c r="C256" s="118"/>
      <c r="D256" s="118"/>
      <c r="E256" s="118"/>
      <c r="F256" s="118"/>
      <c r="G256" s="118"/>
      <c r="H256" s="118"/>
      <c r="I256" s="118"/>
      <c r="J256" s="118"/>
      <c r="K256" s="118"/>
      <c r="L256" s="118"/>
      <c r="M256" s="118"/>
      <c r="N256" s="118"/>
      <c r="O256" s="118"/>
      <c r="P256" s="118"/>
      <c r="Q256" s="118"/>
      <c r="R256" s="118"/>
      <c r="S256" s="118"/>
      <c r="T256" s="118"/>
      <c r="U256" s="118"/>
      <c r="V256" s="118"/>
      <c r="W256" s="118"/>
      <c r="X256" s="118"/>
      <c r="Y256" s="118"/>
      <c r="Z256" s="118"/>
    </row>
    <row r="257" customFormat="false" ht="12.75" hidden="false" customHeight="true" outlineLevel="0" collapsed="false">
      <c r="A257" s="118"/>
      <c r="B257" s="118"/>
      <c r="C257" s="118"/>
      <c r="D257" s="118"/>
      <c r="E257" s="118"/>
      <c r="F257" s="118"/>
      <c r="G257" s="118"/>
      <c r="H257" s="118"/>
      <c r="I257" s="118"/>
      <c r="J257" s="118"/>
      <c r="K257" s="118"/>
      <c r="L257" s="118"/>
      <c r="M257" s="118"/>
      <c r="N257" s="118"/>
      <c r="O257" s="118"/>
      <c r="P257" s="118"/>
      <c r="Q257" s="118"/>
      <c r="R257" s="118"/>
      <c r="S257" s="118"/>
      <c r="T257" s="118"/>
      <c r="U257" s="118"/>
      <c r="V257" s="118"/>
      <c r="W257" s="118"/>
      <c r="X257" s="118"/>
      <c r="Y257" s="118"/>
      <c r="Z257" s="118"/>
    </row>
    <row r="258" customFormat="false" ht="12.75" hidden="false" customHeight="true" outlineLevel="0" collapsed="false">
      <c r="A258" s="118"/>
      <c r="B258" s="118"/>
      <c r="C258" s="118"/>
      <c r="D258" s="118"/>
      <c r="E258" s="118"/>
      <c r="F258" s="118"/>
      <c r="G258" s="118"/>
      <c r="H258" s="118"/>
      <c r="I258" s="118"/>
      <c r="J258" s="118"/>
      <c r="K258" s="118"/>
      <c r="L258" s="118"/>
      <c r="M258" s="118"/>
      <c r="N258" s="118"/>
      <c r="O258" s="118"/>
      <c r="P258" s="118"/>
      <c r="Q258" s="118"/>
      <c r="R258" s="118"/>
      <c r="S258" s="118"/>
      <c r="T258" s="118"/>
      <c r="U258" s="118"/>
      <c r="V258" s="118"/>
      <c r="W258" s="118"/>
      <c r="X258" s="118"/>
      <c r="Y258" s="118"/>
      <c r="Z258" s="118"/>
    </row>
    <row r="259" customFormat="false" ht="12.75" hidden="false" customHeight="true" outlineLevel="0" collapsed="false">
      <c r="A259" s="118"/>
      <c r="B259" s="118"/>
      <c r="C259" s="118"/>
      <c r="D259" s="118"/>
      <c r="E259" s="118"/>
      <c r="F259" s="118"/>
      <c r="G259" s="118"/>
      <c r="H259" s="118"/>
      <c r="I259" s="118"/>
      <c r="J259" s="118"/>
      <c r="K259" s="118"/>
      <c r="L259" s="118"/>
      <c r="M259" s="118"/>
      <c r="N259" s="118"/>
      <c r="O259" s="118"/>
      <c r="P259" s="118"/>
      <c r="Q259" s="118"/>
      <c r="R259" s="118"/>
      <c r="S259" s="118"/>
      <c r="T259" s="118"/>
      <c r="U259" s="118"/>
      <c r="V259" s="118"/>
      <c r="W259" s="118"/>
      <c r="X259" s="118"/>
      <c r="Y259" s="118"/>
      <c r="Z259" s="118"/>
    </row>
    <row r="260" customFormat="false" ht="12.75" hidden="false" customHeight="true" outlineLevel="0" collapsed="false">
      <c r="A260" s="118"/>
      <c r="B260" s="118"/>
      <c r="C260" s="118"/>
      <c r="D260" s="118"/>
      <c r="E260" s="118"/>
      <c r="F260" s="118"/>
      <c r="G260" s="118"/>
      <c r="H260" s="118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</row>
    <row r="261" customFormat="false" ht="12.75" hidden="false" customHeight="true" outlineLevel="0" collapsed="false">
      <c r="A261" s="118"/>
      <c r="B261" s="118"/>
      <c r="C261" s="118"/>
      <c r="D261" s="118"/>
      <c r="E261" s="118"/>
      <c r="F261" s="118"/>
      <c r="G261" s="118"/>
      <c r="H261" s="118"/>
      <c r="I261" s="118"/>
      <c r="J261" s="118"/>
      <c r="K261" s="118"/>
      <c r="L261" s="118"/>
      <c r="M261" s="118"/>
      <c r="N261" s="118"/>
      <c r="O261" s="118"/>
      <c r="P261" s="118"/>
      <c r="Q261" s="118"/>
      <c r="R261" s="118"/>
      <c r="S261" s="118"/>
      <c r="T261" s="118"/>
      <c r="U261" s="118"/>
      <c r="V261" s="118"/>
      <c r="W261" s="118"/>
      <c r="X261" s="118"/>
      <c r="Y261" s="118"/>
      <c r="Z261" s="118"/>
    </row>
    <row r="262" customFormat="false" ht="12.75" hidden="false" customHeight="true" outlineLevel="0" collapsed="false">
      <c r="A262" s="118"/>
      <c r="B262" s="118"/>
      <c r="C262" s="118"/>
      <c r="D262" s="118"/>
      <c r="E262" s="118"/>
      <c r="F262" s="118"/>
      <c r="G262" s="118"/>
      <c r="H262" s="118"/>
      <c r="I262" s="118"/>
      <c r="J262" s="118"/>
      <c r="K262" s="118"/>
      <c r="L262" s="118"/>
      <c r="M262" s="118"/>
      <c r="N262" s="118"/>
      <c r="O262" s="118"/>
      <c r="P262" s="118"/>
      <c r="Q262" s="118"/>
      <c r="R262" s="118"/>
      <c r="S262" s="118"/>
      <c r="T262" s="118"/>
      <c r="U262" s="118"/>
      <c r="V262" s="118"/>
      <c r="W262" s="118"/>
      <c r="X262" s="118"/>
      <c r="Y262" s="118"/>
      <c r="Z262" s="118"/>
    </row>
    <row r="263" customFormat="false" ht="12.75" hidden="false" customHeight="true" outlineLevel="0" collapsed="false">
      <c r="A263" s="118"/>
      <c r="B263" s="118"/>
      <c r="C263" s="118"/>
      <c r="D263" s="118"/>
      <c r="E263" s="118"/>
      <c r="F263" s="118"/>
      <c r="G263" s="118"/>
      <c r="H263" s="118"/>
      <c r="I263" s="118"/>
      <c r="J263" s="118"/>
      <c r="K263" s="118"/>
      <c r="L263" s="118"/>
      <c r="M263" s="118"/>
      <c r="N263" s="118"/>
      <c r="O263" s="118"/>
      <c r="P263" s="118"/>
      <c r="Q263" s="118"/>
      <c r="R263" s="118"/>
      <c r="S263" s="118"/>
      <c r="T263" s="118"/>
      <c r="U263" s="118"/>
      <c r="V263" s="118"/>
      <c r="W263" s="118"/>
      <c r="X263" s="118"/>
      <c r="Y263" s="118"/>
      <c r="Z263" s="118"/>
    </row>
    <row r="264" customFormat="false" ht="12.75" hidden="false" customHeight="true" outlineLevel="0" collapsed="false">
      <c r="A264" s="118"/>
      <c r="B264" s="118"/>
      <c r="C264" s="118"/>
      <c r="D264" s="118"/>
      <c r="E264" s="118"/>
      <c r="F264" s="118"/>
      <c r="G264" s="118"/>
      <c r="H264" s="118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  <c r="X264" s="118"/>
      <c r="Y264" s="118"/>
      <c r="Z264" s="118"/>
    </row>
    <row r="265" customFormat="false" ht="12.75" hidden="false" customHeight="true" outlineLevel="0" collapsed="false">
      <c r="A265" s="118"/>
      <c r="B265" s="118"/>
      <c r="C265" s="118"/>
      <c r="D265" s="118"/>
      <c r="E265" s="118"/>
      <c r="F265" s="118"/>
      <c r="G265" s="118"/>
      <c r="H265" s="118"/>
      <c r="I265" s="118"/>
      <c r="J265" s="118"/>
      <c r="K265" s="118"/>
      <c r="L265" s="118"/>
      <c r="M265" s="118"/>
      <c r="N265" s="118"/>
      <c r="O265" s="118"/>
      <c r="P265" s="118"/>
      <c r="Q265" s="118"/>
      <c r="R265" s="118"/>
      <c r="S265" s="118"/>
      <c r="T265" s="118"/>
      <c r="U265" s="118"/>
      <c r="V265" s="118"/>
      <c r="W265" s="118"/>
      <c r="X265" s="118"/>
      <c r="Y265" s="118"/>
      <c r="Z265" s="118"/>
    </row>
    <row r="266" customFormat="false" ht="12.75" hidden="false" customHeight="true" outlineLevel="0" collapsed="false">
      <c r="A266" s="118"/>
      <c r="B266" s="118"/>
      <c r="C266" s="118"/>
      <c r="D266" s="118"/>
      <c r="E266" s="118"/>
      <c r="F266" s="118"/>
      <c r="G266" s="118"/>
      <c r="H266" s="118"/>
      <c r="I266" s="118"/>
      <c r="J266" s="118"/>
      <c r="K266" s="118"/>
      <c r="L266" s="118"/>
      <c r="M266" s="118"/>
      <c r="N266" s="118"/>
      <c r="O266" s="118"/>
      <c r="P266" s="118"/>
      <c r="Q266" s="118"/>
      <c r="R266" s="118"/>
      <c r="S266" s="118"/>
      <c r="T266" s="118"/>
      <c r="U266" s="118"/>
      <c r="V266" s="118"/>
      <c r="W266" s="118"/>
      <c r="X266" s="118"/>
      <c r="Y266" s="118"/>
      <c r="Z266" s="118"/>
    </row>
    <row r="267" customFormat="false" ht="12.75" hidden="false" customHeight="true" outlineLevel="0" collapsed="false">
      <c r="A267" s="118"/>
      <c r="B267" s="118"/>
      <c r="C267" s="118"/>
      <c r="D267" s="118"/>
      <c r="E267" s="118"/>
      <c r="F267" s="118"/>
      <c r="G267" s="118"/>
      <c r="H267" s="118"/>
      <c r="I267" s="118"/>
      <c r="J267" s="118"/>
      <c r="K267" s="118"/>
      <c r="L267" s="118"/>
      <c r="M267" s="118"/>
      <c r="N267" s="118"/>
      <c r="O267" s="118"/>
      <c r="P267" s="118"/>
      <c r="Q267" s="118"/>
      <c r="R267" s="118"/>
      <c r="S267" s="118"/>
      <c r="T267" s="118"/>
      <c r="U267" s="118"/>
      <c r="V267" s="118"/>
      <c r="W267" s="118"/>
      <c r="X267" s="118"/>
      <c r="Y267" s="118"/>
      <c r="Z267" s="118"/>
    </row>
    <row r="268" customFormat="false" ht="12.75" hidden="false" customHeight="true" outlineLevel="0" collapsed="false">
      <c r="A268" s="118"/>
      <c r="B268" s="118"/>
      <c r="C268" s="118"/>
      <c r="D268" s="118"/>
      <c r="E268" s="118"/>
      <c r="F268" s="118"/>
      <c r="G268" s="118"/>
      <c r="H268" s="118"/>
      <c r="I268" s="118"/>
      <c r="J268" s="118"/>
      <c r="K268" s="118"/>
      <c r="L268" s="118"/>
      <c r="M268" s="118"/>
      <c r="N268" s="118"/>
      <c r="O268" s="118"/>
      <c r="P268" s="118"/>
      <c r="Q268" s="118"/>
      <c r="R268" s="118"/>
      <c r="S268" s="118"/>
      <c r="T268" s="118"/>
      <c r="U268" s="118"/>
      <c r="V268" s="118"/>
      <c r="W268" s="118"/>
      <c r="X268" s="118"/>
      <c r="Y268" s="118"/>
      <c r="Z268" s="118"/>
    </row>
    <row r="269" customFormat="false" ht="12.75" hidden="false" customHeight="true" outlineLevel="0" collapsed="false">
      <c r="A269" s="118"/>
      <c r="B269" s="118"/>
      <c r="C269" s="118"/>
      <c r="D269" s="118"/>
      <c r="E269" s="118"/>
      <c r="F269" s="118"/>
      <c r="G269" s="118"/>
      <c r="H269" s="118"/>
      <c r="I269" s="118"/>
      <c r="J269" s="118"/>
      <c r="K269" s="118"/>
      <c r="L269" s="118"/>
      <c r="M269" s="118"/>
      <c r="N269" s="118"/>
      <c r="O269" s="118"/>
      <c r="P269" s="118"/>
      <c r="Q269" s="118"/>
      <c r="R269" s="118"/>
      <c r="S269" s="118"/>
      <c r="T269" s="118"/>
      <c r="U269" s="118"/>
      <c r="V269" s="118"/>
      <c r="W269" s="118"/>
      <c r="X269" s="118"/>
      <c r="Y269" s="118"/>
      <c r="Z269" s="118"/>
    </row>
    <row r="270" customFormat="false" ht="12.75" hidden="false" customHeight="true" outlineLevel="0" collapsed="false">
      <c r="A270" s="118"/>
      <c r="B270" s="118"/>
      <c r="C270" s="118"/>
      <c r="D270" s="118"/>
      <c r="E270" s="118"/>
      <c r="F270" s="118"/>
      <c r="G270" s="118"/>
      <c r="H270" s="118"/>
      <c r="I270" s="118"/>
      <c r="J270" s="118"/>
      <c r="K270" s="118"/>
      <c r="L270" s="118"/>
      <c r="M270" s="118"/>
      <c r="N270" s="118"/>
      <c r="O270" s="118"/>
      <c r="P270" s="118"/>
      <c r="Q270" s="118"/>
      <c r="R270" s="118"/>
      <c r="S270" s="118"/>
      <c r="T270" s="118"/>
      <c r="U270" s="118"/>
      <c r="V270" s="118"/>
      <c r="W270" s="118"/>
      <c r="X270" s="118"/>
      <c r="Y270" s="118"/>
      <c r="Z270" s="118"/>
    </row>
    <row r="271" customFormat="false" ht="12.75" hidden="false" customHeight="true" outlineLevel="0" collapsed="false">
      <c r="A271" s="118"/>
      <c r="B271" s="118"/>
      <c r="C271" s="118"/>
      <c r="D271" s="118"/>
      <c r="E271" s="118"/>
      <c r="F271" s="118"/>
      <c r="G271" s="118"/>
      <c r="H271" s="118"/>
      <c r="I271" s="118"/>
      <c r="J271" s="118"/>
      <c r="K271" s="118"/>
      <c r="L271" s="118"/>
      <c r="M271" s="118"/>
      <c r="N271" s="118"/>
      <c r="O271" s="118"/>
      <c r="P271" s="118"/>
      <c r="Q271" s="118"/>
      <c r="R271" s="118"/>
      <c r="S271" s="118"/>
      <c r="T271" s="118"/>
      <c r="U271" s="118"/>
      <c r="V271" s="118"/>
      <c r="W271" s="118"/>
      <c r="X271" s="118"/>
      <c r="Y271" s="118"/>
      <c r="Z271" s="118"/>
    </row>
    <row r="272" customFormat="false" ht="12.75" hidden="false" customHeight="true" outlineLevel="0" collapsed="false">
      <c r="A272" s="118"/>
      <c r="B272" s="118"/>
      <c r="C272" s="118"/>
      <c r="D272" s="118"/>
      <c r="E272" s="118"/>
      <c r="F272" s="118"/>
      <c r="G272" s="118"/>
      <c r="H272" s="118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  <c r="X272" s="118"/>
      <c r="Y272" s="118"/>
      <c r="Z272" s="118"/>
    </row>
    <row r="273" customFormat="false" ht="12.75" hidden="false" customHeight="true" outlineLevel="0" collapsed="false">
      <c r="A273" s="118"/>
      <c r="B273" s="118"/>
      <c r="C273" s="118"/>
      <c r="D273" s="118"/>
      <c r="E273" s="118"/>
      <c r="F273" s="118"/>
      <c r="G273" s="118"/>
      <c r="H273" s="118"/>
      <c r="I273" s="118"/>
      <c r="J273" s="118"/>
      <c r="K273" s="118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  <c r="X273" s="118"/>
      <c r="Y273" s="118"/>
      <c r="Z273" s="118"/>
    </row>
    <row r="274" customFormat="false" ht="12.75" hidden="false" customHeight="true" outlineLevel="0" collapsed="false">
      <c r="A274" s="118"/>
      <c r="B274" s="118"/>
      <c r="C274" s="118"/>
      <c r="D274" s="118"/>
      <c r="E274" s="118"/>
      <c r="F274" s="118"/>
      <c r="G274" s="118"/>
      <c r="H274" s="118"/>
      <c r="I274" s="118"/>
      <c r="J274" s="118"/>
      <c r="K274" s="118"/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  <c r="X274" s="118"/>
      <c r="Y274" s="118"/>
      <c r="Z274" s="118"/>
    </row>
    <row r="275" customFormat="false" ht="12.75" hidden="false" customHeight="true" outlineLevel="0" collapsed="false">
      <c r="A275" s="118"/>
      <c r="B275" s="118"/>
      <c r="C275" s="118"/>
      <c r="D275" s="118"/>
      <c r="E275" s="118"/>
      <c r="F275" s="118"/>
      <c r="G275" s="118"/>
      <c r="H275" s="118"/>
      <c r="I275" s="118"/>
      <c r="J275" s="118"/>
      <c r="K275" s="118"/>
      <c r="L275" s="118"/>
      <c r="M275" s="118"/>
      <c r="N275" s="118"/>
      <c r="O275" s="118"/>
      <c r="P275" s="118"/>
      <c r="Q275" s="118"/>
      <c r="R275" s="118"/>
      <c r="S275" s="118"/>
      <c r="T275" s="118"/>
      <c r="U275" s="118"/>
      <c r="V275" s="118"/>
      <c r="W275" s="118"/>
      <c r="X275" s="118"/>
      <c r="Y275" s="118"/>
      <c r="Z275" s="118"/>
    </row>
    <row r="276" customFormat="false" ht="12.75" hidden="false" customHeight="true" outlineLevel="0" collapsed="false">
      <c r="A276" s="118"/>
      <c r="B276" s="118"/>
      <c r="C276" s="118"/>
      <c r="D276" s="118"/>
      <c r="E276" s="118"/>
      <c r="F276" s="118"/>
      <c r="G276" s="118"/>
      <c r="H276" s="118"/>
      <c r="I276" s="118"/>
      <c r="J276" s="118"/>
      <c r="K276" s="118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  <c r="X276" s="118"/>
      <c r="Y276" s="118"/>
      <c r="Z276" s="118"/>
    </row>
    <row r="277" customFormat="false" ht="12.75" hidden="false" customHeight="true" outlineLevel="0" collapsed="false">
      <c r="A277" s="118"/>
      <c r="B277" s="118"/>
      <c r="C277" s="118"/>
      <c r="D277" s="118"/>
      <c r="E277" s="118"/>
      <c r="F277" s="118"/>
      <c r="G277" s="118"/>
      <c r="H277" s="118"/>
      <c r="I277" s="118"/>
      <c r="J277" s="118"/>
      <c r="K277" s="118"/>
      <c r="L277" s="118"/>
      <c r="M277" s="118"/>
      <c r="N277" s="118"/>
      <c r="O277" s="118"/>
      <c r="P277" s="118"/>
      <c r="Q277" s="118"/>
      <c r="R277" s="118"/>
      <c r="S277" s="118"/>
      <c r="T277" s="118"/>
      <c r="U277" s="118"/>
      <c r="V277" s="118"/>
      <c r="W277" s="118"/>
      <c r="X277" s="118"/>
      <c r="Y277" s="118"/>
      <c r="Z277" s="118"/>
    </row>
    <row r="278" customFormat="false" ht="12.75" hidden="false" customHeight="true" outlineLevel="0" collapsed="false">
      <c r="A278" s="118"/>
      <c r="B278" s="118"/>
      <c r="C278" s="118"/>
      <c r="D278" s="118"/>
      <c r="E278" s="118"/>
      <c r="F278" s="118"/>
      <c r="G278" s="118"/>
      <c r="H278" s="118"/>
      <c r="I278" s="118"/>
      <c r="J278" s="118"/>
      <c r="K278" s="118"/>
      <c r="L278" s="118"/>
      <c r="M278" s="118"/>
      <c r="N278" s="118"/>
      <c r="O278" s="118"/>
      <c r="P278" s="118"/>
      <c r="Q278" s="118"/>
      <c r="R278" s="118"/>
      <c r="S278" s="118"/>
      <c r="T278" s="118"/>
      <c r="U278" s="118"/>
      <c r="V278" s="118"/>
      <c r="W278" s="118"/>
      <c r="X278" s="118"/>
      <c r="Y278" s="118"/>
      <c r="Z278" s="118"/>
    </row>
    <row r="279" customFormat="false" ht="12.75" hidden="false" customHeight="true" outlineLevel="0" collapsed="false">
      <c r="A279" s="118"/>
      <c r="B279" s="118"/>
      <c r="C279" s="118"/>
      <c r="D279" s="118"/>
      <c r="E279" s="118"/>
      <c r="F279" s="118"/>
      <c r="G279" s="118"/>
      <c r="H279" s="118"/>
      <c r="I279" s="118"/>
      <c r="J279" s="118"/>
      <c r="K279" s="118"/>
      <c r="L279" s="118"/>
      <c r="M279" s="118"/>
      <c r="N279" s="118"/>
      <c r="O279" s="118"/>
      <c r="P279" s="118"/>
      <c r="Q279" s="118"/>
      <c r="R279" s="118"/>
      <c r="S279" s="118"/>
      <c r="T279" s="118"/>
      <c r="U279" s="118"/>
      <c r="V279" s="118"/>
      <c r="W279" s="118"/>
      <c r="X279" s="118"/>
      <c r="Y279" s="118"/>
      <c r="Z279" s="118"/>
    </row>
    <row r="280" customFormat="false" ht="12.75" hidden="false" customHeight="true" outlineLevel="0" collapsed="false">
      <c r="A280" s="118"/>
      <c r="B280" s="118"/>
      <c r="C280" s="118"/>
      <c r="D280" s="118"/>
      <c r="E280" s="118"/>
      <c r="F280" s="118"/>
      <c r="G280" s="118"/>
      <c r="H280" s="118"/>
      <c r="I280" s="118"/>
      <c r="J280" s="118"/>
      <c r="K280" s="118"/>
      <c r="L280" s="118"/>
      <c r="M280" s="118"/>
      <c r="N280" s="118"/>
      <c r="O280" s="118"/>
      <c r="P280" s="118"/>
      <c r="Q280" s="118"/>
      <c r="R280" s="118"/>
      <c r="S280" s="118"/>
      <c r="T280" s="118"/>
      <c r="U280" s="118"/>
      <c r="V280" s="118"/>
      <c r="W280" s="118"/>
      <c r="X280" s="118"/>
      <c r="Y280" s="118"/>
      <c r="Z280" s="118"/>
    </row>
    <row r="281" customFormat="false" ht="12.75" hidden="false" customHeight="true" outlineLevel="0" collapsed="false">
      <c r="A281" s="118"/>
      <c r="B281" s="118"/>
      <c r="C281" s="118"/>
      <c r="D281" s="118"/>
      <c r="E281" s="118"/>
      <c r="F281" s="118"/>
      <c r="G281" s="118"/>
      <c r="H281" s="118"/>
      <c r="I281" s="118"/>
      <c r="J281" s="118"/>
      <c r="K281" s="118"/>
      <c r="L281" s="118"/>
      <c r="M281" s="118"/>
      <c r="N281" s="118"/>
      <c r="O281" s="118"/>
      <c r="P281" s="118"/>
      <c r="Q281" s="118"/>
      <c r="R281" s="118"/>
      <c r="S281" s="118"/>
      <c r="T281" s="118"/>
      <c r="U281" s="118"/>
      <c r="V281" s="118"/>
      <c r="W281" s="118"/>
      <c r="X281" s="118"/>
      <c r="Y281" s="118"/>
      <c r="Z281" s="118"/>
    </row>
    <row r="282" customFormat="false" ht="12.75" hidden="false" customHeight="true" outlineLevel="0" collapsed="false">
      <c r="A282" s="118"/>
      <c r="B282" s="118"/>
      <c r="C282" s="118"/>
      <c r="D282" s="118"/>
      <c r="E282" s="118"/>
      <c r="F282" s="118"/>
      <c r="G282" s="118"/>
      <c r="H282" s="118"/>
      <c r="I282" s="118"/>
      <c r="J282" s="118"/>
      <c r="K282" s="118"/>
      <c r="L282" s="118"/>
      <c r="M282" s="118"/>
      <c r="N282" s="118"/>
      <c r="O282" s="118"/>
      <c r="P282" s="118"/>
      <c r="Q282" s="118"/>
      <c r="R282" s="118"/>
      <c r="S282" s="118"/>
      <c r="T282" s="118"/>
      <c r="U282" s="118"/>
      <c r="V282" s="118"/>
      <c r="W282" s="118"/>
      <c r="X282" s="118"/>
      <c r="Y282" s="118"/>
      <c r="Z282" s="118"/>
    </row>
    <row r="283" customFormat="false" ht="12.75" hidden="false" customHeight="true" outlineLevel="0" collapsed="false">
      <c r="A283" s="118"/>
      <c r="B283" s="118"/>
      <c r="C283" s="118"/>
      <c r="D283" s="118"/>
      <c r="E283" s="118"/>
      <c r="F283" s="118"/>
      <c r="G283" s="118"/>
      <c r="H283" s="118"/>
      <c r="I283" s="118"/>
      <c r="J283" s="118"/>
      <c r="K283" s="118"/>
      <c r="L283" s="118"/>
      <c r="M283" s="118"/>
      <c r="N283" s="118"/>
      <c r="O283" s="118"/>
      <c r="P283" s="118"/>
      <c r="Q283" s="118"/>
      <c r="R283" s="118"/>
      <c r="S283" s="118"/>
      <c r="T283" s="118"/>
      <c r="U283" s="118"/>
      <c r="V283" s="118"/>
      <c r="W283" s="118"/>
      <c r="X283" s="118"/>
      <c r="Y283" s="118"/>
      <c r="Z283" s="118"/>
    </row>
    <row r="284" customFormat="false" ht="12.75" hidden="false" customHeight="true" outlineLevel="0" collapsed="false">
      <c r="A284" s="118"/>
      <c r="B284" s="118"/>
      <c r="C284" s="118"/>
      <c r="D284" s="118"/>
      <c r="E284" s="118"/>
      <c r="F284" s="118"/>
      <c r="G284" s="118"/>
      <c r="H284" s="118"/>
      <c r="I284" s="118"/>
      <c r="J284" s="118"/>
      <c r="K284" s="118"/>
      <c r="L284" s="118"/>
      <c r="M284" s="118"/>
      <c r="N284" s="118"/>
      <c r="O284" s="118"/>
      <c r="P284" s="118"/>
      <c r="Q284" s="118"/>
      <c r="R284" s="118"/>
      <c r="S284" s="118"/>
      <c r="T284" s="118"/>
      <c r="U284" s="118"/>
      <c r="V284" s="118"/>
      <c r="W284" s="118"/>
      <c r="X284" s="118"/>
      <c r="Y284" s="118"/>
      <c r="Z284" s="118"/>
    </row>
    <row r="285" customFormat="false" ht="12.75" hidden="false" customHeight="true" outlineLevel="0" collapsed="false">
      <c r="A285" s="118"/>
      <c r="B285" s="118"/>
      <c r="C285" s="118"/>
      <c r="D285" s="118"/>
      <c r="E285" s="118"/>
      <c r="F285" s="118"/>
      <c r="G285" s="118"/>
      <c r="H285" s="118"/>
      <c r="I285" s="118"/>
      <c r="J285" s="118"/>
      <c r="K285" s="118"/>
      <c r="L285" s="118"/>
      <c r="M285" s="118"/>
      <c r="N285" s="118"/>
      <c r="O285" s="118"/>
      <c r="P285" s="118"/>
      <c r="Q285" s="118"/>
      <c r="R285" s="118"/>
      <c r="S285" s="118"/>
      <c r="T285" s="118"/>
      <c r="U285" s="118"/>
      <c r="V285" s="118"/>
      <c r="W285" s="118"/>
      <c r="X285" s="118"/>
      <c r="Y285" s="118"/>
      <c r="Z285" s="118"/>
    </row>
    <row r="286" customFormat="false" ht="12.75" hidden="false" customHeight="true" outlineLevel="0" collapsed="false">
      <c r="A286" s="118"/>
      <c r="B286" s="118"/>
      <c r="C286" s="118"/>
      <c r="D286" s="118"/>
      <c r="E286" s="118"/>
      <c r="F286" s="118"/>
      <c r="G286" s="118"/>
      <c r="H286" s="118"/>
      <c r="I286" s="118"/>
      <c r="J286" s="118"/>
      <c r="K286" s="118"/>
      <c r="L286" s="118"/>
      <c r="M286" s="118"/>
      <c r="N286" s="118"/>
      <c r="O286" s="118"/>
      <c r="P286" s="118"/>
      <c r="Q286" s="118"/>
      <c r="R286" s="118"/>
      <c r="S286" s="118"/>
      <c r="T286" s="118"/>
      <c r="U286" s="118"/>
      <c r="V286" s="118"/>
      <c r="W286" s="118"/>
      <c r="X286" s="118"/>
      <c r="Y286" s="118"/>
      <c r="Z286" s="118"/>
    </row>
    <row r="287" customFormat="false" ht="12.75" hidden="false" customHeight="true" outlineLevel="0" collapsed="false">
      <c r="A287" s="118"/>
      <c r="B287" s="118"/>
      <c r="C287" s="118"/>
      <c r="D287" s="118"/>
      <c r="E287" s="118"/>
      <c r="F287" s="118"/>
      <c r="G287" s="118"/>
      <c r="H287" s="118"/>
      <c r="I287" s="118"/>
      <c r="J287" s="118"/>
      <c r="K287" s="118"/>
      <c r="L287" s="118"/>
      <c r="M287" s="118"/>
      <c r="N287" s="118"/>
      <c r="O287" s="118"/>
      <c r="P287" s="118"/>
      <c r="Q287" s="118"/>
      <c r="R287" s="118"/>
      <c r="S287" s="118"/>
      <c r="T287" s="118"/>
      <c r="U287" s="118"/>
      <c r="V287" s="118"/>
      <c r="W287" s="118"/>
      <c r="X287" s="118"/>
      <c r="Y287" s="118"/>
      <c r="Z287" s="118"/>
    </row>
    <row r="288" customFormat="false" ht="12.75" hidden="false" customHeight="true" outlineLevel="0" collapsed="false">
      <c r="A288" s="118"/>
      <c r="B288" s="118"/>
      <c r="C288" s="118"/>
      <c r="D288" s="118"/>
      <c r="E288" s="118"/>
      <c r="F288" s="118"/>
      <c r="G288" s="118"/>
      <c r="H288" s="118"/>
      <c r="I288" s="118"/>
      <c r="J288" s="118"/>
      <c r="K288" s="118"/>
      <c r="L288" s="118"/>
      <c r="M288" s="118"/>
      <c r="N288" s="118"/>
      <c r="O288" s="118"/>
      <c r="P288" s="118"/>
      <c r="Q288" s="118"/>
      <c r="R288" s="118"/>
      <c r="S288" s="118"/>
      <c r="T288" s="118"/>
      <c r="U288" s="118"/>
      <c r="V288" s="118"/>
      <c r="W288" s="118"/>
      <c r="X288" s="118"/>
      <c r="Y288" s="118"/>
      <c r="Z288" s="118"/>
    </row>
    <row r="289" customFormat="false" ht="12.75" hidden="false" customHeight="true" outlineLevel="0" collapsed="false">
      <c r="A289" s="118"/>
      <c r="B289" s="118"/>
      <c r="C289" s="118"/>
      <c r="D289" s="118"/>
      <c r="E289" s="118"/>
      <c r="F289" s="118"/>
      <c r="G289" s="118"/>
      <c r="H289" s="118"/>
      <c r="I289" s="118"/>
      <c r="J289" s="118"/>
      <c r="K289" s="118"/>
      <c r="L289" s="118"/>
      <c r="M289" s="118"/>
      <c r="N289" s="118"/>
      <c r="O289" s="118"/>
      <c r="P289" s="118"/>
      <c r="Q289" s="118"/>
      <c r="R289" s="118"/>
      <c r="S289" s="118"/>
      <c r="T289" s="118"/>
      <c r="U289" s="118"/>
      <c r="V289" s="118"/>
      <c r="W289" s="118"/>
      <c r="X289" s="118"/>
      <c r="Y289" s="118"/>
      <c r="Z289" s="118"/>
    </row>
    <row r="290" customFormat="false" ht="12.75" hidden="false" customHeight="true" outlineLevel="0" collapsed="false">
      <c r="A290" s="118"/>
      <c r="B290" s="118"/>
      <c r="C290" s="118"/>
      <c r="D290" s="118"/>
      <c r="E290" s="118"/>
      <c r="F290" s="118"/>
      <c r="G290" s="118"/>
      <c r="H290" s="118"/>
      <c r="I290" s="118"/>
      <c r="J290" s="118"/>
      <c r="K290" s="118"/>
      <c r="L290" s="118"/>
      <c r="M290" s="118"/>
      <c r="N290" s="118"/>
      <c r="O290" s="118"/>
      <c r="P290" s="118"/>
      <c r="Q290" s="118"/>
      <c r="R290" s="118"/>
      <c r="S290" s="118"/>
      <c r="T290" s="118"/>
      <c r="U290" s="118"/>
      <c r="V290" s="118"/>
      <c r="W290" s="118"/>
      <c r="X290" s="118"/>
      <c r="Y290" s="118"/>
      <c r="Z290" s="118"/>
    </row>
    <row r="291" customFormat="false" ht="12.75" hidden="false" customHeight="true" outlineLevel="0" collapsed="false">
      <c r="A291" s="118"/>
      <c r="B291" s="118"/>
      <c r="C291" s="118"/>
      <c r="D291" s="118"/>
      <c r="E291" s="118"/>
      <c r="F291" s="118"/>
      <c r="G291" s="118"/>
      <c r="H291" s="118"/>
      <c r="I291" s="118"/>
      <c r="J291" s="118"/>
      <c r="K291" s="118"/>
      <c r="L291" s="118"/>
      <c r="M291" s="118"/>
      <c r="N291" s="118"/>
      <c r="O291" s="118"/>
      <c r="P291" s="118"/>
      <c r="Q291" s="118"/>
      <c r="R291" s="118"/>
      <c r="S291" s="118"/>
      <c r="T291" s="118"/>
      <c r="U291" s="118"/>
      <c r="V291" s="118"/>
      <c r="W291" s="118"/>
      <c r="X291" s="118"/>
      <c r="Y291" s="118"/>
      <c r="Z291" s="118"/>
    </row>
    <row r="292" customFormat="false" ht="12.75" hidden="false" customHeight="true" outlineLevel="0" collapsed="false">
      <c r="A292" s="118"/>
      <c r="B292" s="118"/>
      <c r="C292" s="118"/>
      <c r="D292" s="118"/>
      <c r="E292" s="118"/>
      <c r="F292" s="118"/>
      <c r="G292" s="118"/>
      <c r="H292" s="118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</row>
    <row r="293" customFormat="false" ht="12.75" hidden="false" customHeight="true" outlineLevel="0" collapsed="false">
      <c r="A293" s="118"/>
      <c r="B293" s="118"/>
      <c r="C293" s="118"/>
      <c r="D293" s="118"/>
      <c r="E293" s="118"/>
      <c r="F293" s="118"/>
      <c r="G293" s="118"/>
      <c r="H293" s="118"/>
      <c r="I293" s="118"/>
      <c r="J293" s="118"/>
      <c r="K293" s="118"/>
      <c r="L293" s="118"/>
      <c r="M293" s="118"/>
      <c r="N293" s="118"/>
      <c r="O293" s="118"/>
      <c r="P293" s="118"/>
      <c r="Q293" s="118"/>
      <c r="R293" s="118"/>
      <c r="S293" s="118"/>
      <c r="T293" s="118"/>
      <c r="U293" s="118"/>
      <c r="V293" s="118"/>
      <c r="W293" s="118"/>
      <c r="X293" s="118"/>
      <c r="Y293" s="118"/>
      <c r="Z293" s="118"/>
    </row>
    <row r="294" customFormat="false" ht="12.75" hidden="false" customHeight="true" outlineLevel="0" collapsed="false">
      <c r="A294" s="118"/>
      <c r="B294" s="118"/>
      <c r="C294" s="118"/>
      <c r="D294" s="118"/>
      <c r="E294" s="118"/>
      <c r="F294" s="118"/>
      <c r="G294" s="118"/>
      <c r="H294" s="118"/>
      <c r="I294" s="118"/>
      <c r="J294" s="118"/>
      <c r="K294" s="118"/>
      <c r="L294" s="118"/>
      <c r="M294" s="118"/>
      <c r="N294" s="118"/>
      <c r="O294" s="118"/>
      <c r="P294" s="118"/>
      <c r="Q294" s="118"/>
      <c r="R294" s="118"/>
      <c r="S294" s="118"/>
      <c r="T294" s="118"/>
      <c r="U294" s="118"/>
      <c r="V294" s="118"/>
      <c r="W294" s="118"/>
      <c r="X294" s="118"/>
      <c r="Y294" s="118"/>
      <c r="Z294" s="118"/>
    </row>
    <row r="295" customFormat="false" ht="12.75" hidden="false" customHeight="true" outlineLevel="0" collapsed="false">
      <c r="A295" s="118"/>
      <c r="B295" s="118"/>
      <c r="C295" s="118"/>
      <c r="D295" s="118"/>
      <c r="E295" s="118"/>
      <c r="F295" s="118"/>
      <c r="G295" s="118"/>
      <c r="H295" s="118"/>
      <c r="I295" s="118"/>
      <c r="J295" s="118"/>
      <c r="K295" s="118"/>
      <c r="L295" s="118"/>
      <c r="M295" s="118"/>
      <c r="N295" s="118"/>
      <c r="O295" s="118"/>
      <c r="P295" s="118"/>
      <c r="Q295" s="118"/>
      <c r="R295" s="118"/>
      <c r="S295" s="118"/>
      <c r="T295" s="118"/>
      <c r="U295" s="118"/>
      <c r="V295" s="118"/>
      <c r="W295" s="118"/>
      <c r="X295" s="118"/>
      <c r="Y295" s="118"/>
      <c r="Z295" s="118"/>
    </row>
    <row r="296" customFormat="false" ht="12.75" hidden="false" customHeight="true" outlineLevel="0" collapsed="false">
      <c r="A296" s="118"/>
      <c r="B296" s="118"/>
      <c r="C296" s="118"/>
      <c r="D296" s="118"/>
      <c r="E296" s="118"/>
      <c r="F296" s="118"/>
      <c r="G296" s="118"/>
      <c r="H296" s="118"/>
      <c r="I296" s="118"/>
      <c r="J296" s="118"/>
      <c r="K296" s="118"/>
      <c r="L296" s="118"/>
      <c r="M296" s="118"/>
      <c r="N296" s="118"/>
      <c r="O296" s="118"/>
      <c r="P296" s="118"/>
      <c r="Q296" s="118"/>
      <c r="R296" s="118"/>
      <c r="S296" s="118"/>
      <c r="T296" s="118"/>
      <c r="U296" s="118"/>
      <c r="V296" s="118"/>
      <c r="W296" s="118"/>
      <c r="X296" s="118"/>
      <c r="Y296" s="118"/>
      <c r="Z296" s="118"/>
    </row>
    <row r="297" customFormat="false" ht="12.75" hidden="false" customHeight="true" outlineLevel="0" collapsed="false">
      <c r="A297" s="118"/>
      <c r="B297" s="118"/>
      <c r="C297" s="118"/>
      <c r="D297" s="118"/>
      <c r="E297" s="118"/>
      <c r="F297" s="118"/>
      <c r="G297" s="118"/>
      <c r="H297" s="118"/>
      <c r="I297" s="118"/>
      <c r="J297" s="118"/>
      <c r="K297" s="118"/>
      <c r="L297" s="118"/>
      <c r="M297" s="118"/>
      <c r="N297" s="118"/>
      <c r="O297" s="118"/>
      <c r="P297" s="118"/>
      <c r="Q297" s="118"/>
      <c r="R297" s="118"/>
      <c r="S297" s="118"/>
      <c r="T297" s="118"/>
      <c r="U297" s="118"/>
      <c r="V297" s="118"/>
      <c r="W297" s="118"/>
      <c r="X297" s="118"/>
      <c r="Y297" s="118"/>
      <c r="Z297" s="118"/>
    </row>
    <row r="298" customFormat="false" ht="12.75" hidden="false" customHeight="true" outlineLevel="0" collapsed="false">
      <c r="A298" s="118"/>
      <c r="B298" s="118"/>
      <c r="C298" s="118"/>
      <c r="D298" s="118"/>
      <c r="E298" s="118"/>
      <c r="F298" s="118"/>
      <c r="G298" s="118"/>
      <c r="H298" s="118"/>
      <c r="I298" s="118"/>
      <c r="J298" s="118"/>
      <c r="K298" s="118"/>
      <c r="L298" s="118"/>
      <c r="M298" s="118"/>
      <c r="N298" s="118"/>
      <c r="O298" s="118"/>
      <c r="P298" s="118"/>
      <c r="Q298" s="118"/>
      <c r="R298" s="118"/>
      <c r="S298" s="118"/>
      <c r="T298" s="118"/>
      <c r="U298" s="118"/>
      <c r="V298" s="118"/>
      <c r="W298" s="118"/>
      <c r="X298" s="118"/>
      <c r="Y298" s="118"/>
      <c r="Z298" s="118"/>
    </row>
    <row r="299" customFormat="false" ht="12.75" hidden="false" customHeight="true" outlineLevel="0" collapsed="false">
      <c r="A299" s="118"/>
      <c r="B299" s="118"/>
      <c r="C299" s="118"/>
      <c r="D299" s="118"/>
      <c r="E299" s="118"/>
      <c r="F299" s="118"/>
      <c r="G299" s="118"/>
      <c r="H299" s="118"/>
      <c r="I299" s="118"/>
      <c r="J299" s="118"/>
      <c r="K299" s="118"/>
      <c r="L299" s="118"/>
      <c r="M299" s="118"/>
      <c r="N299" s="118"/>
      <c r="O299" s="118"/>
      <c r="P299" s="118"/>
      <c r="Q299" s="118"/>
      <c r="R299" s="118"/>
      <c r="S299" s="118"/>
      <c r="T299" s="118"/>
      <c r="U299" s="118"/>
      <c r="V299" s="118"/>
      <c r="W299" s="118"/>
      <c r="X299" s="118"/>
      <c r="Y299" s="118"/>
      <c r="Z299" s="118"/>
    </row>
    <row r="300" customFormat="false" ht="12.75" hidden="false" customHeight="true" outlineLevel="0" collapsed="false">
      <c r="A300" s="118"/>
      <c r="B300" s="118"/>
      <c r="C300" s="118"/>
      <c r="D300" s="118"/>
      <c r="E300" s="118"/>
      <c r="F300" s="118"/>
      <c r="G300" s="118"/>
      <c r="H300" s="118"/>
      <c r="I300" s="118"/>
      <c r="J300" s="118"/>
      <c r="K300" s="118"/>
      <c r="L300" s="118"/>
      <c r="M300" s="118"/>
      <c r="N300" s="118"/>
      <c r="O300" s="118"/>
      <c r="P300" s="118"/>
      <c r="Q300" s="118"/>
      <c r="R300" s="118"/>
      <c r="S300" s="118"/>
      <c r="T300" s="118"/>
      <c r="U300" s="118"/>
      <c r="V300" s="118"/>
      <c r="W300" s="118"/>
      <c r="X300" s="118"/>
      <c r="Y300" s="118"/>
      <c r="Z300" s="118"/>
    </row>
    <row r="301" customFormat="false" ht="12.75" hidden="false" customHeight="true" outlineLevel="0" collapsed="false">
      <c r="A301" s="118"/>
      <c r="B301" s="118"/>
      <c r="C301" s="118"/>
      <c r="D301" s="118"/>
      <c r="E301" s="118"/>
      <c r="F301" s="118"/>
      <c r="G301" s="118"/>
      <c r="H301" s="118"/>
      <c r="I301" s="118"/>
      <c r="J301" s="118"/>
      <c r="K301" s="118"/>
      <c r="L301" s="118"/>
      <c r="M301" s="118"/>
      <c r="N301" s="118"/>
      <c r="O301" s="118"/>
      <c r="P301" s="118"/>
      <c r="Q301" s="118"/>
      <c r="R301" s="118"/>
      <c r="S301" s="118"/>
      <c r="T301" s="118"/>
      <c r="U301" s="118"/>
      <c r="V301" s="118"/>
      <c r="W301" s="118"/>
      <c r="X301" s="118"/>
      <c r="Y301" s="118"/>
      <c r="Z301" s="118"/>
    </row>
    <row r="302" customFormat="false" ht="12.75" hidden="false" customHeight="true" outlineLevel="0" collapsed="false">
      <c r="A302" s="118"/>
      <c r="B302" s="118"/>
      <c r="C302" s="118"/>
      <c r="D302" s="118"/>
      <c r="E302" s="118"/>
      <c r="F302" s="118"/>
      <c r="G302" s="118"/>
      <c r="H302" s="118"/>
      <c r="I302" s="118"/>
      <c r="J302" s="118"/>
      <c r="K302" s="118"/>
      <c r="L302" s="118"/>
      <c r="M302" s="118"/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  <c r="X302" s="118"/>
      <c r="Y302" s="118"/>
      <c r="Z302" s="118"/>
    </row>
    <row r="303" customFormat="false" ht="12.75" hidden="false" customHeight="true" outlineLevel="0" collapsed="false">
      <c r="A303" s="118"/>
      <c r="B303" s="118"/>
      <c r="C303" s="118"/>
      <c r="D303" s="118"/>
      <c r="E303" s="118"/>
      <c r="F303" s="118"/>
      <c r="G303" s="118"/>
      <c r="H303" s="118"/>
      <c r="I303" s="118"/>
      <c r="J303" s="118"/>
      <c r="K303" s="118"/>
      <c r="L303" s="118"/>
      <c r="M303" s="118"/>
      <c r="N303" s="118"/>
      <c r="O303" s="118"/>
      <c r="P303" s="118"/>
      <c r="Q303" s="118"/>
      <c r="R303" s="118"/>
      <c r="S303" s="118"/>
      <c r="T303" s="118"/>
      <c r="U303" s="118"/>
      <c r="V303" s="118"/>
      <c r="W303" s="118"/>
      <c r="X303" s="118"/>
      <c r="Y303" s="118"/>
      <c r="Z303" s="118"/>
    </row>
    <row r="304" customFormat="false" ht="12.75" hidden="false" customHeight="true" outlineLevel="0" collapsed="false">
      <c r="A304" s="118"/>
      <c r="B304" s="118"/>
      <c r="C304" s="118"/>
      <c r="D304" s="118"/>
      <c r="E304" s="118"/>
      <c r="F304" s="118"/>
      <c r="G304" s="118"/>
      <c r="H304" s="118"/>
      <c r="I304" s="118"/>
      <c r="J304" s="118"/>
      <c r="K304" s="118"/>
      <c r="L304" s="118"/>
      <c r="M304" s="118"/>
      <c r="N304" s="118"/>
      <c r="O304" s="118"/>
      <c r="P304" s="118"/>
      <c r="Q304" s="118"/>
      <c r="R304" s="118"/>
      <c r="S304" s="118"/>
      <c r="T304" s="118"/>
      <c r="U304" s="118"/>
      <c r="V304" s="118"/>
      <c r="W304" s="118"/>
      <c r="X304" s="118"/>
      <c r="Y304" s="118"/>
      <c r="Z304" s="118"/>
    </row>
    <row r="305" customFormat="false" ht="12.75" hidden="false" customHeight="true" outlineLevel="0" collapsed="false">
      <c r="A305" s="118"/>
      <c r="B305" s="118"/>
      <c r="C305" s="118"/>
      <c r="D305" s="118"/>
      <c r="E305" s="118"/>
      <c r="F305" s="118"/>
      <c r="G305" s="118"/>
      <c r="H305" s="118"/>
      <c r="I305" s="118"/>
      <c r="J305" s="118"/>
      <c r="K305" s="118"/>
      <c r="L305" s="118"/>
      <c r="M305" s="118"/>
      <c r="N305" s="118"/>
      <c r="O305" s="118"/>
      <c r="P305" s="118"/>
      <c r="Q305" s="118"/>
      <c r="R305" s="118"/>
      <c r="S305" s="118"/>
      <c r="T305" s="118"/>
      <c r="U305" s="118"/>
      <c r="V305" s="118"/>
      <c r="W305" s="118"/>
      <c r="X305" s="118"/>
      <c r="Y305" s="118"/>
      <c r="Z305" s="118"/>
    </row>
    <row r="306" customFormat="false" ht="12.75" hidden="false" customHeight="true" outlineLevel="0" collapsed="false">
      <c r="A306" s="118"/>
      <c r="B306" s="118"/>
      <c r="C306" s="118"/>
      <c r="D306" s="118"/>
      <c r="E306" s="118"/>
      <c r="F306" s="118"/>
      <c r="G306" s="118"/>
      <c r="H306" s="118"/>
      <c r="I306" s="118"/>
      <c r="J306" s="118"/>
      <c r="K306" s="118"/>
      <c r="L306" s="118"/>
      <c r="M306" s="118"/>
      <c r="N306" s="118"/>
      <c r="O306" s="118"/>
      <c r="P306" s="118"/>
      <c r="Q306" s="118"/>
      <c r="R306" s="118"/>
      <c r="S306" s="118"/>
      <c r="T306" s="118"/>
      <c r="U306" s="118"/>
      <c r="V306" s="118"/>
      <c r="W306" s="118"/>
      <c r="X306" s="118"/>
      <c r="Y306" s="118"/>
      <c r="Z306" s="118"/>
    </row>
    <row r="307" customFormat="false" ht="12.75" hidden="false" customHeight="true" outlineLevel="0" collapsed="false">
      <c r="A307" s="118"/>
      <c r="B307" s="118"/>
      <c r="C307" s="118"/>
      <c r="D307" s="118"/>
      <c r="E307" s="118"/>
      <c r="F307" s="118"/>
      <c r="G307" s="118"/>
      <c r="H307" s="118"/>
      <c r="I307" s="118"/>
      <c r="J307" s="118"/>
      <c r="K307" s="118"/>
      <c r="L307" s="118"/>
      <c r="M307" s="118"/>
      <c r="N307" s="118"/>
      <c r="O307" s="118"/>
      <c r="P307" s="118"/>
      <c r="Q307" s="118"/>
      <c r="R307" s="118"/>
      <c r="S307" s="118"/>
      <c r="T307" s="118"/>
      <c r="U307" s="118"/>
      <c r="V307" s="118"/>
      <c r="W307" s="118"/>
      <c r="X307" s="118"/>
      <c r="Y307" s="118"/>
      <c r="Z307" s="118"/>
    </row>
    <row r="308" customFormat="false" ht="12.75" hidden="false" customHeight="true" outlineLevel="0" collapsed="false">
      <c r="A308" s="118"/>
      <c r="B308" s="118"/>
      <c r="C308" s="118"/>
      <c r="D308" s="118"/>
      <c r="E308" s="118"/>
      <c r="F308" s="118"/>
      <c r="G308" s="118"/>
      <c r="H308" s="118"/>
      <c r="I308" s="118"/>
      <c r="J308" s="118"/>
      <c r="K308" s="118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</row>
    <row r="309" customFormat="false" ht="12.75" hidden="false" customHeight="true" outlineLevel="0" collapsed="false">
      <c r="A309" s="118"/>
      <c r="B309" s="118"/>
      <c r="C309" s="118"/>
      <c r="D309" s="118"/>
      <c r="E309" s="118"/>
      <c r="F309" s="118"/>
      <c r="G309" s="118"/>
      <c r="H309" s="118"/>
      <c r="I309" s="118"/>
      <c r="J309" s="118"/>
      <c r="K309" s="118"/>
      <c r="L309" s="118"/>
      <c r="M309" s="118"/>
      <c r="N309" s="118"/>
      <c r="O309" s="118"/>
      <c r="P309" s="118"/>
      <c r="Q309" s="118"/>
      <c r="R309" s="118"/>
      <c r="S309" s="118"/>
      <c r="T309" s="118"/>
      <c r="U309" s="118"/>
      <c r="V309" s="118"/>
      <c r="W309" s="118"/>
      <c r="X309" s="118"/>
      <c r="Y309" s="118"/>
      <c r="Z309" s="118"/>
    </row>
    <row r="310" customFormat="false" ht="12.75" hidden="false" customHeight="true" outlineLevel="0" collapsed="false">
      <c r="A310" s="118"/>
      <c r="B310" s="118"/>
      <c r="C310" s="118"/>
      <c r="D310" s="118"/>
      <c r="E310" s="118"/>
      <c r="F310" s="118"/>
      <c r="G310" s="118"/>
      <c r="H310" s="118"/>
      <c r="I310" s="118"/>
      <c r="J310" s="118"/>
      <c r="K310" s="118"/>
      <c r="L310" s="118"/>
      <c r="M310" s="118"/>
      <c r="N310" s="118"/>
      <c r="O310" s="118"/>
      <c r="P310" s="118"/>
      <c r="Q310" s="118"/>
      <c r="R310" s="118"/>
      <c r="S310" s="118"/>
      <c r="T310" s="118"/>
      <c r="U310" s="118"/>
      <c r="V310" s="118"/>
      <c r="W310" s="118"/>
      <c r="X310" s="118"/>
      <c r="Y310" s="118"/>
      <c r="Z310" s="118"/>
    </row>
    <row r="311" customFormat="false" ht="12.75" hidden="false" customHeight="true" outlineLevel="0" collapsed="false">
      <c r="A311" s="118"/>
      <c r="B311" s="118"/>
      <c r="C311" s="118"/>
      <c r="D311" s="118"/>
      <c r="E311" s="118"/>
      <c r="F311" s="118"/>
      <c r="G311" s="118"/>
      <c r="H311" s="118"/>
      <c r="I311" s="118"/>
      <c r="J311" s="118"/>
      <c r="K311" s="118"/>
      <c r="L311" s="118"/>
      <c r="M311" s="118"/>
      <c r="N311" s="118"/>
      <c r="O311" s="118"/>
      <c r="P311" s="118"/>
      <c r="Q311" s="118"/>
      <c r="R311" s="118"/>
      <c r="S311" s="118"/>
      <c r="T311" s="118"/>
      <c r="U311" s="118"/>
      <c r="V311" s="118"/>
      <c r="W311" s="118"/>
      <c r="X311" s="118"/>
      <c r="Y311" s="118"/>
      <c r="Z311" s="118"/>
    </row>
    <row r="312" customFormat="false" ht="12.75" hidden="false" customHeight="true" outlineLevel="0" collapsed="false">
      <c r="A312" s="118"/>
      <c r="B312" s="118"/>
      <c r="C312" s="118"/>
      <c r="D312" s="118"/>
      <c r="E312" s="118"/>
      <c r="F312" s="118"/>
      <c r="G312" s="118"/>
      <c r="H312" s="118"/>
      <c r="I312" s="118"/>
      <c r="J312" s="118"/>
      <c r="K312" s="118"/>
      <c r="L312" s="118"/>
      <c r="M312" s="118"/>
      <c r="N312" s="118"/>
      <c r="O312" s="118"/>
      <c r="P312" s="118"/>
      <c r="Q312" s="118"/>
      <c r="R312" s="118"/>
      <c r="S312" s="118"/>
      <c r="T312" s="118"/>
      <c r="U312" s="118"/>
      <c r="V312" s="118"/>
      <c r="W312" s="118"/>
      <c r="X312" s="118"/>
      <c r="Y312" s="118"/>
      <c r="Z312" s="118"/>
    </row>
    <row r="313" customFormat="false" ht="12.75" hidden="false" customHeight="true" outlineLevel="0" collapsed="false">
      <c r="A313" s="118"/>
      <c r="B313" s="118"/>
      <c r="C313" s="118"/>
      <c r="D313" s="118"/>
      <c r="E313" s="118"/>
      <c r="F313" s="118"/>
      <c r="G313" s="118"/>
      <c r="H313" s="118"/>
      <c r="I313" s="118"/>
      <c r="J313" s="118"/>
      <c r="K313" s="118"/>
      <c r="L313" s="118"/>
      <c r="M313" s="118"/>
      <c r="N313" s="118"/>
      <c r="O313" s="118"/>
      <c r="P313" s="118"/>
      <c r="Q313" s="118"/>
      <c r="R313" s="118"/>
      <c r="S313" s="118"/>
      <c r="T313" s="118"/>
      <c r="U313" s="118"/>
      <c r="V313" s="118"/>
      <c r="W313" s="118"/>
      <c r="X313" s="118"/>
      <c r="Y313" s="118"/>
      <c r="Z313" s="118"/>
    </row>
    <row r="314" customFormat="false" ht="12.75" hidden="false" customHeight="true" outlineLevel="0" collapsed="false">
      <c r="A314" s="118"/>
      <c r="B314" s="118"/>
      <c r="C314" s="118"/>
      <c r="D314" s="118"/>
      <c r="E314" s="118"/>
      <c r="F314" s="118"/>
      <c r="G314" s="118"/>
      <c r="H314" s="118"/>
      <c r="I314" s="118"/>
      <c r="J314" s="118"/>
      <c r="K314" s="118"/>
      <c r="L314" s="118"/>
      <c r="M314" s="118"/>
      <c r="N314" s="118"/>
      <c r="O314" s="118"/>
      <c r="P314" s="118"/>
      <c r="Q314" s="118"/>
      <c r="R314" s="118"/>
      <c r="S314" s="118"/>
      <c r="T314" s="118"/>
      <c r="U314" s="118"/>
      <c r="V314" s="118"/>
      <c r="W314" s="118"/>
      <c r="X314" s="118"/>
      <c r="Y314" s="118"/>
      <c r="Z314" s="118"/>
    </row>
    <row r="315" customFormat="false" ht="12.75" hidden="false" customHeight="true" outlineLevel="0" collapsed="false">
      <c r="A315" s="118"/>
      <c r="B315" s="118"/>
      <c r="C315" s="118"/>
      <c r="D315" s="118"/>
      <c r="E315" s="118"/>
      <c r="F315" s="118"/>
      <c r="G315" s="118"/>
      <c r="H315" s="118"/>
      <c r="I315" s="118"/>
      <c r="J315" s="118"/>
      <c r="K315" s="118"/>
      <c r="L315" s="118"/>
      <c r="M315" s="118"/>
      <c r="N315" s="118"/>
      <c r="O315" s="118"/>
      <c r="P315" s="118"/>
      <c r="Q315" s="118"/>
      <c r="R315" s="118"/>
      <c r="S315" s="118"/>
      <c r="T315" s="118"/>
      <c r="U315" s="118"/>
      <c r="V315" s="118"/>
      <c r="W315" s="118"/>
      <c r="X315" s="118"/>
      <c r="Y315" s="118"/>
      <c r="Z315" s="118"/>
    </row>
    <row r="316" customFormat="false" ht="12.75" hidden="false" customHeight="true" outlineLevel="0" collapsed="false">
      <c r="A316" s="118"/>
      <c r="B316" s="118"/>
      <c r="C316" s="118"/>
      <c r="D316" s="118"/>
      <c r="E316" s="118"/>
      <c r="F316" s="118"/>
      <c r="G316" s="118"/>
      <c r="H316" s="118"/>
      <c r="I316" s="118"/>
      <c r="J316" s="118"/>
      <c r="K316" s="118"/>
      <c r="L316" s="118"/>
      <c r="M316" s="118"/>
      <c r="N316" s="118"/>
      <c r="O316" s="118"/>
      <c r="P316" s="118"/>
      <c r="Q316" s="118"/>
      <c r="R316" s="118"/>
      <c r="S316" s="118"/>
      <c r="T316" s="118"/>
      <c r="U316" s="118"/>
      <c r="V316" s="118"/>
      <c r="W316" s="118"/>
      <c r="X316" s="118"/>
      <c r="Y316" s="118"/>
      <c r="Z316" s="118"/>
    </row>
    <row r="317" customFormat="false" ht="12.75" hidden="false" customHeight="true" outlineLevel="0" collapsed="false">
      <c r="A317" s="118"/>
      <c r="B317" s="118"/>
      <c r="C317" s="118"/>
      <c r="D317" s="118"/>
      <c r="E317" s="118"/>
      <c r="F317" s="118"/>
      <c r="G317" s="118"/>
      <c r="H317" s="118"/>
      <c r="I317" s="118"/>
      <c r="J317" s="118"/>
      <c r="K317" s="118"/>
      <c r="L317" s="118"/>
      <c r="M317" s="118"/>
      <c r="N317" s="118"/>
      <c r="O317" s="118"/>
      <c r="P317" s="118"/>
      <c r="Q317" s="118"/>
      <c r="R317" s="118"/>
      <c r="S317" s="118"/>
      <c r="T317" s="118"/>
      <c r="U317" s="118"/>
      <c r="V317" s="118"/>
      <c r="W317" s="118"/>
      <c r="X317" s="118"/>
      <c r="Y317" s="118"/>
      <c r="Z317" s="118"/>
    </row>
    <row r="318" customFormat="false" ht="12.75" hidden="false" customHeight="true" outlineLevel="0" collapsed="false">
      <c r="A318" s="118"/>
      <c r="B318" s="118"/>
      <c r="C318" s="118"/>
      <c r="D318" s="118"/>
      <c r="E318" s="118"/>
      <c r="F318" s="118"/>
      <c r="G318" s="118"/>
      <c r="H318" s="118"/>
      <c r="I318" s="118"/>
      <c r="J318" s="118"/>
      <c r="K318" s="118"/>
      <c r="L318" s="118"/>
      <c r="M318" s="118"/>
      <c r="N318" s="118"/>
      <c r="O318" s="118"/>
      <c r="P318" s="118"/>
      <c r="Q318" s="118"/>
      <c r="R318" s="118"/>
      <c r="S318" s="118"/>
      <c r="T318" s="118"/>
      <c r="U318" s="118"/>
      <c r="V318" s="118"/>
      <c r="W318" s="118"/>
      <c r="X318" s="118"/>
      <c r="Y318" s="118"/>
      <c r="Z318" s="118"/>
    </row>
    <row r="319" customFormat="false" ht="12.75" hidden="false" customHeight="true" outlineLevel="0" collapsed="false">
      <c r="A319" s="118"/>
      <c r="B319" s="118"/>
      <c r="C319" s="118"/>
      <c r="D319" s="118"/>
      <c r="E319" s="118"/>
      <c r="F319" s="118"/>
      <c r="G319" s="118"/>
      <c r="H319" s="118"/>
      <c r="I319" s="118"/>
      <c r="J319" s="118"/>
      <c r="K319" s="118"/>
      <c r="L319" s="118"/>
      <c r="M319" s="118"/>
      <c r="N319" s="118"/>
      <c r="O319" s="118"/>
      <c r="P319" s="118"/>
      <c r="Q319" s="118"/>
      <c r="R319" s="118"/>
      <c r="S319" s="118"/>
      <c r="T319" s="118"/>
      <c r="U319" s="118"/>
      <c r="V319" s="118"/>
      <c r="W319" s="118"/>
      <c r="X319" s="118"/>
      <c r="Y319" s="118"/>
      <c r="Z319" s="118"/>
    </row>
    <row r="320" customFormat="false" ht="12.75" hidden="false" customHeight="true" outlineLevel="0" collapsed="false">
      <c r="A320" s="118"/>
      <c r="B320" s="118"/>
      <c r="C320" s="118"/>
      <c r="D320" s="118"/>
      <c r="E320" s="118"/>
      <c r="F320" s="118"/>
      <c r="G320" s="118"/>
      <c r="H320" s="118"/>
      <c r="I320" s="118"/>
      <c r="J320" s="118"/>
      <c r="K320" s="118"/>
      <c r="L320" s="118"/>
      <c r="M320" s="118"/>
      <c r="N320" s="118"/>
      <c r="O320" s="118"/>
      <c r="P320" s="118"/>
      <c r="Q320" s="118"/>
      <c r="R320" s="118"/>
      <c r="S320" s="118"/>
      <c r="T320" s="118"/>
      <c r="U320" s="118"/>
      <c r="V320" s="118"/>
      <c r="W320" s="118"/>
      <c r="X320" s="118"/>
      <c r="Y320" s="118"/>
      <c r="Z320" s="118"/>
    </row>
    <row r="321" customFormat="false" ht="12.75" hidden="false" customHeight="true" outlineLevel="0" collapsed="false">
      <c r="A321" s="118"/>
      <c r="B321" s="118"/>
      <c r="C321" s="118"/>
      <c r="D321" s="118"/>
      <c r="E321" s="118"/>
      <c r="F321" s="118"/>
      <c r="G321" s="118"/>
      <c r="H321" s="118"/>
      <c r="I321" s="118"/>
      <c r="J321" s="118"/>
      <c r="K321" s="118"/>
      <c r="L321" s="118"/>
      <c r="M321" s="118"/>
      <c r="N321" s="118"/>
      <c r="O321" s="118"/>
      <c r="P321" s="118"/>
      <c r="Q321" s="118"/>
      <c r="R321" s="118"/>
      <c r="S321" s="118"/>
      <c r="T321" s="118"/>
      <c r="U321" s="118"/>
      <c r="V321" s="118"/>
      <c r="W321" s="118"/>
      <c r="X321" s="118"/>
      <c r="Y321" s="118"/>
      <c r="Z321" s="118"/>
    </row>
    <row r="322" customFormat="false" ht="12.75" hidden="false" customHeight="true" outlineLevel="0" collapsed="false">
      <c r="A322" s="118"/>
      <c r="B322" s="118"/>
      <c r="C322" s="118"/>
      <c r="D322" s="118"/>
      <c r="E322" s="118"/>
      <c r="F322" s="118"/>
      <c r="G322" s="118"/>
      <c r="H322" s="118"/>
      <c r="I322" s="118"/>
      <c r="J322" s="118"/>
      <c r="K322" s="118"/>
      <c r="L322" s="118"/>
      <c r="M322" s="118"/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  <c r="X322" s="118"/>
      <c r="Y322" s="118"/>
      <c r="Z322" s="118"/>
    </row>
    <row r="323" customFormat="false" ht="12.75" hidden="false" customHeight="true" outlineLevel="0" collapsed="false">
      <c r="A323" s="118"/>
      <c r="B323" s="118"/>
      <c r="C323" s="118"/>
      <c r="D323" s="118"/>
      <c r="E323" s="118"/>
      <c r="F323" s="118"/>
      <c r="G323" s="118"/>
      <c r="H323" s="118"/>
      <c r="I323" s="118"/>
      <c r="J323" s="118"/>
      <c r="K323" s="118"/>
      <c r="L323" s="118"/>
      <c r="M323" s="118"/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  <c r="X323" s="118"/>
      <c r="Y323" s="118"/>
      <c r="Z323" s="118"/>
    </row>
    <row r="324" customFormat="false" ht="12.75" hidden="false" customHeight="true" outlineLevel="0" collapsed="false">
      <c r="A324" s="118"/>
      <c r="B324" s="118"/>
      <c r="C324" s="118"/>
      <c r="D324" s="118"/>
      <c r="E324" s="118"/>
      <c r="F324" s="118"/>
      <c r="G324" s="118"/>
      <c r="H324" s="118"/>
      <c r="I324" s="118"/>
      <c r="J324" s="118"/>
      <c r="K324" s="118"/>
      <c r="L324" s="118"/>
      <c r="M324" s="118"/>
      <c r="N324" s="118"/>
      <c r="O324" s="118"/>
      <c r="P324" s="118"/>
      <c r="Q324" s="118"/>
      <c r="R324" s="118"/>
      <c r="S324" s="118"/>
      <c r="T324" s="118"/>
      <c r="U324" s="118"/>
      <c r="V324" s="118"/>
      <c r="W324" s="118"/>
      <c r="X324" s="118"/>
      <c r="Y324" s="118"/>
      <c r="Z324" s="118"/>
    </row>
    <row r="325" customFormat="false" ht="12.75" hidden="false" customHeight="true" outlineLevel="0" collapsed="false">
      <c r="A325" s="118"/>
      <c r="B325" s="118"/>
      <c r="C325" s="118"/>
      <c r="D325" s="118"/>
      <c r="E325" s="118"/>
      <c r="F325" s="118"/>
      <c r="G325" s="118"/>
      <c r="H325" s="118"/>
      <c r="I325" s="118"/>
      <c r="J325" s="118"/>
      <c r="K325" s="118"/>
      <c r="L325" s="118"/>
      <c r="M325" s="118"/>
      <c r="N325" s="118"/>
      <c r="O325" s="118"/>
      <c r="P325" s="118"/>
      <c r="Q325" s="118"/>
      <c r="R325" s="118"/>
      <c r="S325" s="118"/>
      <c r="T325" s="118"/>
      <c r="U325" s="118"/>
      <c r="V325" s="118"/>
      <c r="W325" s="118"/>
      <c r="X325" s="118"/>
      <c r="Y325" s="118"/>
      <c r="Z325" s="118"/>
    </row>
    <row r="326" customFormat="false" ht="12.75" hidden="false" customHeight="true" outlineLevel="0" collapsed="false">
      <c r="A326" s="118"/>
      <c r="B326" s="118"/>
      <c r="C326" s="118"/>
      <c r="D326" s="118"/>
      <c r="E326" s="118"/>
      <c r="F326" s="118"/>
      <c r="G326" s="118"/>
      <c r="H326" s="118"/>
      <c r="I326" s="118"/>
      <c r="J326" s="118"/>
      <c r="K326" s="118"/>
      <c r="L326" s="118"/>
      <c r="M326" s="118"/>
      <c r="N326" s="118"/>
      <c r="O326" s="118"/>
      <c r="P326" s="118"/>
      <c r="Q326" s="118"/>
      <c r="R326" s="118"/>
      <c r="S326" s="118"/>
      <c r="T326" s="118"/>
      <c r="U326" s="118"/>
      <c r="V326" s="118"/>
      <c r="W326" s="118"/>
      <c r="X326" s="118"/>
      <c r="Y326" s="118"/>
      <c r="Z326" s="118"/>
    </row>
    <row r="327" customFormat="false" ht="12.75" hidden="false" customHeight="true" outlineLevel="0" collapsed="false">
      <c r="A327" s="118"/>
      <c r="B327" s="118"/>
      <c r="C327" s="118"/>
      <c r="D327" s="118"/>
      <c r="E327" s="118"/>
      <c r="F327" s="118"/>
      <c r="G327" s="118"/>
      <c r="H327" s="118"/>
      <c r="I327" s="118"/>
      <c r="J327" s="118"/>
      <c r="K327" s="118"/>
      <c r="L327" s="118"/>
      <c r="M327" s="118"/>
      <c r="N327" s="118"/>
      <c r="O327" s="118"/>
      <c r="P327" s="118"/>
      <c r="Q327" s="118"/>
      <c r="R327" s="118"/>
      <c r="S327" s="118"/>
      <c r="T327" s="118"/>
      <c r="U327" s="118"/>
      <c r="V327" s="118"/>
      <c r="W327" s="118"/>
      <c r="X327" s="118"/>
      <c r="Y327" s="118"/>
      <c r="Z327" s="118"/>
    </row>
    <row r="328" customFormat="false" ht="12.75" hidden="false" customHeight="true" outlineLevel="0" collapsed="false">
      <c r="A328" s="118"/>
      <c r="B328" s="118"/>
      <c r="C328" s="118"/>
      <c r="D328" s="118"/>
      <c r="E328" s="118"/>
      <c r="F328" s="118"/>
      <c r="G328" s="118"/>
      <c r="H328" s="118"/>
      <c r="I328" s="118"/>
      <c r="J328" s="118"/>
      <c r="K328" s="118"/>
      <c r="L328" s="118"/>
      <c r="M328" s="118"/>
      <c r="N328" s="118"/>
      <c r="O328" s="118"/>
      <c r="P328" s="118"/>
      <c r="Q328" s="118"/>
      <c r="R328" s="118"/>
      <c r="S328" s="118"/>
      <c r="T328" s="118"/>
      <c r="U328" s="118"/>
      <c r="V328" s="118"/>
      <c r="W328" s="118"/>
      <c r="X328" s="118"/>
      <c r="Y328" s="118"/>
      <c r="Z328" s="118"/>
    </row>
    <row r="329" customFormat="false" ht="12.75" hidden="false" customHeight="true" outlineLevel="0" collapsed="false">
      <c r="A329" s="118"/>
      <c r="B329" s="118"/>
      <c r="C329" s="118"/>
      <c r="D329" s="118"/>
      <c r="E329" s="118"/>
      <c r="F329" s="118"/>
      <c r="G329" s="118"/>
      <c r="H329" s="118"/>
      <c r="I329" s="118"/>
      <c r="J329" s="118"/>
      <c r="K329" s="118"/>
      <c r="L329" s="118"/>
      <c r="M329" s="118"/>
      <c r="N329" s="118"/>
      <c r="O329" s="118"/>
      <c r="P329" s="118"/>
      <c r="Q329" s="118"/>
      <c r="R329" s="118"/>
      <c r="S329" s="118"/>
      <c r="T329" s="118"/>
      <c r="U329" s="118"/>
      <c r="V329" s="118"/>
      <c r="W329" s="118"/>
      <c r="X329" s="118"/>
      <c r="Y329" s="118"/>
      <c r="Z329" s="118"/>
    </row>
    <row r="330" customFormat="false" ht="12.75" hidden="false" customHeight="true" outlineLevel="0" collapsed="false">
      <c r="A330" s="118"/>
      <c r="B330" s="118"/>
      <c r="C330" s="118"/>
      <c r="D330" s="118"/>
      <c r="E330" s="118"/>
      <c r="F330" s="118"/>
      <c r="G330" s="118"/>
      <c r="H330" s="118"/>
      <c r="I330" s="118"/>
      <c r="J330" s="118"/>
      <c r="K330" s="118"/>
      <c r="L330" s="118"/>
      <c r="M330" s="118"/>
      <c r="N330" s="118"/>
      <c r="O330" s="118"/>
      <c r="P330" s="118"/>
      <c r="Q330" s="118"/>
      <c r="R330" s="118"/>
      <c r="S330" s="118"/>
      <c r="T330" s="118"/>
      <c r="U330" s="118"/>
      <c r="V330" s="118"/>
      <c r="W330" s="118"/>
      <c r="X330" s="118"/>
      <c r="Y330" s="118"/>
      <c r="Z330" s="118"/>
    </row>
    <row r="331" customFormat="false" ht="12.75" hidden="false" customHeight="true" outlineLevel="0" collapsed="false">
      <c r="A331" s="118"/>
      <c r="B331" s="118"/>
      <c r="C331" s="118"/>
      <c r="D331" s="118"/>
      <c r="E331" s="118"/>
      <c r="F331" s="118"/>
      <c r="G331" s="118"/>
      <c r="H331" s="118"/>
      <c r="I331" s="118"/>
      <c r="J331" s="118"/>
      <c r="K331" s="118"/>
      <c r="L331" s="118"/>
      <c r="M331" s="118"/>
      <c r="N331" s="118"/>
      <c r="O331" s="118"/>
      <c r="P331" s="118"/>
      <c r="Q331" s="118"/>
      <c r="R331" s="118"/>
      <c r="S331" s="118"/>
      <c r="T331" s="118"/>
      <c r="U331" s="118"/>
      <c r="V331" s="118"/>
      <c r="W331" s="118"/>
      <c r="X331" s="118"/>
      <c r="Y331" s="118"/>
      <c r="Z331" s="118"/>
    </row>
    <row r="332" customFormat="false" ht="12.75" hidden="false" customHeight="true" outlineLevel="0" collapsed="false">
      <c r="A332" s="118"/>
      <c r="B332" s="118"/>
      <c r="C332" s="118"/>
      <c r="D332" s="118"/>
      <c r="E332" s="118"/>
      <c r="F332" s="118"/>
      <c r="G332" s="118"/>
      <c r="H332" s="118"/>
      <c r="I332" s="118"/>
      <c r="J332" s="118"/>
      <c r="K332" s="118"/>
      <c r="L332" s="118"/>
      <c r="M332" s="118"/>
      <c r="N332" s="118"/>
      <c r="O332" s="118"/>
      <c r="P332" s="118"/>
      <c r="Q332" s="118"/>
      <c r="R332" s="118"/>
      <c r="S332" s="118"/>
      <c r="T332" s="118"/>
      <c r="U332" s="118"/>
      <c r="V332" s="118"/>
      <c r="W332" s="118"/>
      <c r="X332" s="118"/>
      <c r="Y332" s="118"/>
      <c r="Z332" s="118"/>
    </row>
    <row r="333" customFormat="false" ht="12.75" hidden="false" customHeight="true" outlineLevel="0" collapsed="false">
      <c r="A333" s="118"/>
      <c r="B333" s="118"/>
      <c r="C333" s="118"/>
      <c r="D333" s="118"/>
      <c r="E333" s="118"/>
      <c r="F333" s="118"/>
      <c r="G333" s="118"/>
      <c r="H333" s="118"/>
      <c r="I333" s="118"/>
      <c r="J333" s="118"/>
      <c r="K333" s="118"/>
      <c r="L333" s="118"/>
      <c r="M333" s="118"/>
      <c r="N333" s="118"/>
      <c r="O333" s="118"/>
      <c r="P333" s="118"/>
      <c r="Q333" s="118"/>
      <c r="R333" s="118"/>
      <c r="S333" s="118"/>
      <c r="T333" s="118"/>
      <c r="U333" s="118"/>
      <c r="V333" s="118"/>
      <c r="W333" s="118"/>
      <c r="X333" s="118"/>
      <c r="Y333" s="118"/>
      <c r="Z333" s="118"/>
    </row>
    <row r="334" customFormat="false" ht="12.75" hidden="false" customHeight="true" outlineLevel="0" collapsed="false">
      <c r="A334" s="118"/>
      <c r="B334" s="118"/>
      <c r="C334" s="118"/>
      <c r="D334" s="118"/>
      <c r="E334" s="118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8"/>
      <c r="R334" s="118"/>
      <c r="S334" s="118"/>
      <c r="T334" s="118"/>
      <c r="U334" s="118"/>
      <c r="V334" s="118"/>
      <c r="W334" s="118"/>
      <c r="X334" s="118"/>
      <c r="Y334" s="118"/>
      <c r="Z334" s="118"/>
    </row>
    <row r="335" customFormat="false" ht="12.75" hidden="false" customHeight="true" outlineLevel="0" collapsed="false">
      <c r="A335" s="118"/>
      <c r="B335" s="118"/>
      <c r="C335" s="118"/>
      <c r="D335" s="118"/>
      <c r="E335" s="118"/>
      <c r="F335" s="118"/>
      <c r="G335" s="118"/>
      <c r="H335" s="118"/>
      <c r="I335" s="118"/>
      <c r="J335" s="118"/>
      <c r="K335" s="118"/>
      <c r="L335" s="118"/>
      <c r="M335" s="118"/>
      <c r="N335" s="118"/>
      <c r="O335" s="118"/>
      <c r="P335" s="118"/>
      <c r="Q335" s="118"/>
      <c r="R335" s="118"/>
      <c r="S335" s="118"/>
      <c r="T335" s="118"/>
      <c r="U335" s="118"/>
      <c r="V335" s="118"/>
      <c r="W335" s="118"/>
      <c r="X335" s="118"/>
      <c r="Y335" s="118"/>
      <c r="Z335" s="118"/>
    </row>
    <row r="336" customFormat="false" ht="12.75" hidden="false" customHeight="true" outlineLevel="0" collapsed="false">
      <c r="A336" s="118"/>
      <c r="B336" s="118"/>
      <c r="C336" s="118"/>
      <c r="D336" s="118"/>
      <c r="E336" s="118"/>
      <c r="F336" s="118"/>
      <c r="G336" s="118"/>
      <c r="H336" s="118"/>
      <c r="I336" s="118"/>
      <c r="J336" s="118"/>
      <c r="K336" s="118"/>
      <c r="L336" s="118"/>
      <c r="M336" s="118"/>
      <c r="N336" s="118"/>
      <c r="O336" s="118"/>
      <c r="P336" s="118"/>
      <c r="Q336" s="118"/>
      <c r="R336" s="118"/>
      <c r="S336" s="118"/>
      <c r="T336" s="118"/>
      <c r="U336" s="118"/>
      <c r="V336" s="118"/>
      <c r="W336" s="118"/>
      <c r="X336" s="118"/>
      <c r="Y336" s="118"/>
      <c r="Z336" s="118"/>
    </row>
    <row r="337" customFormat="false" ht="12.75" hidden="false" customHeight="true" outlineLevel="0" collapsed="false">
      <c r="A337" s="118"/>
      <c r="B337" s="118"/>
      <c r="C337" s="118"/>
      <c r="D337" s="118"/>
      <c r="E337" s="118"/>
      <c r="F337" s="118"/>
      <c r="G337" s="118"/>
      <c r="H337" s="118"/>
      <c r="I337" s="118"/>
      <c r="J337" s="118"/>
      <c r="K337" s="118"/>
      <c r="L337" s="118"/>
      <c r="M337" s="118"/>
      <c r="N337" s="118"/>
      <c r="O337" s="118"/>
      <c r="P337" s="118"/>
      <c r="Q337" s="118"/>
      <c r="R337" s="118"/>
      <c r="S337" s="118"/>
      <c r="T337" s="118"/>
      <c r="U337" s="118"/>
      <c r="V337" s="118"/>
      <c r="W337" s="118"/>
      <c r="X337" s="118"/>
      <c r="Y337" s="118"/>
      <c r="Z337" s="118"/>
    </row>
    <row r="338" customFormat="false" ht="15.75" hidden="false" customHeight="true" outlineLevel="0" collapsed="false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3">
    <mergeCell ref="A1:P1"/>
    <mergeCell ref="A2:P2"/>
    <mergeCell ref="A3:P3"/>
  </mergeCells>
  <printOptions headings="false" gridLines="false" gridLinesSet="true" horizontalCentered="true" verticalCentered="false"/>
  <pageMargins left="0.196527777777778" right="0.196527777777778" top="0.590277777777778" bottom="0.590277777777778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365D"/>
    <pageSetUpPr fitToPage="true"/>
  </sheetPr>
  <dimension ref="A1:Z1000"/>
  <sheetViews>
    <sheetView showFormulas="false" showGridLines="false" showRowColHeaders="true" showZeros="true" rightToLeft="false" tabSelected="false" showOutlineSymbols="true" defaultGridColor="true" view="normal" topLeftCell="A19" colorId="64" zoomScale="82" zoomScaleNormal="82" zoomScalePageLayoutView="100" workbookViewId="0">
      <selection pane="topLeft" activeCell="H48" activeCellId="0" sqref="H48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4.63"/>
    <col collapsed="false" customWidth="true" hidden="false" outlineLevel="0" max="2" min="2" style="1" width="49.38"/>
    <col collapsed="false" customWidth="true" hidden="false" outlineLevel="0" max="5" min="3" style="1" width="14.88"/>
    <col collapsed="false" customWidth="true" hidden="false" outlineLevel="0" max="25" min="6" style="1" width="9.13"/>
  </cols>
  <sheetData>
    <row r="1" customFormat="false" ht="27" hidden="false" customHeight="true" outlineLevel="0" collapsed="false">
      <c r="A1" s="105" t="str">
        <f aca="false">Capa!A70</f>
        <v>Contrato de Gestão nº14.2025 - Secretaria de Estado de Justiça e Segurança Pública - SEJUSP e Instituto Jurídico para Efetivação da Cidadania e Saúde - Avante Social</v>
      </c>
      <c r="B1" s="105"/>
      <c r="C1" s="105"/>
      <c r="D1" s="105"/>
      <c r="E1" s="105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5" hidden="false" customHeight="true" outlineLevel="0" collapsed="false">
      <c r="A2" s="105" t="str">
        <f aca="false">Capa!A5</f>
        <v>4º Relatório Gerencial Financeiro</v>
      </c>
      <c r="B2" s="105"/>
      <c r="C2" s="105"/>
      <c r="D2" s="105"/>
      <c r="E2" s="105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7.25" hidden="false" customHeight="true" outlineLevel="0" collapsed="false">
      <c r="A3" s="105" t="s">
        <v>388</v>
      </c>
      <c r="B3" s="105"/>
      <c r="C3" s="105"/>
      <c r="D3" s="105"/>
      <c r="E3" s="105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33" hidden="false" customHeight="true" outlineLevel="0" collapsed="false">
      <c r="A4" s="185" t="s">
        <v>389</v>
      </c>
      <c r="B4" s="186" t="s">
        <v>390</v>
      </c>
      <c r="C4" s="187" t="s">
        <v>129</v>
      </c>
      <c r="D4" s="188" t="s">
        <v>163</v>
      </c>
      <c r="E4" s="187" t="s">
        <v>391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2.75" hidden="true" customHeight="true" outlineLevel="0" collapsed="false">
      <c r="A5" s="189"/>
      <c r="B5" s="190" t="s">
        <v>392</v>
      </c>
      <c r="C5" s="191"/>
      <c r="D5" s="192"/>
      <c r="E5" s="19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2.75" hidden="false" customHeight="true" outlineLevel="0" collapsed="false">
      <c r="A6" s="194" t="n">
        <v>1</v>
      </c>
      <c r="B6" s="195" t="s">
        <v>393</v>
      </c>
      <c r="C6" s="32" t="n">
        <v>94550</v>
      </c>
      <c r="D6" s="196" t="n">
        <f aca="false">IF(B6="",0,
SUMPRODUCT((Diário!$I$4:$I$5010='Gasto das Atividades'!B6)*(Diário!$C$4:$C$5010&gt;=Resumo!$C$4)*(Diário!$C$4:$C$5010&lt;=EOMONTH(Resumo!$N$4,0))*(Diário!$F$4:$F$5010))+
SUMPRODUCT(('Comp.'!$G$5:$G$464='Gasto das Atividades'!B6)*('Comp.'!$B$5:$B$464&gt;=Resumo!$C$4)*('Comp.'!$B$5:$B$464&lt;=EOMONTH(Resumo!$N$4,0))*('Comp.'!$E$5:$E$464)))</f>
        <v>165050.53</v>
      </c>
      <c r="E6" s="197" t="n">
        <f aca="false">IF(OR(D6=0,C6=0),"-",D6/C6)</f>
        <v>1.74564283447911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2.75" hidden="false" customHeight="true" outlineLevel="0" collapsed="false">
      <c r="A7" s="198" t="n">
        <v>2</v>
      </c>
      <c r="B7" s="199" t="s">
        <v>394</v>
      </c>
      <c r="C7" s="32" t="n">
        <v>116872.41</v>
      </c>
      <c r="D7" s="196" t="n">
        <f aca="false">IF(B7="",0,
SUMPRODUCT((Diário!$I$4:$I$5010='Gasto das Atividades'!B7)*(Diário!$C$4:$C$5010&gt;=Resumo!$C$4)*(Diário!$C$4:$C$5010&lt;=EOMONTH(Resumo!$N$4,0))*(Diário!$F$4:$F$5010))+
SUMPRODUCT(('Comp.'!$G$5:$G$464='Gasto das Atividades'!B7)*('Comp.'!$B$5:$B$464&gt;=Resumo!$C$4)*('Comp.'!$B$5:$B$464&lt;=EOMONTH(Resumo!$N$4,0))*('Comp.'!$E$5:$E$464)))</f>
        <v>413811.28</v>
      </c>
      <c r="E7" s="200" t="n">
        <f aca="false">IF(OR(D7=0,C7=0),"-",D7/C7)</f>
        <v>3.54070973636977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2.75" hidden="false" customHeight="true" outlineLevel="0" collapsed="false">
      <c r="A8" s="198" t="n">
        <v>3</v>
      </c>
      <c r="B8" s="199" t="s">
        <v>395</v>
      </c>
      <c r="C8" s="32" t="n">
        <v>114692.41</v>
      </c>
      <c r="D8" s="196" t="n">
        <f aca="false">IF(B8="",0,
SUMPRODUCT((Diário!$I$4:$I$5010='Gasto das Atividades'!B8)*(Diário!$C$4:$C$5010&gt;=Resumo!$C$4)*(Diário!$C$4:$C$5010&lt;=EOMONTH(Resumo!$N$4,0))*(Diário!$F$4:$F$5010))+
SUMPRODUCT(('Comp.'!$G$5:$G$464='Gasto das Atividades'!B8)*('Comp.'!$B$5:$B$464&gt;=Resumo!$C$4)*('Comp.'!$B$5:$B$464&lt;=EOMONTH(Resumo!$N$4,0))*('Comp.'!$E$5:$E$464)))</f>
        <v>270101.31</v>
      </c>
      <c r="E8" s="200" t="n">
        <f aca="false">IF(OR(D8=0,C8=0),"-",D8/C8)</f>
        <v>2.35500596770091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2.75" hidden="false" customHeight="true" outlineLevel="0" collapsed="false">
      <c r="A9" s="198" t="n">
        <v>4</v>
      </c>
      <c r="B9" s="199" t="s">
        <v>396</v>
      </c>
      <c r="C9" s="32" t="n">
        <v>114692.41</v>
      </c>
      <c r="D9" s="196" t="n">
        <f aca="false">IF(B9="",0,
SUMPRODUCT((Diário!$I$4:$I$5010='Gasto das Atividades'!B9)*(Diário!$C$4:$C$5010&gt;=Resumo!$C$4)*(Diário!$C$4:$C$5010&lt;=EOMONTH(Resumo!$N$4,0))*(Diário!$F$4:$F$5010))+
SUMPRODUCT(('Comp.'!$G$5:$G$464='Gasto das Atividades'!B9)*('Comp.'!$B$5:$B$464&gt;=Resumo!$C$4)*('Comp.'!$B$5:$B$464&lt;=EOMONTH(Resumo!$N$4,0))*('Comp.'!$E$5:$E$464)))</f>
        <v>282292.84</v>
      </c>
      <c r="E9" s="200" t="n">
        <f aca="false">IF(OR(D9=0,C9=0),"-",D9/C9)</f>
        <v>2.46130358582578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2.75" hidden="false" customHeight="true" outlineLevel="0" collapsed="false">
      <c r="A10" s="198" t="n">
        <v>5</v>
      </c>
      <c r="B10" s="199" t="s">
        <v>397</v>
      </c>
      <c r="C10" s="32" t="n">
        <v>113602.41</v>
      </c>
      <c r="D10" s="196" t="n">
        <f aca="false">IF(B10="",0,
SUMPRODUCT((Diário!$I$4:$I$5010='Gasto das Atividades'!B10)*(Diário!$C$4:$C$5010&gt;=Resumo!$C$4)*(Diário!$C$4:$C$5010&lt;=EOMONTH(Resumo!$N$4,0))*(Diário!$F$4:$F$5010))+
SUMPRODUCT(('Comp.'!$G$5:$G$464='Gasto das Atividades'!B10)*('Comp.'!$B$5:$B$464&gt;=Resumo!$C$4)*('Comp.'!$B$5:$B$464&lt;=EOMONTH(Resumo!$N$4,0))*('Comp.'!$E$5:$E$464)))</f>
        <v>217744.97</v>
      </c>
      <c r="E10" s="200" t="n">
        <f aca="false">IF(OR(D10=0,C10=0),"-",D10/C10)</f>
        <v>1.91672843912378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2.75" hidden="false" customHeight="true" outlineLevel="0" collapsed="false">
      <c r="A11" s="198" t="n">
        <v>6</v>
      </c>
      <c r="B11" s="199" t="s">
        <v>398</v>
      </c>
      <c r="C11" s="32" t="n">
        <v>22720.48</v>
      </c>
      <c r="D11" s="196" t="n">
        <f aca="false">IF(B11="",0,
SUMPRODUCT((Diário!$I$4:$I$5010='Gasto das Atividades'!B11)*(Diário!$C$4:$C$5010&gt;=Resumo!$C$4)*(Diário!$C$4:$C$5010&lt;=EOMONTH(Resumo!$N$4,0))*(Diário!$F$4:$F$5010))+
SUMPRODUCT(('Comp.'!$G$5:$G$464='Gasto das Atividades'!B11)*('Comp.'!$B$5:$B$464&gt;=Resumo!$C$4)*('Comp.'!$B$5:$B$464&lt;=EOMONTH(Resumo!$N$4,0))*('Comp.'!$E$5:$E$464)))</f>
        <v>7901.7</v>
      </c>
      <c r="E11" s="200" t="n">
        <f aca="false">IF(OR(D11=0,C11=0),"-",D11/C11)</f>
        <v>0.34777874411104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2.75" hidden="false" customHeight="true" outlineLevel="0" collapsed="false">
      <c r="A12" s="198" t="n">
        <v>7</v>
      </c>
      <c r="B12" s="199" t="s">
        <v>399</v>
      </c>
      <c r="C12" s="32" t="n">
        <v>65500</v>
      </c>
      <c r="D12" s="196" t="n">
        <f aca="false">IF(B12="",0,
SUMPRODUCT((Diário!$I$4:$I$5010='Gasto das Atividades'!B12)*(Diário!$C$4:$C$5010&gt;=Resumo!$C$4)*(Diário!$C$4:$C$5010&lt;=EOMONTH(Resumo!$N$4,0))*(Diário!$F$4:$F$5010))+
SUMPRODUCT(('Comp.'!$G$5:$G$464='Gasto das Atividades'!B12)*('Comp.'!$B$5:$B$464&gt;=Resumo!$C$4)*('Comp.'!$B$5:$B$464&lt;=EOMONTH(Resumo!$N$4,0))*('Comp.'!$E$5:$E$464)))</f>
        <v>6910</v>
      </c>
      <c r="E12" s="200" t="n">
        <f aca="false">IF(OR(D12=0,C12=0),"-",D12/C12)</f>
        <v>0.105496183206107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2" hidden="false" customHeight="true" outlineLevel="0" collapsed="false">
      <c r="A13" s="198" t="n">
        <v>8</v>
      </c>
      <c r="B13" s="199"/>
      <c r="C13" s="32" t="n">
        <v>0</v>
      </c>
      <c r="D13" s="196" t="n">
        <f aca="false">IF(B13="",0,
SUMPRODUCT((Diário!$I$4:$I$5010='Gasto das Atividades'!B13)*(Diário!$C$4:$C$5010&gt;=Resumo!$C$4)*(Diário!$C$4:$C$5010&lt;=EOMONTH(Resumo!$N$4,0))*(Diário!$F$4:$F$5010))+
SUMPRODUCT(('Comp.'!$G$5:$G$464='Gasto das Atividades'!B13)*('Comp.'!$B$5:$B$464&gt;=Resumo!$C$4)*('Comp.'!$B$5:$B$464&lt;=EOMONTH(Resumo!$N$4,0))*('Comp.'!$E$5:$E$464)))</f>
        <v>0</v>
      </c>
      <c r="E13" s="200" t="str">
        <f aca="false">IF(OR(D13=0,C13=0),"-",D13/C13)</f>
        <v>-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2.75" hidden="false" customHeight="true" outlineLevel="0" collapsed="false">
      <c r="A14" s="198" t="n">
        <v>9</v>
      </c>
      <c r="B14" s="199"/>
      <c r="C14" s="32" t="n">
        <v>0</v>
      </c>
      <c r="D14" s="196" t="n">
        <f aca="false">IF(B14="",0,
SUMPRODUCT((Diário!$I$4:$I$5010='Gasto das Atividades'!B14)*(Diário!$C$4:$C$5010&gt;=Resumo!$C$4)*(Diário!$C$4:$C$5010&lt;=EOMONTH(Resumo!$N$4,0))*(Diário!$F$4:$F$5010))+
SUMPRODUCT(('Comp.'!$G$5:$G$464='Gasto das Atividades'!B14)*('Comp.'!$B$5:$B$464&gt;=Resumo!$C$4)*('Comp.'!$B$5:$B$464&lt;=EOMONTH(Resumo!$N$4,0))*('Comp.'!$E$5:$E$464)))</f>
        <v>0</v>
      </c>
      <c r="E14" s="200" t="str">
        <f aca="false">IF(OR(D14=0,C14=0),"-",D14/C14)</f>
        <v>-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4.25" hidden="false" customHeight="true" outlineLevel="0" collapsed="false">
      <c r="A15" s="198" t="n">
        <v>10</v>
      </c>
      <c r="B15" s="199"/>
      <c r="C15" s="32" t="n">
        <v>0</v>
      </c>
      <c r="D15" s="196" t="n">
        <f aca="false">IF(B15="",0,
SUMPRODUCT((Diário!$I$4:$I$5010='Gasto das Atividades'!B15)*(Diário!$C$4:$C$5010&gt;=Resumo!$C$4)*(Diário!$C$4:$C$5010&lt;=EOMONTH(Resumo!$N$4,0))*(Diário!$F$4:$F$5010))+
SUMPRODUCT(('Comp.'!$G$5:$G$464='Gasto das Atividades'!B15)*('Comp.'!$B$5:$B$464&gt;=Resumo!$C$4)*('Comp.'!$B$5:$B$464&lt;=EOMONTH(Resumo!$N$4,0))*('Comp.'!$E$5:$E$464)))</f>
        <v>0</v>
      </c>
      <c r="E15" s="200" t="str">
        <f aca="false">IF(OR(D15=0,C15=0),"-",D15/C15)</f>
        <v>-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2.75" hidden="false" customHeight="true" outlineLevel="0" collapsed="false">
      <c r="A16" s="198" t="n">
        <v>11</v>
      </c>
      <c r="B16" s="199"/>
      <c r="C16" s="32" t="n">
        <v>0</v>
      </c>
      <c r="D16" s="196" t="n">
        <f aca="false">IF(B16="",0,
SUMPRODUCT((Diário!$I$4:$I$5010='Gasto das Atividades'!B16)*(Diário!$C$4:$C$5010&gt;=Resumo!$C$4)*(Diário!$C$4:$C$5010&lt;=EOMONTH(Resumo!$N$4,0))*(Diário!$F$4:$F$5010))+
SUMPRODUCT(('Comp.'!$G$5:$G$464='Gasto das Atividades'!B16)*('Comp.'!$B$5:$B$464&gt;=Resumo!$C$4)*('Comp.'!$B$5:$B$464&lt;=EOMONTH(Resumo!$N$4,0))*('Comp.'!$E$5:$E$464)))</f>
        <v>0</v>
      </c>
      <c r="E16" s="200" t="str">
        <f aca="false">IF(OR(D16=0,C16=0),"-",D16/C16)</f>
        <v>-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2.75" hidden="false" customHeight="true" outlineLevel="0" collapsed="false">
      <c r="A17" s="198" t="n">
        <v>12</v>
      </c>
      <c r="B17" s="199"/>
      <c r="C17" s="32" t="n">
        <v>0</v>
      </c>
      <c r="D17" s="196" t="n">
        <f aca="false">IF(B17="",0,
SUMPRODUCT((Diário!$I$4:$I$5010='Gasto das Atividades'!B17)*(Diário!$C$4:$C$5010&gt;=Resumo!$C$4)*(Diário!$C$4:$C$5010&lt;=EOMONTH(Resumo!$N$4,0))*(Diário!$F$4:$F$5010))+
SUMPRODUCT(('Comp.'!$G$5:$G$464='Gasto das Atividades'!B17)*('Comp.'!$B$5:$B$464&gt;=Resumo!$C$4)*('Comp.'!$B$5:$B$464&lt;=EOMONTH(Resumo!$N$4,0))*('Comp.'!$E$5:$E$464)))</f>
        <v>0</v>
      </c>
      <c r="E17" s="200" t="str">
        <f aca="false">IF(OR(D17=0,C17=0),"-",D17/C17)</f>
        <v>-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2.75" hidden="false" customHeight="true" outlineLevel="0" collapsed="false">
      <c r="A18" s="198" t="n">
        <v>13</v>
      </c>
      <c r="B18" s="199"/>
      <c r="C18" s="32" t="n">
        <v>0</v>
      </c>
      <c r="D18" s="196" t="n">
        <f aca="false">IF(B18="",0,
SUMPRODUCT((Diário!$I$4:$I$5010='Gasto das Atividades'!B18)*(Diário!$C$4:$C$5010&gt;=Resumo!$C$4)*(Diário!$C$4:$C$5010&lt;=EOMONTH(Resumo!$N$4,0))*(Diário!$F$4:$F$5010))+
SUMPRODUCT(('Comp.'!$G$5:$G$464='Gasto das Atividades'!B18)*('Comp.'!$B$5:$B$464&gt;=Resumo!$C$4)*('Comp.'!$B$5:$B$464&lt;=EOMONTH(Resumo!$N$4,0))*('Comp.'!$E$5:$E$464)))</f>
        <v>0</v>
      </c>
      <c r="E18" s="200" t="str">
        <f aca="false">IF(OR(D18=0,C18=0),"-",D18/C18)</f>
        <v>-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2.75" hidden="false" customHeight="true" outlineLevel="0" collapsed="false">
      <c r="A19" s="198" t="n">
        <v>14</v>
      </c>
      <c r="B19" s="199"/>
      <c r="C19" s="32" t="n">
        <v>0</v>
      </c>
      <c r="D19" s="196" t="n">
        <f aca="false">IF(B19="",0,
SUMPRODUCT((Diário!$I$4:$I$5010='Gasto das Atividades'!B19)*(Diário!$C$4:$C$5010&gt;=Resumo!$C$4)*(Diário!$C$4:$C$5010&lt;=EOMONTH(Resumo!$N$4,0))*(Diário!$F$4:$F$5010))+
SUMPRODUCT(('Comp.'!$G$5:$G$464='Gasto das Atividades'!B19)*('Comp.'!$B$5:$B$464&gt;=Resumo!$C$4)*('Comp.'!$B$5:$B$464&lt;=EOMONTH(Resumo!$N$4,0))*('Comp.'!$E$5:$E$464)))</f>
        <v>0</v>
      </c>
      <c r="E19" s="200" t="str">
        <f aca="false">IF(OR(D19=0,C19=0),"-",D19/C19)</f>
        <v>-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2.75" hidden="false" customHeight="true" outlineLevel="0" collapsed="false">
      <c r="A20" s="198" t="n">
        <v>15</v>
      </c>
      <c r="B20" s="199"/>
      <c r="C20" s="32" t="n">
        <v>0</v>
      </c>
      <c r="D20" s="196" t="n">
        <f aca="false">IF(B20="",0,
SUMPRODUCT((Diário!$I$4:$I$5010='Gasto das Atividades'!B20)*(Diário!$C$4:$C$5010&gt;=Resumo!$C$4)*(Diário!$C$4:$C$5010&lt;=EOMONTH(Resumo!$N$4,0))*(Diário!$F$4:$F$5010))+
SUMPRODUCT(('Comp.'!$G$5:$G$464='Gasto das Atividades'!B20)*('Comp.'!$B$5:$B$464&gt;=Resumo!$C$4)*('Comp.'!$B$5:$B$464&lt;=EOMONTH(Resumo!$N$4,0))*('Comp.'!$E$5:$E$464)))</f>
        <v>0</v>
      </c>
      <c r="E20" s="200" t="str">
        <f aca="false">IF(OR(D20=0,C20=0),"-",D20/C20)</f>
        <v>-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2.75" hidden="false" customHeight="true" outlineLevel="0" collapsed="false">
      <c r="A21" s="198" t="n">
        <v>16</v>
      </c>
      <c r="B21" s="199"/>
      <c r="C21" s="32" t="n">
        <v>0</v>
      </c>
      <c r="D21" s="196" t="n">
        <f aca="false">IF(B21="",0,
SUMPRODUCT((Diário!$I$4:$I$5010='Gasto das Atividades'!B21)*(Diário!$C$4:$C$5010&gt;=Resumo!$C$4)*(Diário!$C$4:$C$5010&lt;=EOMONTH(Resumo!$N$4,0))*(Diário!$F$4:$F$5010))+
SUMPRODUCT(('Comp.'!$G$5:$G$464='Gasto das Atividades'!B21)*('Comp.'!$B$5:$B$464&gt;=Resumo!$C$4)*('Comp.'!$B$5:$B$464&lt;=EOMONTH(Resumo!$N$4,0))*('Comp.'!$E$5:$E$464)))</f>
        <v>0</v>
      </c>
      <c r="E21" s="200" t="str">
        <f aca="false">IF(OR(D21=0,C21=0),"-",D21/C21)</f>
        <v>-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2.75" hidden="false" customHeight="true" outlineLevel="0" collapsed="false">
      <c r="A22" s="198" t="n">
        <v>17</v>
      </c>
      <c r="B22" s="199"/>
      <c r="C22" s="32" t="n">
        <v>0</v>
      </c>
      <c r="D22" s="196" t="n">
        <f aca="false">IF(B22="",0,
SUMPRODUCT((Diário!$I$4:$I$5010='Gasto das Atividades'!B22)*(Diário!$C$4:$C$5010&gt;=Resumo!$C$4)*(Diário!$C$4:$C$5010&lt;=EOMONTH(Resumo!$N$4,0))*(Diário!$F$4:$F$5010))+
SUMPRODUCT(('Comp.'!$G$5:$G$464='Gasto das Atividades'!B22)*('Comp.'!$B$5:$B$464&gt;=Resumo!$C$4)*('Comp.'!$B$5:$B$464&lt;=EOMONTH(Resumo!$N$4,0))*('Comp.'!$E$5:$E$464)))</f>
        <v>0</v>
      </c>
      <c r="E22" s="200" t="str">
        <f aca="false">IF(OR(D22=0,C22=0),"-",D22/C22)</f>
        <v>-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2.75" hidden="false" customHeight="true" outlineLevel="0" collapsed="false">
      <c r="A23" s="198" t="n">
        <v>18</v>
      </c>
      <c r="B23" s="199"/>
      <c r="C23" s="32" t="n">
        <v>0</v>
      </c>
      <c r="D23" s="196" t="n">
        <f aca="false">IF(B23="",0,
SUMPRODUCT((Diário!$I$4:$I$5010='Gasto das Atividades'!B23)*(Diário!$C$4:$C$5010&gt;=Resumo!$C$4)*(Diário!$C$4:$C$5010&lt;=EOMONTH(Resumo!$N$4,0))*(Diário!$F$4:$F$5010))+
SUMPRODUCT(('Comp.'!$G$5:$G$464='Gasto das Atividades'!B23)*('Comp.'!$B$5:$B$464&gt;=Resumo!$C$4)*('Comp.'!$B$5:$B$464&lt;=EOMONTH(Resumo!$N$4,0))*('Comp.'!$E$5:$E$464)))</f>
        <v>0</v>
      </c>
      <c r="E23" s="200" t="str">
        <f aca="false">IF(OR(D23=0,C23=0),"-",D23/C23)</f>
        <v>-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2.75" hidden="false" customHeight="true" outlineLevel="0" collapsed="false">
      <c r="A24" s="198" t="n">
        <v>19</v>
      </c>
      <c r="B24" s="199"/>
      <c r="C24" s="32" t="n">
        <v>0</v>
      </c>
      <c r="D24" s="196" t="n">
        <f aca="false">IF(B24="",0,
SUMPRODUCT((Diário!$I$4:$I$5010='Gasto das Atividades'!B24)*(Diário!$C$4:$C$5010&gt;=Resumo!$C$4)*(Diário!$C$4:$C$5010&lt;=EOMONTH(Resumo!$N$4,0))*(Diário!$F$4:$F$5010))+
SUMPRODUCT(('Comp.'!$G$5:$G$464='Gasto das Atividades'!B24)*('Comp.'!$B$5:$B$464&gt;=Resumo!$C$4)*('Comp.'!$B$5:$B$464&lt;=EOMONTH(Resumo!$N$4,0))*('Comp.'!$E$5:$E$464)))</f>
        <v>0</v>
      </c>
      <c r="E24" s="200" t="str">
        <f aca="false">IF(OR(D24=0,C24=0),"-",D24/C24)</f>
        <v>-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2.75" hidden="false" customHeight="true" outlineLevel="0" collapsed="false">
      <c r="A25" s="198" t="n">
        <v>20</v>
      </c>
      <c r="B25" s="199"/>
      <c r="C25" s="32" t="n">
        <v>0</v>
      </c>
      <c r="D25" s="196" t="n">
        <f aca="false">IF(B25="",0,
SUMPRODUCT((Diário!$I$4:$I$5010='Gasto das Atividades'!B25)*(Diário!$C$4:$C$5010&gt;=Resumo!$C$4)*(Diário!$C$4:$C$5010&lt;=EOMONTH(Resumo!$N$4,0))*(Diário!$F$4:$F$5010))+
SUMPRODUCT(('Comp.'!$G$5:$G$464='Gasto das Atividades'!B25)*('Comp.'!$B$5:$B$464&gt;=Resumo!$C$4)*('Comp.'!$B$5:$B$464&lt;=EOMONTH(Resumo!$N$4,0))*('Comp.'!$E$5:$E$464)))</f>
        <v>0</v>
      </c>
      <c r="E25" s="200" t="str">
        <f aca="false">IF(OR(D25=0,C25=0),"-",D25/C25)</f>
        <v>-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2.75" hidden="false" customHeight="true" outlineLevel="0" collapsed="false">
      <c r="A26" s="198" t="n">
        <v>21</v>
      </c>
      <c r="B26" s="199"/>
      <c r="C26" s="32" t="n">
        <v>0</v>
      </c>
      <c r="D26" s="196" t="n">
        <f aca="false">IF(B26="",0,
SUMPRODUCT((Diário!$I$4:$I$5010='Gasto das Atividades'!B26)*(Diário!$C$4:$C$5010&gt;=Resumo!$C$4)*(Diário!$C$4:$C$5010&lt;=EOMONTH(Resumo!$N$4,0))*(Diário!$F$4:$F$5010))+
SUMPRODUCT(('Comp.'!$G$5:$G$464='Gasto das Atividades'!B26)*('Comp.'!$B$5:$B$464&gt;=Resumo!$C$4)*('Comp.'!$B$5:$B$464&lt;=EOMONTH(Resumo!$N$4,0))*('Comp.'!$E$5:$E$464)))</f>
        <v>0</v>
      </c>
      <c r="E26" s="200" t="str">
        <f aca="false">IF(OR(D26=0,C26=0),"-",D26/C26)</f>
        <v>-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2.75" hidden="false" customHeight="true" outlineLevel="0" collapsed="false">
      <c r="A27" s="198" t="n">
        <v>22</v>
      </c>
      <c r="B27" s="199"/>
      <c r="C27" s="32" t="n">
        <v>0</v>
      </c>
      <c r="D27" s="196" t="n">
        <f aca="false">IF(B27="",0,
SUMPRODUCT((Diário!$I$4:$I$5010='Gasto das Atividades'!B27)*(Diário!$C$4:$C$5010&gt;=Resumo!$C$4)*(Diário!$C$4:$C$5010&lt;=EOMONTH(Resumo!$N$4,0))*(Diário!$F$4:$F$5010))+
SUMPRODUCT(('Comp.'!$G$5:$G$464='Gasto das Atividades'!B27)*('Comp.'!$B$5:$B$464&gt;=Resumo!$C$4)*('Comp.'!$B$5:$B$464&lt;=EOMONTH(Resumo!$N$4,0))*('Comp.'!$E$5:$E$464)))</f>
        <v>0</v>
      </c>
      <c r="E27" s="200" t="str">
        <f aca="false">IF(OR(D27=0,C27=0),"-",D27/C27)</f>
        <v>-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2.75" hidden="false" customHeight="true" outlineLevel="0" collapsed="false">
      <c r="A28" s="198" t="n">
        <v>23</v>
      </c>
      <c r="B28" s="199"/>
      <c r="C28" s="32" t="n">
        <v>0</v>
      </c>
      <c r="D28" s="196" t="n">
        <f aca="false">IF(B28="",0,
SUMPRODUCT((Diário!$I$4:$I$5010='Gasto das Atividades'!B28)*(Diário!$C$4:$C$5010&gt;=Resumo!$C$4)*(Diário!$C$4:$C$5010&lt;=EOMONTH(Resumo!$N$4,0))*(Diário!$F$4:$F$5010))+
SUMPRODUCT(('Comp.'!$G$5:$G$464='Gasto das Atividades'!B28)*('Comp.'!$B$5:$B$464&gt;=Resumo!$C$4)*('Comp.'!$B$5:$B$464&lt;=EOMONTH(Resumo!$N$4,0))*('Comp.'!$E$5:$E$464)))</f>
        <v>0</v>
      </c>
      <c r="E28" s="200" t="str">
        <f aca="false">IF(OR(D28=0,C28=0),"-",D28/C28)</f>
        <v>-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2.75" hidden="false" customHeight="true" outlineLevel="0" collapsed="false">
      <c r="A29" s="198" t="n">
        <v>24</v>
      </c>
      <c r="B29" s="199"/>
      <c r="C29" s="32" t="n">
        <v>0</v>
      </c>
      <c r="D29" s="196" t="n">
        <f aca="false">IF(B29="",0,
SUMPRODUCT((Diário!$I$4:$I$5010='Gasto das Atividades'!B29)*(Diário!$C$4:$C$5010&gt;=Resumo!$C$4)*(Diário!$C$4:$C$5010&lt;=EOMONTH(Resumo!$N$4,0))*(Diário!$F$4:$F$5010))+
SUMPRODUCT(('Comp.'!$G$5:$G$464='Gasto das Atividades'!B29)*('Comp.'!$B$5:$B$464&gt;=Resumo!$C$4)*('Comp.'!$B$5:$B$464&lt;=EOMONTH(Resumo!$N$4,0))*('Comp.'!$E$5:$E$464)))</f>
        <v>0</v>
      </c>
      <c r="E29" s="200" t="str">
        <f aca="false">IF(OR(D29=0,C29=0),"-",D29/C29)</f>
        <v>-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2.75" hidden="false" customHeight="true" outlineLevel="0" collapsed="false">
      <c r="A30" s="198" t="n">
        <v>25</v>
      </c>
      <c r="B30" s="199"/>
      <c r="C30" s="32" t="n">
        <v>0</v>
      </c>
      <c r="D30" s="196" t="n">
        <f aca="false">IF(B30="",0,
SUMPRODUCT((Diário!$I$4:$I$5010='Gasto das Atividades'!B30)*(Diário!$C$4:$C$5010&gt;=Resumo!$C$4)*(Diário!$C$4:$C$5010&lt;=EOMONTH(Resumo!$N$4,0))*(Diário!$F$4:$F$5010))+
SUMPRODUCT(('Comp.'!$G$5:$G$464='Gasto das Atividades'!B30)*('Comp.'!$B$5:$B$464&gt;=Resumo!$C$4)*('Comp.'!$B$5:$B$464&lt;=EOMONTH(Resumo!$N$4,0))*('Comp.'!$E$5:$E$464)))</f>
        <v>0</v>
      </c>
      <c r="E30" s="200" t="str">
        <f aca="false">IF(OR(D30=0,C30=0),"-",D30/C30)</f>
        <v>-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2.75" hidden="false" customHeight="true" outlineLevel="0" collapsed="false">
      <c r="A31" s="198" t="n">
        <v>26</v>
      </c>
      <c r="B31" s="199"/>
      <c r="C31" s="32" t="n">
        <v>0</v>
      </c>
      <c r="D31" s="196" t="n">
        <f aca="false">IF(B31="",0,
SUMPRODUCT((Diário!$I$4:$I$5010='Gasto das Atividades'!B31)*(Diário!$C$4:$C$5010&gt;=Resumo!$C$4)*(Diário!$C$4:$C$5010&lt;=EOMONTH(Resumo!$N$4,0))*(Diário!$F$4:$F$5010))+
SUMPRODUCT(('Comp.'!$G$5:$G$464='Gasto das Atividades'!B31)*('Comp.'!$B$5:$B$464&gt;=Resumo!$C$4)*('Comp.'!$B$5:$B$464&lt;=EOMONTH(Resumo!$N$4,0))*('Comp.'!$E$5:$E$464)))</f>
        <v>0</v>
      </c>
      <c r="E31" s="200" t="str">
        <f aca="false">IF(OR(D31=0,C31=0),"-",D31/C31)</f>
        <v>-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2.75" hidden="false" customHeight="true" outlineLevel="0" collapsed="false">
      <c r="A32" s="198" t="n">
        <v>27</v>
      </c>
      <c r="B32" s="199"/>
      <c r="C32" s="32" t="n">
        <v>0</v>
      </c>
      <c r="D32" s="196" t="n">
        <f aca="false">IF(B32="",0,
SUMPRODUCT((Diário!$I$4:$I$5010='Gasto das Atividades'!B32)*(Diário!$C$4:$C$5010&gt;=Resumo!$C$4)*(Diário!$C$4:$C$5010&lt;=EOMONTH(Resumo!$N$4,0))*(Diário!$F$4:$F$5010))+
SUMPRODUCT(('Comp.'!$G$5:$G$464='Gasto das Atividades'!B32)*('Comp.'!$B$5:$B$464&gt;=Resumo!$C$4)*('Comp.'!$B$5:$B$464&lt;=EOMONTH(Resumo!$N$4,0))*('Comp.'!$E$5:$E$464)))</f>
        <v>0</v>
      </c>
      <c r="E32" s="200" t="str">
        <f aca="false">IF(OR(D32=0,C32=0),"-",D32/C32)</f>
        <v>-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2.75" hidden="false" customHeight="true" outlineLevel="0" collapsed="false">
      <c r="A33" s="198" t="n">
        <v>28</v>
      </c>
      <c r="B33" s="199"/>
      <c r="C33" s="32" t="n">
        <v>0</v>
      </c>
      <c r="D33" s="196" t="n">
        <f aca="false">IF(B33="",0,
SUMPRODUCT((Diário!$I$4:$I$5010='Gasto das Atividades'!B33)*(Diário!$C$4:$C$5010&gt;=Resumo!$C$4)*(Diário!$C$4:$C$5010&lt;=EOMONTH(Resumo!$N$4,0))*(Diário!$F$4:$F$5010))+
SUMPRODUCT(('Comp.'!$G$5:$G$464='Gasto das Atividades'!B33)*('Comp.'!$B$5:$B$464&gt;=Resumo!$C$4)*('Comp.'!$B$5:$B$464&lt;=EOMONTH(Resumo!$N$4,0))*('Comp.'!$E$5:$E$464)))</f>
        <v>0</v>
      </c>
      <c r="E33" s="200" t="str">
        <f aca="false">IF(OR(D33=0,C33=0),"-",D33/C33)</f>
        <v>-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2.75" hidden="false" customHeight="true" outlineLevel="0" collapsed="false">
      <c r="A34" s="198" t="n">
        <v>29</v>
      </c>
      <c r="B34" s="199"/>
      <c r="C34" s="32" t="n">
        <v>0</v>
      </c>
      <c r="D34" s="196" t="n">
        <f aca="false">IF(B34="",0,
SUMPRODUCT((Diário!$I$4:$I$5010='Gasto das Atividades'!B34)*(Diário!$C$4:$C$5010&gt;=Resumo!$C$4)*(Diário!$C$4:$C$5010&lt;=EOMONTH(Resumo!$N$4,0))*(Diário!$F$4:$F$5010))+
SUMPRODUCT(('Comp.'!$G$5:$G$464='Gasto das Atividades'!B34)*('Comp.'!$B$5:$B$464&gt;=Resumo!$C$4)*('Comp.'!$B$5:$B$464&lt;=EOMONTH(Resumo!$N$4,0))*('Comp.'!$E$5:$E$464)))</f>
        <v>0</v>
      </c>
      <c r="E34" s="200" t="str">
        <f aca="false">IF(OR(D34=0,C34=0),"-",D34/C34)</f>
        <v>-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2.75" hidden="false" customHeight="true" outlineLevel="0" collapsed="false">
      <c r="A35" s="201" t="n">
        <v>30</v>
      </c>
      <c r="B35" s="199"/>
      <c r="C35" s="202" t="n">
        <v>0</v>
      </c>
      <c r="D35" s="196" t="n">
        <f aca="false">IF(B35="",0,
SUMPRODUCT((Diário!$I$4:$I$5010='Gasto das Atividades'!B35)*(Diário!$C$4:$C$5010&gt;=Resumo!$C$4)*(Diário!$C$4:$C$5010&lt;=EOMONTH(Resumo!$N$4,0))*(Diário!$F$4:$F$5010))+
SUMPRODUCT(('Comp.'!$G$5:$G$464='Gasto das Atividades'!B35)*('Comp.'!$B$5:$B$464&gt;=Resumo!$C$4)*('Comp.'!$B$5:$B$464&lt;=EOMONTH(Resumo!$N$4,0))*('Comp.'!$E$5:$E$464)))</f>
        <v>0</v>
      </c>
      <c r="E35" s="203" t="str">
        <f aca="false">IF(OR(D35=0,C35=0),"-",D35/C35)</f>
        <v>-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24" hidden="false" customHeight="true" outlineLevel="0" collapsed="false">
      <c r="A36" s="204"/>
      <c r="B36" s="205" t="s">
        <v>167</v>
      </c>
      <c r="C36" s="206" t="n">
        <f aca="false">SUM(C6:C35)</f>
        <v>642630.12</v>
      </c>
      <c r="D36" s="207" t="n">
        <f aca="false">SUM(D6:D35)</f>
        <v>1363812.63</v>
      </c>
      <c r="E36" s="208" t="n">
        <f aca="false">IF(OR(D36=0,C36=0),"-",D36/C36)</f>
        <v>2.12223577382274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2.75" hidden="false" customHeight="true" outlineLevel="0" collapsed="false">
      <c r="A37" s="209"/>
      <c r="B37" s="209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3.5" hidden="false" customHeight="true" outlineLevel="0" collapsed="false">
      <c r="A38" s="3"/>
      <c r="B38" s="210" t="s">
        <v>400</v>
      </c>
      <c r="C38" s="210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2.75" hidden="false" customHeight="true" outlineLevel="0" collapsed="false">
      <c r="A39" s="3"/>
      <c r="B39" s="211" t="s">
        <v>401</v>
      </c>
      <c r="C39" s="212" t="s">
        <v>402</v>
      </c>
      <c r="D39" s="212" t="s">
        <v>403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2.75" hidden="false" customHeight="true" outlineLevel="0" collapsed="false">
      <c r="A40" s="3"/>
      <c r="B40" s="213" t="s">
        <v>393</v>
      </c>
      <c r="C40" s="214" t="n">
        <v>0</v>
      </c>
      <c r="D40" s="215" t="n">
        <f aca="false">Comparativo!$O$46*C40</f>
        <v>0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3.5" hidden="false" customHeight="true" outlineLevel="0" collapsed="false">
      <c r="A41" s="3"/>
      <c r="B41" s="216" t="s">
        <v>399</v>
      </c>
      <c r="C41" s="217" t="n">
        <v>0</v>
      </c>
      <c r="D41" s="218" t="n">
        <f aca="false">Comparativo!$O$46*C41</f>
        <v>0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2.75" hidden="false" customHeight="true" outlineLevel="0" collapsed="false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2.75" hidden="false" customHeight="true" outlineLevel="0" collapsed="false">
      <c r="A43" s="3"/>
      <c r="B43" s="210" t="s">
        <v>404</v>
      </c>
      <c r="C43" s="210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2.75" hidden="false" customHeight="true" outlineLevel="0" collapsed="false">
      <c r="A44" s="3"/>
      <c r="B44" s="211" t="s">
        <v>401</v>
      </c>
      <c r="C44" s="212" t="s">
        <v>403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2.75" hidden="false" customHeight="true" outlineLevel="0" collapsed="false">
      <c r="A45" s="3"/>
      <c r="B45" s="213" t="s">
        <v>393</v>
      </c>
      <c r="C45" s="215" t="n">
        <f aca="false">D6+D40</f>
        <v>165050.53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2.75" hidden="false" customHeight="true" outlineLevel="0" collapsed="false">
      <c r="A46" s="3"/>
      <c r="B46" s="216" t="s">
        <v>399</v>
      </c>
      <c r="C46" s="218" t="n">
        <f aca="false">D36-D6+D41</f>
        <v>1198762.1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2.75" hidden="false" customHeight="true" outlineLevel="0" collapsed="false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2.75" hidden="false" customHeight="true" outlineLevel="0" collapsed="false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2.75" hidden="false" customHeight="true" outlineLevel="0" collapsed="false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2.75" hidden="false" customHeight="true" outlineLevel="0" collapsed="false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2.75" hidden="false" customHeight="true" outlineLevel="0" collapsed="false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2.75" hidden="false" customHeight="true" outlineLevel="0" collapsed="false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2.75" hidden="false" customHeight="true" outlineLevel="0" collapsed="false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2.75" hidden="false" customHeight="true" outlineLevel="0" collapsed="false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2.75" hidden="false" customHeight="true" outlineLevel="0" collapsed="false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2.75" hidden="false" customHeight="true" outlineLevel="0" collapsed="false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2.75" hidden="false" customHeight="true" outlineLevel="0" collapsed="false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2.75" hidden="false" customHeight="true" outlineLevel="0" collapsed="false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2.75" hidden="false" customHeight="true" outlineLevel="0" collapsed="false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2.75" hidden="false" customHeight="true" outlineLevel="0" collapsed="false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2.75" hidden="false" customHeight="true" outlineLevel="0" collapsed="false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2.75" hidden="false" customHeight="true" outlineLevel="0" collapsed="false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2.75" hidden="false" customHeight="tru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2.75" hidden="false" customHeight="tru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2.75" hidden="false" customHeight="tru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2.75" hidden="false" customHeight="true" outlineLevel="0" collapsed="false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2.75" hidden="false" customHeight="true" outlineLevel="0" collapsed="false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2.75" hidden="false" customHeight="tru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2.75" hidden="false" customHeight="tru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2.75" hidden="false" customHeight="tru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2.75" hidden="false" customHeight="tru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2.75" hidden="false" customHeight="tru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2.75" hidden="false" customHeight="tru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2.75" hidden="false" customHeight="tru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2.75" hidden="false" customHeight="tru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2.75" hidden="false" customHeight="tru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2.75" hidden="false" customHeight="tru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2.75" hidden="false" customHeight="tru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2.75" hidden="false" customHeight="tru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2.75" hidden="false" customHeight="tru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2.75" hidden="false" customHeight="tru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2.75" hidden="false" customHeight="tru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2.75" hidden="false" customHeight="tru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2.75" hidden="false" customHeight="tru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2.75" hidden="false" customHeight="tru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2.75" hidden="false" customHeight="tru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2.75" hidden="false" customHeight="tru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2.75" hidden="false" customHeight="tru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2.75" hidden="false" customHeight="tru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2.75" hidden="false" customHeight="tru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2.75" hidden="false" customHeight="tru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2.75" hidden="false" customHeight="tru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2.75" hidden="false" customHeight="tru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2.75" hidden="false" customHeight="tru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2.75" hidden="false" customHeight="tru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2.75" hidden="false" customHeight="tru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2.75" hidden="false" customHeight="tru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2.75" hidden="false" customHeight="tru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2.75" hidden="false" customHeight="tru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2.75" hidden="false" customHeight="tru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2.75" hidden="false" customHeight="tru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2.75" hidden="false" customHeight="tru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2.75" hidden="false" customHeight="tru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2.75" hidden="false" customHeight="tru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2.75" hidden="false" customHeight="tru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2.75" hidden="false" customHeight="tru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2.75" hidden="false" customHeight="tru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2.75" hidden="false" customHeight="tru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2.75" hidden="false" customHeight="tru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2.75" hidden="false" customHeight="tru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2.75" hidden="false" customHeight="tru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2.75" hidden="false" customHeight="tru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2.75" hidden="false" customHeight="tru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2.75" hidden="false" customHeight="tru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2.75" hidden="false" customHeight="tru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2.75" hidden="false" customHeight="tru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2.75" hidden="false" customHeight="tru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2.75" hidden="false" customHeight="tru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2.75" hidden="false" customHeight="tru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2.7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2.7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2.7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2.7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2.7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2.7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2.7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2.7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2.7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2.7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2.7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2.7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2.7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2.7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2.7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2.7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2.7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2.7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2.7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2.7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2.7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2.7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2.7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2.7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2.7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2.7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2.7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2.7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2.7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2.7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2.7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2.7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2.7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2.7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2.7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2.7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2.7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2.7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2.7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2.7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2.7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2.7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2.7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2.7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2.7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2.7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2.7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2.7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2.7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2.7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2.7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2.7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2.7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2.7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2.7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2.7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2.7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2.7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2.7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2.7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2.7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2.7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2.7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2.7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2.7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2.7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2.7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2.7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2.7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2.7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2.7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2.7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2.7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2.7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2.7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2.7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2.7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2.7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2.7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2.7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2.7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2.7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2.7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2.7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2.7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2.7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2.7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2.7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2.7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2.7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2.7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2.7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2.7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2.7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2.7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2.7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2.7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2.7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2.7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2.7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2.7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2.7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2.7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2.7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2.7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2.7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2.7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2.7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2.7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2.7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2.7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2.7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2.7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2.7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2.7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2.7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2.7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2.7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2.7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2.7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2.7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2.7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2.7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2.7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2.7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2.7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2.7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5.75" hidden="false" customHeight="true" outlineLevel="0" collapsed="false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customFormat="false" ht="15.75" hidden="false" customHeight="true" outlineLevel="0" collapsed="false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customFormat="false" ht="15.75" hidden="false" customHeight="true" outlineLevel="0" collapsed="false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customFormat="false" ht="15.75" hidden="false" customHeight="true" outlineLevel="0" collapsed="false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customFormat="false" ht="15.75" hidden="false" customHeight="true" outlineLevel="0" collapsed="false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customFormat="false" ht="15.75" hidden="false" customHeight="true" outlineLevel="0" collapsed="false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customFormat="false" ht="15.75" hidden="false" customHeight="true" outlineLevel="0" collapsed="false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customFormat="false" ht="15.75" hidden="false" customHeight="true" outlineLevel="0" collapsed="false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customFormat="false" ht="15.75" hidden="false" customHeight="true" outlineLevel="0" collapsed="false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customFormat="false" ht="15.75" hidden="false" customHeight="true" outlineLevel="0" collapsed="false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customFormat="false" ht="15.75" hidden="false" customHeight="true" outlineLevel="0" collapsed="false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customFormat="false" ht="15.75" hidden="false" customHeight="true" outlineLevel="0" collapsed="false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customFormat="false" ht="15.75" hidden="false" customHeight="true" outlineLevel="0" collapsed="false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customFormat="false" ht="15.75" hidden="false" customHeight="true" outlineLevel="0" collapsed="false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customFormat="false" ht="15.75" hidden="false" customHeight="true" outlineLevel="0" collapsed="false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customFormat="false" ht="15.75" hidden="false" customHeight="true" outlineLevel="0" collapsed="false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customFormat="false" ht="15.75" hidden="false" customHeight="true" outlineLevel="0" collapsed="false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customFormat="false" ht="15.75" hidden="false" customHeight="true" outlineLevel="0" collapsed="false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customFormat="false" ht="15.75" hidden="false" customHeight="true" outlineLevel="0" collapsed="false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customFormat="false" ht="15.75" hidden="false" customHeight="true" outlineLevel="0" collapsed="false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customFormat="false" ht="15.75" hidden="false" customHeight="true" outlineLevel="0" collapsed="false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customFormat="false" ht="15.75" hidden="false" customHeight="true" outlineLevel="0" collapsed="false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customFormat="false" ht="15.75" hidden="false" customHeight="true" outlineLevel="0" collapsed="false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customFormat="false" ht="15.75" hidden="false" customHeight="true" outlineLevel="0" collapsed="false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customFormat="false" ht="15.75" hidden="false" customHeight="true" outlineLevel="0" collapsed="false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customFormat="false" ht="15.75" hidden="false" customHeight="true" outlineLevel="0" collapsed="false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customFormat="false" ht="15.75" hidden="false" customHeight="true" outlineLevel="0" collapsed="false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customFormat="false" ht="15.75" hidden="false" customHeight="true" outlineLevel="0" collapsed="false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customFormat="false" ht="15.75" hidden="false" customHeight="true" outlineLevel="0" collapsed="false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customFormat="false" ht="15.75" hidden="false" customHeight="true" outlineLevel="0" collapsed="false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customFormat="false" ht="15.75" hidden="false" customHeight="true" outlineLevel="0" collapsed="false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customFormat="false" ht="15.75" hidden="false" customHeight="true" outlineLevel="0" collapsed="false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customFormat="false" ht="15.75" hidden="false" customHeight="true" outlineLevel="0" collapsed="false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customFormat="false" ht="15.75" hidden="false" customHeight="true" outlineLevel="0" collapsed="false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customFormat="false" ht="15.75" hidden="false" customHeight="true" outlineLevel="0" collapsed="false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customFormat="false" ht="15.75" hidden="false" customHeight="true" outlineLevel="0" collapsed="false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customFormat="false" ht="15.75" hidden="false" customHeight="true" outlineLevel="0" collapsed="false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customFormat="false" ht="15.75" hidden="false" customHeight="true" outlineLevel="0" collapsed="false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customFormat="false" ht="15.75" hidden="false" customHeight="true" outlineLevel="0" collapsed="false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customFormat="false" ht="15.75" hidden="false" customHeight="true" outlineLevel="0" collapsed="false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customFormat="false" ht="15.75" hidden="false" customHeight="true" outlineLevel="0" collapsed="false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customFormat="false" ht="15.75" hidden="false" customHeight="true" outlineLevel="0" collapsed="false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customFormat="false" ht="15.75" hidden="false" customHeight="true" outlineLevel="0" collapsed="false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customFormat="false" ht="15.75" hidden="false" customHeight="true" outlineLevel="0" collapsed="false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customFormat="false" ht="15.75" hidden="false" customHeight="true" outlineLevel="0" collapsed="false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customFormat="false" ht="15.75" hidden="false" customHeight="true" outlineLevel="0" collapsed="false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customFormat="false" ht="15.75" hidden="false" customHeight="true" outlineLevel="0" collapsed="false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customFormat="false" ht="15.75" hidden="false" customHeight="true" outlineLevel="0" collapsed="false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customFormat="false" ht="15.75" hidden="false" customHeight="true" outlineLevel="0" collapsed="false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customFormat="false" ht="15.75" hidden="false" customHeight="true" outlineLevel="0" collapsed="false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customFormat="false" ht="15.75" hidden="false" customHeight="true" outlineLevel="0" collapsed="false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customFormat="false" ht="15.75" hidden="false" customHeight="true" outlineLevel="0" collapsed="false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customFormat="false" ht="15.75" hidden="false" customHeight="true" outlineLevel="0" collapsed="false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customFormat="false" ht="15.75" hidden="false" customHeight="true" outlineLevel="0" collapsed="false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customFormat="false" ht="15.75" hidden="false" customHeight="true" outlineLevel="0" collapsed="false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customFormat="false" ht="15.75" hidden="false" customHeight="true" outlineLevel="0" collapsed="false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customFormat="false" ht="15.75" hidden="false" customHeight="true" outlineLevel="0" collapsed="false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customFormat="false" ht="15.75" hidden="false" customHeight="true" outlineLevel="0" collapsed="false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customFormat="false" ht="15.75" hidden="false" customHeight="true" outlineLevel="0" collapsed="false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customFormat="false" ht="15.75" hidden="false" customHeight="true" outlineLevel="0" collapsed="false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customFormat="false" ht="15.75" hidden="false" customHeight="true" outlineLevel="0" collapsed="false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customFormat="false" ht="15.75" hidden="false" customHeight="true" outlineLevel="0" collapsed="false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customFormat="false" ht="15.75" hidden="false" customHeight="true" outlineLevel="0" collapsed="false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customFormat="false" ht="15.75" hidden="false" customHeight="true" outlineLevel="0" collapsed="false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customFormat="false" ht="15.75" hidden="false" customHeight="true" outlineLevel="0" collapsed="false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customFormat="false" ht="15.75" hidden="false" customHeight="true" outlineLevel="0" collapsed="false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customFormat="false" ht="15.75" hidden="false" customHeight="true" outlineLevel="0" collapsed="false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customFormat="false" ht="15.75" hidden="false" customHeight="true" outlineLevel="0" collapsed="false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customFormat="false" ht="15.75" hidden="false" customHeight="true" outlineLevel="0" collapsed="false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customFormat="false" ht="15.75" hidden="false" customHeight="true" outlineLevel="0" collapsed="false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customFormat="false" ht="15.75" hidden="false" customHeight="true" outlineLevel="0" collapsed="false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customFormat="false" ht="15.75" hidden="false" customHeight="true" outlineLevel="0" collapsed="false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customFormat="false" ht="15.75" hidden="false" customHeight="true" outlineLevel="0" collapsed="false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customFormat="false" ht="15.75" hidden="false" customHeight="true" outlineLevel="0" collapsed="false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customFormat="false" ht="15.75" hidden="false" customHeight="true" outlineLevel="0" collapsed="false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customFormat="false" ht="15.75" hidden="false" customHeight="true" outlineLevel="0" collapsed="false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customFormat="false" ht="15.75" hidden="false" customHeight="true" outlineLevel="0" collapsed="false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customFormat="false" ht="15.75" hidden="false" customHeight="true" outlineLevel="0" collapsed="false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customFormat="false" ht="15.75" hidden="false" customHeight="true" outlineLevel="0" collapsed="false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customFormat="false" ht="15.75" hidden="false" customHeight="true" outlineLevel="0" collapsed="false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customFormat="false" ht="15.75" hidden="false" customHeight="true" outlineLevel="0" collapsed="false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customFormat="false" ht="15.75" hidden="false" customHeight="true" outlineLevel="0" collapsed="false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customFormat="false" ht="15.75" hidden="false" customHeight="true" outlineLevel="0" collapsed="false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customFormat="false" ht="15.75" hidden="false" customHeight="true" outlineLevel="0" collapsed="false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customFormat="false" ht="15.75" hidden="false" customHeight="true" outlineLevel="0" collapsed="false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customFormat="false" ht="15.75" hidden="false" customHeight="true" outlineLevel="0" collapsed="false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customFormat="false" ht="15.75" hidden="false" customHeight="true" outlineLevel="0" collapsed="false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customFormat="false" ht="15.75" hidden="false" customHeight="true" outlineLevel="0" collapsed="false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customFormat="false" ht="15.75" hidden="false" customHeight="true" outlineLevel="0" collapsed="false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customFormat="false" ht="15.75" hidden="false" customHeight="true" outlineLevel="0" collapsed="false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5">
    <mergeCell ref="A1:E1"/>
    <mergeCell ref="A2:E2"/>
    <mergeCell ref="A3:E3"/>
    <mergeCell ref="B38:C38"/>
    <mergeCell ref="B43:C43"/>
  </mergeCells>
  <printOptions headings="false" gridLines="false" gridLinesSet="true" horizontalCentered="true" verticalCentered="false"/>
  <pageMargins left="0.196527777777778" right="0.196527777777778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2D69B"/>
    <pageSetUpPr fitToPage="true"/>
  </sheetPr>
  <dimension ref="A1:Z1000"/>
  <sheetViews>
    <sheetView showFormulas="false" showGridLines="false" showRowColHeaders="true" showZeros="true" rightToLeft="false" tabSelected="false" showOutlineSymbols="true" defaultGridColor="true" view="normal" topLeftCell="A1" colorId="64" zoomScale="82" zoomScaleNormal="82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C5" activeCellId="0" sqref="C5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7.38"/>
    <col collapsed="false" customWidth="true" hidden="false" outlineLevel="0" max="2" min="2" style="1" width="25.63"/>
    <col collapsed="false" customWidth="true" hidden="false" outlineLevel="0" max="14" min="3" style="1" width="12.38"/>
    <col collapsed="false" customWidth="true" hidden="false" outlineLevel="0" max="16" min="15" style="1" width="12"/>
    <col collapsed="false" customWidth="true" hidden="false" outlineLevel="0" max="26" min="17" style="1" width="9.13"/>
  </cols>
  <sheetData>
    <row r="1" customFormat="false" ht="28.5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18"/>
      <c r="R1" s="118"/>
      <c r="S1" s="118"/>
      <c r="T1" s="118"/>
      <c r="U1" s="118"/>
      <c r="V1" s="118"/>
      <c r="W1" s="118"/>
      <c r="X1" s="118"/>
      <c r="Y1" s="118"/>
      <c r="Z1" s="118"/>
    </row>
    <row r="2" customFormat="false" ht="18.75" hidden="false" customHeight="true" outlineLevel="0" collapsed="false">
      <c r="A2" s="14" t="str">
        <f aca="false">Capa!A5</f>
        <v>4º Relatório Gerencial Financeiro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18"/>
      <c r="R2" s="118"/>
      <c r="S2" s="118"/>
      <c r="T2" s="118"/>
      <c r="U2" s="118"/>
      <c r="V2" s="118"/>
      <c r="W2" s="118"/>
      <c r="X2" s="118"/>
      <c r="Y2" s="118"/>
      <c r="Z2" s="118"/>
    </row>
    <row r="3" customFormat="false" ht="18.75" hidden="false" customHeight="true" outlineLevel="0" collapsed="false">
      <c r="A3" s="119" t="s">
        <v>405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8"/>
      <c r="R3" s="118"/>
      <c r="S3" s="118"/>
      <c r="T3" s="118"/>
      <c r="U3" s="118"/>
      <c r="V3" s="118"/>
      <c r="W3" s="118"/>
      <c r="X3" s="118"/>
      <c r="Y3" s="118"/>
      <c r="Z3" s="118"/>
    </row>
    <row r="4" customFormat="false" ht="30" hidden="false" customHeight="true" outlineLevel="0" collapsed="false">
      <c r="A4" s="120"/>
      <c r="B4" s="120"/>
      <c r="C4" s="121" t="n">
        <f aca="false">Resumo!C4</f>
        <v>45658</v>
      </c>
      <c r="D4" s="121" t="n">
        <f aca="false">Resumo!D4</f>
        <v>45689</v>
      </c>
      <c r="E4" s="121" t="n">
        <f aca="false">Resumo!E4</f>
        <v>45717</v>
      </c>
      <c r="F4" s="121" t="n">
        <f aca="false">Resumo!F4</f>
        <v>45748</v>
      </c>
      <c r="G4" s="121" t="n">
        <f aca="false">Resumo!G4</f>
        <v>45778</v>
      </c>
      <c r="H4" s="121" t="n">
        <f aca="false">Resumo!H4</f>
        <v>45809</v>
      </c>
      <c r="I4" s="121" t="n">
        <f aca="false">Resumo!I4</f>
        <v>45839</v>
      </c>
      <c r="J4" s="121" t="n">
        <f aca="false">Resumo!J4</f>
        <v>45870</v>
      </c>
      <c r="K4" s="121" t="n">
        <f aca="false">Resumo!K4</f>
        <v>45901</v>
      </c>
      <c r="L4" s="121" t="n">
        <f aca="false">Resumo!L4</f>
        <v>45931</v>
      </c>
      <c r="M4" s="121" t="n">
        <f aca="false">Resumo!M4</f>
        <v>45962</v>
      </c>
      <c r="N4" s="121" t="n">
        <f aca="false">Resumo!N4</f>
        <v>45992</v>
      </c>
      <c r="O4" s="122" t="s">
        <v>167</v>
      </c>
      <c r="P4" s="123" t="s">
        <v>168</v>
      </c>
      <c r="Q4" s="118"/>
      <c r="R4" s="118"/>
      <c r="S4" s="118"/>
      <c r="T4" s="118"/>
      <c r="U4" s="118"/>
      <c r="V4" s="118"/>
      <c r="W4" s="118"/>
      <c r="X4" s="118"/>
      <c r="Y4" s="118"/>
      <c r="Z4" s="118"/>
    </row>
    <row r="5" customFormat="false" ht="23.25" hidden="false" customHeight="true" outlineLevel="0" collapsed="false">
      <c r="A5" s="62" t="n">
        <v>1</v>
      </c>
      <c r="B5" s="62" t="s">
        <v>130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30"/>
      <c r="Q5" s="118"/>
      <c r="R5" s="118"/>
      <c r="S5" s="118"/>
      <c r="T5" s="118"/>
      <c r="U5" s="118"/>
      <c r="V5" s="118"/>
      <c r="W5" s="118"/>
      <c r="X5" s="118"/>
      <c r="Y5" s="118"/>
      <c r="Z5" s="118"/>
    </row>
    <row r="6" customFormat="false" ht="23.25" hidden="false" customHeight="true" outlineLevel="0" collapsed="false">
      <c r="A6" s="131" t="s">
        <v>131</v>
      </c>
      <c r="B6" s="132" t="s">
        <v>132</v>
      </c>
      <c r="C6" s="133" t="n">
        <f aca="false">SUMPRODUCT((Diário!$E$4:$E$5010='Analítico Cp.'!$B6)*(Diário!$C$4:$C$5010&gt;=C$4)*(Diário!$C$4:$C$5010&lt;=EOMONTH(C$4,0))*(Diário!$F$4:$F$5010))
+SUMPRODUCT(('Comp.'!$D$5:$D$444=$B6)*('Comp.'!$B$5:$B$444&gt;=C$4)*('Comp.'!$B$5:$B$444&lt;=EOMONTH(C$4,0))*('Comp.'!$E$5:$E$444))</f>
        <v>0</v>
      </c>
      <c r="D6" s="133" t="n">
        <f aca="false">SUMPRODUCT((Diário!$E$4:$E$5010='Analítico Cp.'!$B6)*(Diário!$C$4:$C$5010&gt;=D$4)*(Diário!$C$4:$C$5010&lt;=EOMONTH(D$4,0))*(Diário!$F$4:$F$5010))
+SUMPRODUCT(('Comp.'!$D$5:$D$444=$B6)*('Comp.'!$B$5:$B$444&gt;=D$4)*('Comp.'!$B$5:$B$444&lt;=EOMONTH(D$4,0))*('Comp.'!$E$5:$E$444))</f>
        <v>635610.12</v>
      </c>
      <c r="E6" s="133" t="n">
        <f aca="false">SUMPRODUCT((Diário!$E$4:$E$5010='Analítico Cp.'!$B6)*(Diário!$C$4:$C$5010&gt;=E$4)*(Diário!$C$4:$C$5010&lt;=EOMONTH(E$4,0))*(Diário!$F$4:$F$5010))
+SUMPRODUCT(('Comp.'!$D$5:$D$444=$B6)*('Comp.'!$B$5:$B$444&gt;=E$4)*('Comp.'!$B$5:$B$444&lt;=EOMONTH(E$4,0))*('Comp.'!$E$5:$E$444))</f>
        <v>0</v>
      </c>
      <c r="F6" s="133" t="n">
        <f aca="false">SUMPRODUCT((Diário!$E$4:$E$5010='Analítico Cp.'!$B6)*(Diário!$C$4:$C$5010&gt;=F$4)*(Diário!$C$4:$C$5010&lt;=EOMONTH(F$4,0))*(Diário!$F$4:$F$5010))
+SUMPRODUCT(('Comp.'!$D$5:$D$444=$B6)*('Comp.'!$B$5:$B$444&gt;=F$4)*('Comp.'!$B$5:$B$444&lt;=EOMONTH(F$4,0))*('Comp.'!$E$5:$E$444))</f>
        <v>624624.33</v>
      </c>
      <c r="G6" s="133" t="n">
        <f aca="false">SUMPRODUCT((Diário!$E$4:$E$5010='Analítico Cp.'!$B6)*(Diário!$C$4:$C$5010&gt;=G$4)*(Diário!$C$4:$C$5010&lt;=EOMONTH(G$4,0))*(Diário!$F$4:$F$5010))
+SUMPRODUCT(('Comp.'!$D$5:$D$444=$B6)*('Comp.'!$B$5:$B$444&gt;=G$4)*('Comp.'!$B$5:$B$444&lt;=EOMONTH(G$4,0))*('Comp.'!$E$5:$E$444))</f>
        <v>0</v>
      </c>
      <c r="H6" s="133" t="n">
        <f aca="false">SUMPRODUCT((Diário!$E$4:$E$5010='Analítico Cp.'!$B6)*(Diário!$C$4:$C$5010&gt;=H$4)*(Diário!$C$4:$C$5010&lt;=EOMONTH(H$4,0))*(Diário!$F$4:$F$5010))
+SUMPRODUCT(('Comp.'!$D$5:$D$444=$B6)*('Comp.'!$B$5:$B$444&gt;=H$4)*('Comp.'!$B$5:$B$444&lt;=EOMONTH(H$4,0))*('Comp.'!$E$5:$E$444))</f>
        <v>0</v>
      </c>
      <c r="I6" s="133" t="n">
        <f aca="false">SUMPRODUCT((Diário!$E$4:$E$5010='Analítico Cp.'!$B6)*(Diário!$C$4:$C$5010&gt;=I$4)*(Diário!$C$4:$C$5010&lt;=EOMONTH(I$4,0))*(Diário!$F$4:$F$5010))
+SUMPRODUCT(('Comp.'!$D$5:$D$444=$B6)*('Comp.'!$B$5:$B$444&gt;=I$4)*('Comp.'!$B$5:$B$444&lt;=EOMONTH(I$4,0))*('Comp.'!$E$5:$E$444))</f>
        <v>0</v>
      </c>
      <c r="J6" s="133" t="n">
        <f aca="false">SUMPRODUCT((Diário!$E$4:$E$5010='Analítico Cp.'!$B6)*(Diário!$C$4:$C$5010&gt;=J$4)*(Diário!$C$4:$C$5010&lt;=EOMONTH(J$4,0))*(Diário!$F$4:$F$5010))
+SUMPRODUCT(('Comp.'!$D$5:$D$444=$B6)*('Comp.'!$B$5:$B$444&gt;=J$4)*('Comp.'!$B$5:$B$444&lt;=EOMONTH(J$4,0))*('Comp.'!$E$5:$E$444))</f>
        <v>0</v>
      </c>
      <c r="K6" s="133" t="n">
        <f aca="false">SUMPRODUCT((Diário!$E$4:$E$5010='Analítico Cp.'!$B6)*(Diário!$C$4:$C$5010&gt;=K$4)*(Diário!$C$4:$C$5010&lt;=EOMONTH(K$4,0))*(Diário!$F$4:$F$5010))
+SUMPRODUCT(('Comp.'!$D$5:$D$444=$B6)*('Comp.'!$B$5:$B$444&gt;=K$4)*('Comp.'!$B$5:$B$444&lt;=EOMONTH(K$4,0))*('Comp.'!$E$5:$E$444))</f>
        <v>0</v>
      </c>
      <c r="L6" s="133" t="n">
        <f aca="false">SUMPRODUCT((Diário!$E$4:$E$5010='Analítico Cp.'!$B6)*(Diário!$C$4:$C$5010&gt;=L$4)*(Diário!$C$4:$C$5010&lt;=EOMONTH(L$4,0))*(Diário!$F$4:$F$5010))
+SUMPRODUCT(('Comp.'!$D$5:$D$444=$B6)*('Comp.'!$B$5:$B$444&gt;=L$4)*('Comp.'!$B$5:$B$444&lt;=EOMONTH(L$4,0))*('Comp.'!$E$5:$E$444))</f>
        <v>624624.33</v>
      </c>
      <c r="M6" s="133" t="n">
        <f aca="false">SUMPRODUCT((Diário!$E$4:$E$5010='Analítico Cp.'!$B6)*(Diário!$C$4:$C$5010&gt;=M$4)*(Diário!$C$4:$C$5010&lt;=EOMONTH(M$4,0))*(Diário!$F$4:$F$5010))
+SUMPRODUCT(('Comp.'!$D$5:$D$444=$B6)*('Comp.'!$B$5:$B$444&gt;=M$4)*('Comp.'!$B$5:$B$444&lt;=EOMONTH(M$4,0))*('Comp.'!$E$5:$E$444))</f>
        <v>0</v>
      </c>
      <c r="N6" s="133" t="n">
        <f aca="false">SUMPRODUCT((Diário!$E$4:$E$5010='Analítico Cp.'!$B6)*(Diário!$C$4:$C$5010&gt;=N$4)*(Diário!$C$4:$C$5010&lt;=EOMONTH(N$4,0))*(Diário!$F$4:$F$5010))
+SUMPRODUCT(('Comp.'!$D$5:$D$444=$B6)*('Comp.'!$B$5:$B$444&gt;=N$4)*('Comp.'!$B$5:$B$444&lt;=EOMONTH(N$4,0))*('Comp.'!$E$5:$E$444))</f>
        <v>1704910.23</v>
      </c>
      <c r="O6" s="134" t="n">
        <f aca="false">SUM(C6:N6)</f>
        <v>3589769.01</v>
      </c>
      <c r="P6" s="135" t="n">
        <f aca="false">IF($O$13=0,0,O6/$O$13)</f>
        <v>0.919078455339756</v>
      </c>
      <c r="Q6" s="118"/>
      <c r="R6" s="118"/>
      <c r="S6" s="118"/>
      <c r="T6" s="118"/>
      <c r="U6" s="118"/>
      <c r="V6" s="118"/>
      <c r="W6" s="118"/>
      <c r="X6" s="118"/>
      <c r="Y6" s="118"/>
      <c r="Z6" s="118"/>
    </row>
    <row r="7" customFormat="false" ht="23.25" hidden="false" customHeight="true" outlineLevel="0" collapsed="false">
      <c r="A7" s="136" t="s">
        <v>133</v>
      </c>
      <c r="B7" s="137" t="s">
        <v>134</v>
      </c>
      <c r="C7" s="138" t="n">
        <f aca="false">SUMPRODUCT((Diário!$E$4:$E$5010='Analítico Cp.'!$B7)*(Diário!$C$4:$C$5010&gt;=C$4)*(Diário!$C$4:$C$5010&lt;=EOMONTH(C$4,0))*(Diário!$F$4:$F$5010))
+SUMPRODUCT(('Comp.'!$D$5:$D$444=$B7)*('Comp.'!$B$5:$B$444&gt;=C$4)*('Comp.'!$B$5:$B$444&lt;=EOMONTH(C$4,0))*('Comp.'!$E$5:$E$444))</f>
        <v>0</v>
      </c>
      <c r="D7" s="138" t="n">
        <f aca="false">SUMPRODUCT((Diário!$E$4:$E$5010='Analítico Cp.'!$B7)*(Diário!$C$4:$C$5010&gt;=D$4)*(Diário!$C$4:$C$5010&lt;=EOMONTH(D$4,0))*(Diário!$F$4:$F$5010))
+SUMPRODUCT(('Comp.'!$D$5:$D$444=$B7)*('Comp.'!$B$5:$B$444&gt;=D$4)*('Comp.'!$B$5:$B$444&lt;=EOMONTH(D$4,0))*('Comp.'!$E$5:$E$444))</f>
        <v>0</v>
      </c>
      <c r="E7" s="138" t="n">
        <f aca="false">SUMPRODUCT((Diário!$E$4:$E$5010='Analítico Cp.'!$B7)*(Diário!$C$4:$C$5010&gt;=E$4)*(Diário!$C$4:$C$5010&lt;=EOMONTH(E$4,0))*(Diário!$F$4:$F$5010))
+SUMPRODUCT(('Comp.'!$D$5:$D$444=$B7)*('Comp.'!$B$5:$B$444&gt;=E$4)*('Comp.'!$B$5:$B$444&lt;=EOMONTH(E$4,0))*('Comp.'!$E$5:$E$444))</f>
        <v>148.68</v>
      </c>
      <c r="F7" s="138" t="n">
        <f aca="false">SUMPRODUCT((Diário!$E$4:$E$5010='Analítico Cp.'!$B7)*(Diário!$C$4:$C$5010&gt;=F$4)*(Diário!$C$4:$C$5010&lt;=EOMONTH(F$4,0))*(Diário!$F$4:$F$5010))
+SUMPRODUCT(('Comp.'!$D$5:$D$444=$B7)*('Comp.'!$B$5:$B$444&gt;=F$4)*('Comp.'!$B$5:$B$444&lt;=EOMONTH(F$4,0))*('Comp.'!$E$5:$E$444))</f>
        <v>247.8</v>
      </c>
      <c r="G7" s="138" t="n">
        <f aca="false">SUMPRODUCT((Diário!$E$4:$E$5010='Analítico Cp.'!$B7)*(Diário!$C$4:$C$5010&gt;=G$4)*(Diário!$C$4:$C$5010&lt;=EOMONTH(G$4,0))*(Diário!$F$4:$F$5010))
+SUMPRODUCT(('Comp.'!$D$5:$D$444=$B7)*('Comp.'!$B$5:$B$444&gt;=G$4)*('Comp.'!$B$5:$B$444&lt;=EOMONTH(G$4,0))*('Comp.'!$E$5:$E$444))</f>
        <v>551.67</v>
      </c>
      <c r="H7" s="138" t="n">
        <f aca="false">SUMPRODUCT((Diário!$E$4:$E$5010='Analítico Cp.'!$B7)*(Diário!$C$4:$C$5010&gt;=H$4)*(Diário!$C$4:$C$5010&lt;=EOMONTH(H$4,0))*(Diário!$F$4:$F$5010))
+SUMPRODUCT(('Comp.'!$D$5:$D$444=$B7)*('Comp.'!$B$5:$B$444&gt;=H$4)*('Comp.'!$B$5:$B$444&lt;=EOMONTH(H$4,0))*('Comp.'!$E$5:$E$444))</f>
        <v>131.23</v>
      </c>
      <c r="I7" s="138" t="n">
        <f aca="false">SUMPRODUCT((Diário!$E$4:$E$5010='Analítico Cp.'!$B7)*(Diário!$C$4:$C$5010&gt;=I$4)*(Diário!$C$4:$C$5010&lt;=EOMONTH(I$4,0))*(Diário!$F$4:$F$5010))
+SUMPRODUCT(('Comp.'!$D$5:$D$444=$B7)*('Comp.'!$B$5:$B$444&gt;=I$4)*('Comp.'!$B$5:$B$444&lt;=EOMONTH(I$4,0))*('Comp.'!$E$5:$E$444))</f>
        <v>458.48</v>
      </c>
      <c r="J7" s="138" t="n">
        <f aca="false">SUMPRODUCT((Diário!$E$4:$E$5010='Analítico Cp.'!$B7)*(Diário!$C$4:$C$5010&gt;=J$4)*(Diário!$C$4:$C$5010&lt;=EOMONTH(J$4,0))*(Diário!$F$4:$F$5010))
+SUMPRODUCT(('Comp.'!$D$5:$D$444=$B7)*('Comp.'!$B$5:$B$444&gt;=J$4)*('Comp.'!$B$5:$B$444&lt;=EOMONTH(J$4,0))*('Comp.'!$E$5:$E$444))</f>
        <v>596.22</v>
      </c>
      <c r="K7" s="138" t="n">
        <f aca="false">SUMPRODUCT((Diário!$E$4:$E$5010='Analítico Cp.'!$B7)*(Diário!$C$4:$C$5010&gt;=K$4)*(Diário!$C$4:$C$5010&lt;=EOMONTH(K$4,0))*(Diário!$F$4:$F$5010))
+SUMPRODUCT(('Comp.'!$D$5:$D$444=$B7)*('Comp.'!$B$5:$B$444&gt;=K$4)*('Comp.'!$B$5:$B$444&lt;=EOMONTH(K$4,0))*('Comp.'!$E$5:$E$444))</f>
        <v>1540.72</v>
      </c>
      <c r="L7" s="138" t="n">
        <f aca="false">SUMPRODUCT((Diário!$E$4:$E$5010='Analítico Cp.'!$B7)*(Diário!$C$4:$C$5010&gt;=L$4)*(Diário!$C$4:$C$5010&lt;=EOMONTH(L$4,0))*(Diário!$F$4:$F$5010))
+SUMPRODUCT(('Comp.'!$D$5:$D$444=$B7)*('Comp.'!$B$5:$B$444&gt;=L$4)*('Comp.'!$B$5:$B$444&lt;=EOMONTH(L$4,0))*('Comp.'!$E$5:$E$444))</f>
        <v>558.11</v>
      </c>
      <c r="M7" s="138" t="n">
        <f aca="false">SUMPRODUCT((Diário!$E$4:$E$5010='Analítico Cp.'!$B7)*(Diário!$C$4:$C$5010&gt;=M$4)*(Diário!$C$4:$C$5010&lt;=EOMONTH(M$4,0))*(Diário!$F$4:$F$5010))
+SUMPRODUCT(('Comp.'!$D$5:$D$444=$B7)*('Comp.'!$B$5:$B$444&gt;=M$4)*('Comp.'!$B$5:$B$444&lt;=EOMONTH(M$4,0))*('Comp.'!$E$5:$E$444))</f>
        <v>1295.65</v>
      </c>
      <c r="N7" s="138" t="n">
        <f aca="false">SUMPRODUCT((Diário!$E$4:$E$5010='Analítico Cp.'!$B7)*(Diário!$C$4:$C$5010&gt;=N$4)*(Diário!$C$4:$C$5010&lt;=EOMONTH(N$4,0))*(Diário!$F$4:$F$5010))
+SUMPRODUCT(('Comp.'!$D$5:$D$444=$B7)*('Comp.'!$B$5:$B$444&gt;=N$4)*('Comp.'!$B$5:$B$444&lt;=EOMONTH(N$4,0))*('Comp.'!$E$5:$E$444))</f>
        <v>3113.87</v>
      </c>
      <c r="O7" s="139" t="n">
        <f aca="false">SUM(C7:N7)</f>
        <v>8642.43</v>
      </c>
      <c r="P7" s="140" t="n">
        <f aca="false">IF($O$13=0,0,O7/$O$13)</f>
        <v>0.00221269702664851</v>
      </c>
      <c r="Q7" s="118"/>
      <c r="R7" s="118"/>
      <c r="S7" s="118"/>
      <c r="T7" s="118"/>
      <c r="U7" s="118"/>
      <c r="V7" s="118"/>
      <c r="W7" s="118"/>
      <c r="X7" s="118"/>
      <c r="Y7" s="118"/>
      <c r="Z7" s="118"/>
    </row>
    <row r="8" customFormat="false" ht="23.25" hidden="false" customHeight="true" outlineLevel="0" collapsed="false">
      <c r="A8" s="141" t="s">
        <v>135</v>
      </c>
      <c r="B8" s="141" t="s">
        <v>136</v>
      </c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3"/>
      <c r="Q8" s="118"/>
      <c r="R8" s="118"/>
      <c r="S8" s="118"/>
      <c r="T8" s="118"/>
      <c r="U8" s="118"/>
      <c r="V8" s="118"/>
      <c r="W8" s="118"/>
      <c r="X8" s="118"/>
      <c r="Y8" s="118"/>
      <c r="Z8" s="118"/>
    </row>
    <row r="9" customFormat="false" ht="23.25" hidden="false" customHeight="true" outlineLevel="0" collapsed="false">
      <c r="A9" s="64" t="s">
        <v>137</v>
      </c>
      <c r="B9" s="65" t="s">
        <v>138</v>
      </c>
      <c r="C9" s="144" t="n">
        <f aca="false">SUMPRODUCT((Diário!$E$4:$E$5010='Analítico Cp.'!$B9)*(Diário!$C$4:$C$5010&gt;=C$4)*(Diário!$C$4:$C$5010&lt;=EOMONTH(C$4,0))*(Diário!$F$4:$F$5010))
+SUMPRODUCT(('Comp.'!$D$5:$D$444=$B9)*('Comp.'!$B$5:$B$444&gt;=C$4)*('Comp.'!$B$5:$B$444&lt;=EOMONTH(C$4,0))*('Comp.'!$E$5:$E$444))</f>
        <v>0</v>
      </c>
      <c r="D9" s="144" t="n">
        <f aca="false">SUMPRODUCT((Diário!$E$4:$E$5010='Analítico Cp.'!$B9)*(Diário!$C$4:$C$5010&gt;=D$4)*(Diário!$C$4:$C$5010&lt;=EOMONTH(D$4,0))*(Diário!$F$4:$F$5010))
+SUMPRODUCT(('Comp.'!$D$5:$D$444=$B9)*('Comp.'!$B$5:$B$444&gt;=D$4)*('Comp.'!$B$5:$B$444&lt;=EOMONTH(D$4,0))*('Comp.'!$E$5:$E$444))</f>
        <v>0</v>
      </c>
      <c r="E9" s="144" t="n">
        <f aca="false">SUMPRODUCT((Diário!$E$4:$E$5010='Analítico Cp.'!$B9)*(Diário!$C$4:$C$5010&gt;=E$4)*(Diário!$C$4:$C$5010&lt;=EOMONTH(E$4,0))*(Diário!$F$4:$F$5010))
+SUMPRODUCT(('Comp.'!$D$5:$D$444=$B9)*('Comp.'!$B$5:$B$444&gt;=E$4)*('Comp.'!$B$5:$B$444&lt;=EOMONTH(E$4,0))*('Comp.'!$E$5:$E$444))</f>
        <v>0</v>
      </c>
      <c r="F9" s="144" t="n">
        <f aca="false">SUMPRODUCT((Diário!$E$4:$E$5010='Analítico Cp.'!$B9)*(Diário!$C$4:$C$5010&gt;=F$4)*(Diário!$C$4:$C$5010&lt;=EOMONTH(F$4,0))*(Diário!$F$4:$F$5010))
+SUMPRODUCT(('Comp.'!$D$5:$D$444=$B9)*('Comp.'!$B$5:$B$444&gt;=F$4)*('Comp.'!$B$5:$B$444&lt;=EOMONTH(F$4,0))*('Comp.'!$E$5:$E$444))</f>
        <v>0</v>
      </c>
      <c r="G9" s="144" t="n">
        <f aca="false">SUMPRODUCT((Diário!$E$4:$E$5010='Analítico Cp.'!$B9)*(Diário!$C$4:$C$5010&gt;=G$4)*(Diário!$C$4:$C$5010&lt;=EOMONTH(G$4,0))*(Diário!$F$4:$F$5010))
+SUMPRODUCT(('Comp.'!$D$5:$D$444=$B9)*('Comp.'!$B$5:$B$444&gt;=G$4)*('Comp.'!$B$5:$B$444&lt;=EOMONTH(G$4,0))*('Comp.'!$E$5:$E$444))</f>
        <v>0</v>
      </c>
      <c r="H9" s="144" t="n">
        <f aca="false">SUMPRODUCT((Diário!$E$4:$E$5010='Analítico Cp.'!$B9)*(Diário!$C$4:$C$5010&gt;=H$4)*(Diário!$C$4:$C$5010&lt;=EOMONTH(H$4,0))*(Diário!$F$4:$F$5010))
+SUMPRODUCT(('Comp.'!$D$5:$D$444=$B9)*('Comp.'!$B$5:$B$444&gt;=H$4)*('Comp.'!$B$5:$B$444&lt;=EOMONTH(H$4,0))*('Comp.'!$E$5:$E$444))</f>
        <v>0</v>
      </c>
      <c r="I9" s="144" t="n">
        <f aca="false">SUMPRODUCT((Diário!$E$4:$E$5010='Analítico Cp.'!$B9)*(Diário!$C$4:$C$5010&gt;=I$4)*(Diário!$C$4:$C$5010&lt;=EOMONTH(I$4,0))*(Diário!$F$4:$F$5010))
+SUMPRODUCT(('Comp.'!$D$5:$D$444=$B9)*('Comp.'!$B$5:$B$444&gt;=I$4)*('Comp.'!$B$5:$B$444&lt;=EOMONTH(I$4,0))*('Comp.'!$E$5:$E$444))</f>
        <v>0</v>
      </c>
      <c r="J9" s="144" t="n">
        <f aca="false">SUMPRODUCT((Diário!$E$4:$E$5010='Analítico Cp.'!$B9)*(Diário!$C$4:$C$5010&gt;=J$4)*(Diário!$C$4:$C$5010&lt;=EOMONTH(J$4,0))*(Diário!$F$4:$F$5010))
+SUMPRODUCT(('Comp.'!$D$5:$D$444=$B9)*('Comp.'!$B$5:$B$444&gt;=J$4)*('Comp.'!$B$5:$B$444&lt;=EOMONTH(J$4,0))*('Comp.'!$E$5:$E$444))</f>
        <v>0</v>
      </c>
      <c r="K9" s="144" t="n">
        <f aca="false">SUMPRODUCT((Diário!$E$4:$E$5010='Analítico Cp.'!$B9)*(Diário!$C$4:$C$5010&gt;=K$4)*(Diário!$C$4:$C$5010&lt;=EOMONTH(K$4,0))*(Diário!$F$4:$F$5010))
+SUMPRODUCT(('Comp.'!$D$5:$D$444=$B9)*('Comp.'!$B$5:$B$444&gt;=K$4)*('Comp.'!$B$5:$B$444&lt;=EOMONTH(K$4,0))*('Comp.'!$E$5:$E$444))</f>
        <v>0</v>
      </c>
      <c r="L9" s="144" t="n">
        <f aca="false">SUMPRODUCT((Diário!$E$4:$E$5010='Analítico Cp.'!$B9)*(Diário!$C$4:$C$5010&gt;=L$4)*(Diário!$C$4:$C$5010&lt;=EOMONTH(L$4,0))*(Diário!$F$4:$F$5010))
+SUMPRODUCT(('Comp.'!$D$5:$D$444=$B9)*('Comp.'!$B$5:$B$444&gt;=L$4)*('Comp.'!$B$5:$B$444&lt;=EOMONTH(L$4,0))*('Comp.'!$E$5:$E$444))</f>
        <v>0</v>
      </c>
      <c r="M9" s="144" t="n">
        <f aca="false">SUMPRODUCT((Diário!$E$4:$E$5010='Analítico Cp.'!$B9)*(Diário!$C$4:$C$5010&gt;=M$4)*(Diário!$C$4:$C$5010&lt;=EOMONTH(M$4,0))*(Diário!$F$4:$F$5010))
+SUMPRODUCT(('Comp.'!$D$5:$D$444=$B9)*('Comp.'!$B$5:$B$444&gt;=M$4)*('Comp.'!$B$5:$B$444&lt;=EOMONTH(M$4,0))*('Comp.'!$E$5:$E$444))</f>
        <v>0</v>
      </c>
      <c r="N9" s="144" t="n">
        <f aca="false">SUMPRODUCT((Diário!$E$4:$E$5010='Analítico Cp.'!$B9)*(Diário!$C$4:$C$5010&gt;=N$4)*(Diário!$C$4:$C$5010&lt;=EOMONTH(N$4,0))*(Diário!$F$4:$F$5010))
+SUMPRODUCT(('Comp.'!$D$5:$D$444=$B9)*('Comp.'!$B$5:$B$444&gt;=N$4)*('Comp.'!$B$5:$B$444&lt;=EOMONTH(N$4,0))*('Comp.'!$E$5:$E$444))</f>
        <v>0</v>
      </c>
      <c r="O9" s="145" t="n">
        <f aca="false">SUM(C9:N9)</f>
        <v>0</v>
      </c>
      <c r="P9" s="146" t="n">
        <f aca="false">IF($O$13=0,0,O9/$O$13)</f>
        <v>0</v>
      </c>
      <c r="Q9" s="118"/>
      <c r="R9" s="118"/>
      <c r="S9" s="118"/>
      <c r="T9" s="118"/>
      <c r="U9" s="118"/>
      <c r="V9" s="118"/>
      <c r="W9" s="118"/>
      <c r="X9" s="118"/>
      <c r="Y9" s="118"/>
      <c r="Z9" s="118"/>
    </row>
    <row r="10" customFormat="false" ht="23.25" hidden="false" customHeight="true" outlineLevel="0" collapsed="false">
      <c r="A10" s="64" t="s">
        <v>139</v>
      </c>
      <c r="B10" s="65" t="s">
        <v>140</v>
      </c>
      <c r="C10" s="144" t="n">
        <f aca="false">SUMPRODUCT((Diário!$E$4:$E$5010='Analítico Cp.'!$B10)*(Diário!$C$4:$C$5010&gt;=C$4)*(Diário!$C$4:$C$5010&lt;=EOMONTH(C$4,0))*(Diário!$F$4:$F$5010))
+SUMPRODUCT(('Comp.'!$D$5:$D$444=$B10)*('Comp.'!$B$5:$B$444&gt;=C$4)*('Comp.'!$B$5:$B$444&lt;=EOMONTH(C$4,0))*('Comp.'!$E$5:$E$444))</f>
        <v>0</v>
      </c>
      <c r="D10" s="144" t="n">
        <f aca="false">SUMPRODUCT((Diário!$E$4:$E$5010='Analítico Cp.'!$B10)*(Diário!$C$4:$C$5010&gt;=D$4)*(Diário!$C$4:$C$5010&lt;=EOMONTH(D$4,0))*(Diário!$F$4:$F$5010))
+SUMPRODUCT(('Comp.'!$D$5:$D$444=$B10)*('Comp.'!$B$5:$B$444&gt;=D$4)*('Comp.'!$B$5:$B$444&lt;=EOMONTH(D$4,0))*('Comp.'!$E$5:$E$444))</f>
        <v>0</v>
      </c>
      <c r="E10" s="144" t="n">
        <f aca="false">SUMPRODUCT((Diário!$E$4:$E$5010='Analítico Cp.'!$B10)*(Diário!$C$4:$C$5010&gt;=E$4)*(Diário!$C$4:$C$5010&lt;=EOMONTH(E$4,0))*(Diário!$F$4:$F$5010))
+SUMPRODUCT(('Comp.'!$D$5:$D$444=$B10)*('Comp.'!$B$5:$B$444&gt;=E$4)*('Comp.'!$B$5:$B$444&lt;=EOMONTH(E$4,0))*('Comp.'!$E$5:$E$444))</f>
        <v>0</v>
      </c>
      <c r="F10" s="144" t="n">
        <f aca="false">SUMPRODUCT((Diário!$E$4:$E$5010='Analítico Cp.'!$B10)*(Diário!$C$4:$C$5010&gt;=F$4)*(Diário!$C$4:$C$5010&lt;=EOMONTH(F$4,0))*(Diário!$F$4:$F$5010))
+SUMPRODUCT(('Comp.'!$D$5:$D$444=$B10)*('Comp.'!$B$5:$B$444&gt;=F$4)*('Comp.'!$B$5:$B$444&lt;=EOMONTH(F$4,0))*('Comp.'!$E$5:$E$444))</f>
        <v>0</v>
      </c>
      <c r="G10" s="144" t="n">
        <f aca="false">SUMPRODUCT((Diário!$E$4:$E$5010='Analítico Cp.'!$B10)*(Diário!$C$4:$C$5010&gt;=G$4)*(Diário!$C$4:$C$5010&lt;=EOMONTH(G$4,0))*(Diário!$F$4:$F$5010))
+SUMPRODUCT(('Comp.'!$D$5:$D$444=$B10)*('Comp.'!$B$5:$B$444&gt;=G$4)*('Comp.'!$B$5:$B$444&lt;=EOMONTH(G$4,0))*('Comp.'!$E$5:$E$444))</f>
        <v>0</v>
      </c>
      <c r="H10" s="144" t="n">
        <f aca="false">SUMPRODUCT((Diário!$E$4:$E$5010='Analítico Cp.'!$B10)*(Diário!$C$4:$C$5010&gt;=H$4)*(Diário!$C$4:$C$5010&lt;=EOMONTH(H$4,0))*(Diário!$F$4:$F$5010))
+SUMPRODUCT(('Comp.'!$D$5:$D$444=$B10)*('Comp.'!$B$5:$B$444&gt;=H$4)*('Comp.'!$B$5:$B$444&lt;=EOMONTH(H$4,0))*('Comp.'!$E$5:$E$444))</f>
        <v>0</v>
      </c>
      <c r="I10" s="144" t="n">
        <f aca="false">SUMPRODUCT((Diário!$E$4:$E$5010='Analítico Cp.'!$B10)*(Diário!$C$4:$C$5010&gt;=I$4)*(Diário!$C$4:$C$5010&lt;=EOMONTH(I$4,0))*(Diário!$F$4:$F$5010))
+SUMPRODUCT(('Comp.'!$D$5:$D$444=$B10)*('Comp.'!$B$5:$B$444&gt;=I$4)*('Comp.'!$B$5:$B$444&lt;=EOMONTH(I$4,0))*('Comp.'!$E$5:$E$444))</f>
        <v>0</v>
      </c>
      <c r="J10" s="144" t="n">
        <f aca="false">SUMPRODUCT((Diário!$E$4:$E$5010='Analítico Cp.'!$B10)*(Diário!$C$4:$C$5010&gt;=J$4)*(Diário!$C$4:$C$5010&lt;=EOMONTH(J$4,0))*(Diário!$F$4:$F$5010))
+SUMPRODUCT(('Comp.'!$D$5:$D$444=$B10)*('Comp.'!$B$5:$B$444&gt;=J$4)*('Comp.'!$B$5:$B$444&lt;=EOMONTH(J$4,0))*('Comp.'!$E$5:$E$444))</f>
        <v>0</v>
      </c>
      <c r="K10" s="144" t="n">
        <f aca="false">SUMPRODUCT((Diário!$E$4:$E$5010='Analítico Cp.'!$B10)*(Diário!$C$4:$C$5010&gt;=K$4)*(Diário!$C$4:$C$5010&lt;=EOMONTH(K$4,0))*(Diário!$F$4:$F$5010))
+SUMPRODUCT(('Comp.'!$D$5:$D$444=$B10)*('Comp.'!$B$5:$B$444&gt;=K$4)*('Comp.'!$B$5:$B$444&lt;=EOMONTH(K$4,0))*('Comp.'!$E$5:$E$444))</f>
        <v>0</v>
      </c>
      <c r="L10" s="144" t="n">
        <f aca="false">SUMPRODUCT((Diário!$E$4:$E$5010='Analítico Cp.'!$B10)*(Diário!$C$4:$C$5010&gt;=L$4)*(Diário!$C$4:$C$5010&lt;=EOMONTH(L$4,0))*(Diário!$F$4:$F$5010))
+SUMPRODUCT(('Comp.'!$D$5:$D$444=$B10)*('Comp.'!$B$5:$B$444&gt;=L$4)*('Comp.'!$B$5:$B$444&lt;=EOMONTH(L$4,0))*('Comp.'!$E$5:$E$444))</f>
        <v>0</v>
      </c>
      <c r="M10" s="144" t="n">
        <f aca="false">SUMPRODUCT((Diário!$E$4:$E$5010='Analítico Cp.'!$B10)*(Diário!$C$4:$C$5010&gt;=M$4)*(Diário!$C$4:$C$5010&lt;=EOMONTH(M$4,0))*(Diário!$F$4:$F$5010))
+SUMPRODUCT(('Comp.'!$D$5:$D$444=$B10)*('Comp.'!$B$5:$B$444&gt;=M$4)*('Comp.'!$B$5:$B$444&lt;=EOMONTH(M$4,0))*('Comp.'!$E$5:$E$444))</f>
        <v>0</v>
      </c>
      <c r="N10" s="144" t="n">
        <f aca="false">SUMPRODUCT((Diário!$E$4:$E$5010='Analítico Cp.'!$B10)*(Diário!$C$4:$C$5010&gt;=N$4)*(Diário!$C$4:$C$5010&lt;=EOMONTH(N$4,0))*(Diário!$F$4:$F$5010))
+SUMPRODUCT(('Comp.'!$D$5:$D$444=$B10)*('Comp.'!$B$5:$B$444&gt;=N$4)*('Comp.'!$B$5:$B$444&lt;=EOMONTH(N$4,0))*('Comp.'!$E$5:$E$444))</f>
        <v>0</v>
      </c>
      <c r="O10" s="145" t="n">
        <f aca="false">SUM(C10:N10)</f>
        <v>0</v>
      </c>
      <c r="P10" s="146" t="n">
        <f aca="false">IF($O$13=0,0,O10/$O$13)</f>
        <v>0</v>
      </c>
      <c r="Q10" s="118"/>
      <c r="R10" s="118"/>
      <c r="S10" s="118"/>
      <c r="T10" s="118"/>
      <c r="U10" s="118"/>
      <c r="V10" s="118"/>
      <c r="W10" s="118"/>
      <c r="X10" s="118"/>
      <c r="Y10" s="118"/>
      <c r="Z10" s="118"/>
    </row>
    <row r="11" customFormat="false" ht="23.25" hidden="false" customHeight="true" outlineLevel="0" collapsed="false">
      <c r="A11" s="64" t="s">
        <v>141</v>
      </c>
      <c r="B11" s="65" t="s">
        <v>142</v>
      </c>
      <c r="C11" s="144" t="n">
        <f aca="false">SUMPRODUCT((Diário!$E$4:$E$5010='Analítico Cp.'!$B11)*(Diário!$C$4:$C$5010&gt;=C$4)*(Diário!$C$4:$C$5010&lt;=EOMONTH(C$4,0))*(Diário!$F$4:$F$5010))
+SUMPRODUCT(('Comp.'!$D$5:$D$444=$B11)*('Comp.'!$B$5:$B$444&gt;=C$4)*('Comp.'!$B$5:$B$444&lt;=EOMONTH(C$4,0))*('Comp.'!$E$5:$E$444))</f>
        <v>0</v>
      </c>
      <c r="D11" s="144" t="n">
        <f aca="false">SUMPRODUCT((Diário!$E$4:$E$5010='Analítico Cp.'!$B11)*(Diário!$C$4:$C$5010&gt;=D$4)*(Diário!$C$4:$C$5010&lt;=EOMONTH(D$4,0))*(Diário!$F$4:$F$5010))
+SUMPRODUCT(('Comp.'!$D$5:$D$444=$B11)*('Comp.'!$B$5:$B$444&gt;=D$4)*('Comp.'!$B$5:$B$444&lt;=EOMONTH(D$4,0))*('Comp.'!$E$5:$E$444))</f>
        <v>0</v>
      </c>
      <c r="E11" s="144" t="n">
        <f aca="false">SUMPRODUCT((Diário!$E$4:$E$5010='Analítico Cp.'!$B11)*(Diário!$C$4:$C$5010&gt;=E$4)*(Diário!$C$4:$C$5010&lt;=EOMONTH(E$4,0))*(Diário!$F$4:$F$5010))
+SUMPRODUCT(('Comp.'!$D$5:$D$444=$B11)*('Comp.'!$B$5:$B$444&gt;=E$4)*('Comp.'!$B$5:$B$444&lt;=EOMONTH(E$4,0))*('Comp.'!$E$5:$E$444))</f>
        <v>0</v>
      </c>
      <c r="F11" s="144" t="n">
        <f aca="false">SUMPRODUCT((Diário!$E$4:$E$5010='Analítico Cp.'!$B11)*(Diário!$C$4:$C$5010&gt;=F$4)*(Diário!$C$4:$C$5010&lt;=EOMONTH(F$4,0))*(Diário!$F$4:$F$5010))
+SUMPRODUCT(('Comp.'!$D$5:$D$444=$B11)*('Comp.'!$B$5:$B$444&gt;=F$4)*('Comp.'!$B$5:$B$444&lt;=EOMONTH(F$4,0))*('Comp.'!$E$5:$E$444))</f>
        <v>0</v>
      </c>
      <c r="G11" s="144" t="n">
        <f aca="false">SUMPRODUCT((Diário!$E$4:$E$5010='Analítico Cp.'!$B11)*(Diário!$C$4:$C$5010&gt;=G$4)*(Diário!$C$4:$C$5010&lt;=EOMONTH(G$4,0))*(Diário!$F$4:$F$5010))
+SUMPRODUCT(('Comp.'!$D$5:$D$444=$B11)*('Comp.'!$B$5:$B$444&gt;=G$4)*('Comp.'!$B$5:$B$444&lt;=EOMONTH(G$4,0))*('Comp.'!$E$5:$E$444))</f>
        <v>275078.63</v>
      </c>
      <c r="H11" s="144" t="n">
        <f aca="false">SUMPRODUCT((Diário!$E$4:$E$5010='Analítico Cp.'!$B11)*(Diário!$C$4:$C$5010&gt;=H$4)*(Diário!$C$4:$C$5010&lt;=EOMONTH(H$4,0))*(Diário!$F$4:$F$5010))
+SUMPRODUCT(('Comp.'!$D$5:$D$444=$B11)*('Comp.'!$B$5:$B$444&gt;=H$4)*('Comp.'!$B$5:$B$444&lt;=EOMONTH(H$4,0))*('Comp.'!$E$5:$E$444))</f>
        <v>12097.26</v>
      </c>
      <c r="I11" s="144" t="n">
        <f aca="false">SUMPRODUCT((Diário!$E$4:$E$5010='Analítico Cp.'!$B11)*(Diário!$C$4:$C$5010&gt;=I$4)*(Diário!$C$4:$C$5010&lt;=EOMONTH(I$4,0))*(Diário!$F$4:$F$5010))
+SUMPRODUCT(('Comp.'!$D$5:$D$444=$B11)*('Comp.'!$B$5:$B$444&gt;=I$4)*('Comp.'!$B$5:$B$444&lt;=EOMONTH(I$4,0))*('Comp.'!$E$5:$E$444))</f>
        <v>11059.68</v>
      </c>
      <c r="J11" s="144" t="n">
        <f aca="false">SUMPRODUCT((Diário!$E$4:$E$5010='Analítico Cp.'!$B11)*(Diário!$C$4:$C$5010&gt;=J$4)*(Diário!$C$4:$C$5010&lt;=EOMONTH(J$4,0))*(Diário!$F$4:$F$5010))
+SUMPRODUCT(('Comp.'!$D$5:$D$444=$B11)*('Comp.'!$B$5:$B$444&gt;=J$4)*('Comp.'!$B$5:$B$444&lt;=EOMONTH(J$4,0))*('Comp.'!$E$5:$E$444))</f>
        <v>2013.46</v>
      </c>
      <c r="K11" s="144" t="n">
        <f aca="false">SUMPRODUCT((Diário!$E$4:$E$5010='Analítico Cp.'!$B11)*(Diário!$C$4:$C$5010&gt;=K$4)*(Diário!$C$4:$C$5010&lt;=EOMONTH(K$4,0))*(Diário!$F$4:$F$5010))
+SUMPRODUCT(('Comp.'!$D$5:$D$444=$B11)*('Comp.'!$B$5:$B$444&gt;=K$4)*('Comp.'!$B$5:$B$444&lt;=EOMONTH(K$4,0))*('Comp.'!$E$5:$E$444))</f>
        <v>20.85</v>
      </c>
      <c r="L11" s="144" t="n">
        <f aca="false">SUMPRODUCT((Diário!$E$4:$E$5010='Analítico Cp.'!$B11)*(Diário!$C$4:$C$5010&gt;=L$4)*(Diário!$C$4:$C$5010&lt;=EOMONTH(L$4,0))*(Diário!$F$4:$F$5010))
+SUMPRODUCT(('Comp.'!$D$5:$D$444=$B11)*('Comp.'!$B$5:$B$444&gt;=L$4)*('Comp.'!$B$5:$B$444&lt;=EOMONTH(L$4,0))*('Comp.'!$E$5:$E$444))</f>
        <v>1877.3</v>
      </c>
      <c r="M11" s="144" t="n">
        <f aca="false">SUMPRODUCT((Diário!$E$4:$E$5010='Analítico Cp.'!$B11)*(Diário!$C$4:$C$5010&gt;=M$4)*(Diário!$C$4:$C$5010&lt;=EOMONTH(M$4,0))*(Diário!$F$4:$F$5010))
+SUMPRODUCT(('Comp.'!$D$5:$D$444=$B11)*('Comp.'!$B$5:$B$444&gt;=M$4)*('Comp.'!$B$5:$B$444&lt;=EOMONTH(M$4,0))*('Comp.'!$E$5:$E$444))</f>
        <v>1238.48</v>
      </c>
      <c r="N11" s="144" t="n">
        <f aca="false">SUMPRODUCT((Diário!$E$4:$E$5010='Analítico Cp.'!$B11)*(Diário!$C$4:$C$5010&gt;=N$4)*(Diário!$C$4:$C$5010&lt;=EOMONTH(N$4,0))*(Diário!$F$4:$F$5010))
+SUMPRODUCT(('Comp.'!$D$5:$D$444=$B11)*('Comp.'!$B$5:$B$444&gt;=N$4)*('Comp.'!$B$5:$B$444&lt;=EOMONTH(N$4,0))*('Comp.'!$E$5:$E$444))</f>
        <v>4038.13</v>
      </c>
      <c r="O11" s="145" t="n">
        <f aca="false">SUM(C11:N11)</f>
        <v>307423.79</v>
      </c>
      <c r="P11" s="146" t="n">
        <f aca="false">IF($O$13=0,0,O11/$O$13)</f>
        <v>0.0787088476335957</v>
      </c>
      <c r="Q11" s="118"/>
      <c r="R11" s="118"/>
      <c r="S11" s="118"/>
      <c r="T11" s="118"/>
      <c r="U11" s="118"/>
      <c r="V11" s="118"/>
      <c r="W11" s="118"/>
      <c r="X11" s="118"/>
      <c r="Y11" s="118"/>
      <c r="Z11" s="118"/>
    </row>
    <row r="12" customFormat="false" ht="23.25" hidden="false" customHeight="true" outlineLevel="0" collapsed="false">
      <c r="A12" s="148"/>
      <c r="B12" s="80" t="s">
        <v>143</v>
      </c>
      <c r="C12" s="149" t="n">
        <f aca="false">SUBTOTAL(109,C10:C11)</f>
        <v>0</v>
      </c>
      <c r="D12" s="149" t="n">
        <f aca="false">SUBTOTAL(109,D10:D11)</f>
        <v>0</v>
      </c>
      <c r="E12" s="149" t="n">
        <f aca="false">SUBTOTAL(109,E10:E11)</f>
        <v>0</v>
      </c>
      <c r="F12" s="149" t="n">
        <f aca="false">SUBTOTAL(109,F10:F11)</f>
        <v>0</v>
      </c>
      <c r="G12" s="149" t="n">
        <f aca="false">SUBTOTAL(109,G10:G11)</f>
        <v>275078.63</v>
      </c>
      <c r="H12" s="149" t="n">
        <f aca="false">SUBTOTAL(109,H10:H11)</f>
        <v>12097.26</v>
      </c>
      <c r="I12" s="149" t="n">
        <f aca="false">SUBTOTAL(109,I10:I11)</f>
        <v>11059.68</v>
      </c>
      <c r="J12" s="149" t="n">
        <f aca="false">SUBTOTAL(109,J10:J11)</f>
        <v>2013.46</v>
      </c>
      <c r="K12" s="149" t="n">
        <f aca="false">SUBTOTAL(109,K10:K11)</f>
        <v>20.85</v>
      </c>
      <c r="L12" s="149" t="n">
        <f aca="false">SUBTOTAL(109,L10:L11)</f>
        <v>1877.3</v>
      </c>
      <c r="M12" s="149" t="n">
        <f aca="false">SUBTOTAL(109,M10:M11)</f>
        <v>1238.48</v>
      </c>
      <c r="N12" s="149" t="n">
        <f aca="false">SUBTOTAL(109,N10:N11)</f>
        <v>4038.13</v>
      </c>
      <c r="O12" s="149" t="n">
        <f aca="false">SUBTOTAL(109,O10:O11)</f>
        <v>307423.79</v>
      </c>
      <c r="P12" s="150" t="n">
        <f aca="false">IF($O$13=0,0,O12/$O$13)</f>
        <v>0.0787088476335957</v>
      </c>
      <c r="Q12" s="118"/>
      <c r="R12" s="118"/>
      <c r="S12" s="118"/>
      <c r="T12" s="118"/>
      <c r="U12" s="118"/>
      <c r="V12" s="118"/>
      <c r="W12" s="118"/>
      <c r="X12" s="118"/>
      <c r="Y12" s="118"/>
      <c r="Z12" s="118"/>
    </row>
    <row r="13" customFormat="false" ht="23.25" hidden="false" customHeight="true" outlineLevel="0" collapsed="false">
      <c r="A13" s="98" t="s">
        <v>171</v>
      </c>
      <c r="B13" s="151"/>
      <c r="C13" s="125" t="n">
        <f aca="false">SUBTOTAL(109,C6:C11)</f>
        <v>0</v>
      </c>
      <c r="D13" s="125" t="n">
        <f aca="false">SUBTOTAL(109,D6:D11)</f>
        <v>635610.12</v>
      </c>
      <c r="E13" s="125" t="n">
        <f aca="false">SUBTOTAL(109,E6:E11)</f>
        <v>148.68</v>
      </c>
      <c r="F13" s="125" t="n">
        <f aca="false">SUBTOTAL(109,F6:F11)</f>
        <v>624872.13</v>
      </c>
      <c r="G13" s="125" t="n">
        <f aca="false">SUBTOTAL(109,G6:G11)</f>
        <v>275630.3</v>
      </c>
      <c r="H13" s="125" t="n">
        <f aca="false">SUBTOTAL(109,H6:H11)</f>
        <v>12228.49</v>
      </c>
      <c r="I13" s="125" t="n">
        <f aca="false">SUBTOTAL(109,I6:I11)</f>
        <v>11518.16</v>
      </c>
      <c r="J13" s="125" t="n">
        <f aca="false">SUBTOTAL(109,J6:J11)</f>
        <v>2609.68</v>
      </c>
      <c r="K13" s="125" t="n">
        <f aca="false">SUBTOTAL(109,K6:K11)</f>
        <v>1561.57</v>
      </c>
      <c r="L13" s="125" t="n">
        <f aca="false">SUBTOTAL(109,L6:L11)</f>
        <v>627059.74</v>
      </c>
      <c r="M13" s="125" t="n">
        <f aca="false">SUBTOTAL(109,M6:M11)</f>
        <v>2534.13</v>
      </c>
      <c r="N13" s="125" t="n">
        <f aca="false">SUBTOTAL(109,N6:N11)</f>
        <v>1712062.23</v>
      </c>
      <c r="O13" s="125" t="n">
        <f aca="false">SUBTOTAL(109,O6:O11)</f>
        <v>3905835.23</v>
      </c>
      <c r="P13" s="152" t="n">
        <f aca="false">IF($O$13=0,0,O13/$O$13)</f>
        <v>1</v>
      </c>
      <c r="Q13" s="118"/>
      <c r="R13" s="118"/>
      <c r="S13" s="118"/>
      <c r="T13" s="118"/>
      <c r="U13" s="118"/>
      <c r="V13" s="118"/>
      <c r="W13" s="118"/>
      <c r="X13" s="118"/>
      <c r="Y13" s="118"/>
      <c r="Z13" s="118"/>
    </row>
    <row r="14" customFormat="false" ht="23.25" hidden="false" customHeight="true" outlineLevel="0" collapsed="false">
      <c r="A14" s="153"/>
      <c r="B14" s="154"/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</row>
    <row r="15" customFormat="false" ht="23.25" hidden="false" customHeight="true" outlineLevel="0" collapsed="false">
      <c r="A15" s="156" t="n">
        <v>2</v>
      </c>
      <c r="B15" s="87" t="s">
        <v>145</v>
      </c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18"/>
      <c r="R15" s="118"/>
      <c r="S15" s="118"/>
      <c r="T15" s="118"/>
      <c r="U15" s="118"/>
      <c r="V15" s="118"/>
      <c r="W15" s="118"/>
      <c r="X15" s="118"/>
      <c r="Y15" s="118"/>
      <c r="Z15" s="118"/>
    </row>
    <row r="16" customFormat="false" ht="23.25" hidden="false" customHeight="true" outlineLevel="0" collapsed="false">
      <c r="A16" s="141" t="s">
        <v>146</v>
      </c>
      <c r="B16" s="157" t="s">
        <v>147</v>
      </c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9"/>
      <c r="Q16" s="118"/>
      <c r="R16" s="118"/>
      <c r="S16" s="118"/>
      <c r="T16" s="118"/>
      <c r="U16" s="118"/>
      <c r="V16" s="118"/>
      <c r="W16" s="118"/>
      <c r="X16" s="118"/>
      <c r="Y16" s="118"/>
      <c r="Z16" s="118"/>
    </row>
    <row r="17" customFormat="false" ht="23.25" hidden="false" customHeight="true" outlineLevel="0" collapsed="false">
      <c r="A17" s="160" t="s">
        <v>148</v>
      </c>
      <c r="B17" s="161" t="s">
        <v>172</v>
      </c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162"/>
      <c r="O17" s="162"/>
      <c r="P17" s="163"/>
      <c r="Q17" s="118"/>
      <c r="R17" s="118"/>
      <c r="S17" s="118"/>
      <c r="T17" s="118"/>
      <c r="U17" s="118"/>
      <c r="V17" s="118"/>
      <c r="W17" s="118"/>
      <c r="X17" s="118"/>
      <c r="Y17" s="118"/>
      <c r="Z17" s="118"/>
    </row>
    <row r="18" customFormat="false" ht="23.25" hidden="false" customHeight="true" outlineLevel="0" collapsed="false">
      <c r="A18" s="59" t="s">
        <v>173</v>
      </c>
      <c r="B18" s="65" t="s">
        <v>149</v>
      </c>
      <c r="C18" s="144" t="n">
        <f aca="false">SUMPRODUCT((Diário!$E$4:$E$5010='Analítico Cp.'!$B18)*(Diário!$C$4:$C$5010&gt;=C$4)*(Diário!$C$4:$C$5010&lt;=EOMONTH(C$4,0))*(Diário!$F$4:$F$5010))
+SUMPRODUCT(('Comp.'!$D$5:$D$444=$B18)*('Comp.'!$B$5:$B$444&gt;=C$4)*('Comp.'!$B$5:$B$444&lt;=EOMONTH(C$4,0))*('Comp.'!$E$5:$E$444))</f>
        <v>0</v>
      </c>
      <c r="D18" s="144" t="n">
        <f aca="false">SUMPRODUCT((Diário!$E$4:$E$5010='Analítico Cp.'!$B18)*(Diário!$C$4:$C$5010&gt;=D$4)*(Diário!$C$4:$C$5010&lt;=EOMONTH(D$4,0))*(Diário!$F$4:$F$5010))
+SUMPRODUCT(('Comp.'!$D$5:$D$444=$B18)*('Comp.'!$B$5:$B$444&gt;=D$4)*('Comp.'!$B$5:$B$444&lt;=EOMONTH(D$4,0))*('Comp.'!$E$5:$E$444))</f>
        <v>0</v>
      </c>
      <c r="E18" s="144" t="n">
        <f aca="false">SUMPRODUCT((Diário!$E$4:$E$5010='Analítico Cp.'!$B18)*(Diário!$C$4:$C$5010&gt;=E$4)*(Diário!$C$4:$C$5010&lt;=EOMONTH(E$4,0))*(Diário!$F$4:$F$5010))
+SUMPRODUCT(('Comp.'!$D$5:$D$444=$B18)*('Comp.'!$B$5:$B$444&gt;=E$4)*('Comp.'!$B$5:$B$444&lt;=EOMONTH(E$4,0))*('Comp.'!$E$5:$E$444))</f>
        <v>5414.91</v>
      </c>
      <c r="F18" s="144" t="n">
        <f aca="false">SUMPRODUCT((Diário!$E$4:$E$5010='Analítico Cp.'!$B18)*(Diário!$C$4:$C$5010&gt;=F$4)*(Diário!$C$4:$C$5010&lt;=EOMONTH(F$4,0))*(Diário!$F$4:$F$5010))
+SUMPRODUCT(('Comp.'!$D$5:$D$444=$B18)*('Comp.'!$B$5:$B$444&gt;=F$4)*('Comp.'!$B$5:$B$444&lt;=EOMONTH(F$4,0))*('Comp.'!$E$5:$E$444))</f>
        <v>53472.23</v>
      </c>
      <c r="G18" s="144" t="n">
        <f aca="false">SUMPRODUCT((Diário!$E$4:$E$5010='Analítico Cp.'!$B18)*(Diário!$C$4:$C$5010&gt;=G$4)*(Diário!$C$4:$C$5010&lt;=EOMONTH(G$4,0))*(Diário!$F$4:$F$5010))
+SUMPRODUCT(('Comp.'!$D$5:$D$444=$B18)*('Comp.'!$B$5:$B$444&gt;=G$4)*('Comp.'!$B$5:$B$444&lt;=EOMONTH(G$4,0))*('Comp.'!$E$5:$E$444))</f>
        <v>76361.6</v>
      </c>
      <c r="H18" s="144" t="n">
        <f aca="false">SUMPRODUCT((Diário!$E$4:$E$5010='Analítico Cp.'!$B18)*(Diário!$C$4:$C$5010&gt;=H$4)*(Diário!$C$4:$C$5010&lt;=EOMONTH(H$4,0))*(Diário!$F$4:$F$5010))
+SUMPRODUCT(('Comp.'!$D$5:$D$444=$B18)*('Comp.'!$B$5:$B$444&gt;=H$4)*('Comp.'!$B$5:$B$444&lt;=EOMONTH(H$4,0))*('Comp.'!$E$5:$E$444))</f>
        <v>78754.8</v>
      </c>
      <c r="I18" s="144" t="n">
        <f aca="false">SUMPRODUCT((Diário!$E$4:$E$5010='Analítico Cp.'!$B18)*(Diário!$C$4:$C$5010&gt;=I$4)*(Diário!$C$4:$C$5010&lt;=EOMONTH(I$4,0))*(Diário!$F$4:$F$5010))
+SUMPRODUCT(('Comp.'!$D$5:$D$444=$B18)*('Comp.'!$B$5:$B$444&gt;=I$4)*('Comp.'!$B$5:$B$444&lt;=EOMONTH(I$4,0))*('Comp.'!$E$5:$E$444))</f>
        <v>75153.24</v>
      </c>
      <c r="J18" s="144" t="n">
        <f aca="false">SUMPRODUCT((Diário!$E$4:$E$5010='Analítico Cp.'!$B18)*(Diário!$C$4:$C$5010&gt;=J$4)*(Diário!$C$4:$C$5010&lt;=EOMONTH(J$4,0))*(Diário!$F$4:$F$5010))
+SUMPRODUCT(('Comp.'!$D$5:$D$444=$B18)*('Comp.'!$B$5:$B$444&gt;=J$4)*('Comp.'!$B$5:$B$444&lt;=EOMONTH(J$4,0))*('Comp.'!$E$5:$E$444))</f>
        <v>85532.34</v>
      </c>
      <c r="K18" s="144" t="n">
        <f aca="false">SUMPRODUCT((Diário!$E$4:$E$5010='Analítico Cp.'!$B18)*(Diário!$C$4:$C$5010&gt;=K$4)*(Diário!$C$4:$C$5010&lt;=EOMONTH(K$4,0))*(Diário!$F$4:$F$5010))
+SUMPRODUCT(('Comp.'!$D$5:$D$444=$B18)*('Comp.'!$B$5:$B$444&gt;=K$4)*('Comp.'!$B$5:$B$444&lt;=EOMONTH(K$4,0))*('Comp.'!$E$5:$E$444))</f>
        <v>82923.68</v>
      </c>
      <c r="L18" s="144" t="n">
        <f aca="false">SUMPRODUCT((Diário!$E$4:$E$5010='Analítico Cp.'!$B18)*(Diário!$C$4:$C$5010&gt;=L$4)*(Diário!$C$4:$C$5010&lt;=EOMONTH(L$4,0))*(Diário!$F$4:$F$5010))
+SUMPRODUCT(('Comp.'!$D$5:$D$444=$B18)*('Comp.'!$B$5:$B$444&gt;=L$4)*('Comp.'!$B$5:$B$444&lt;=EOMONTH(L$4,0))*('Comp.'!$E$5:$E$444))</f>
        <v>92233.11</v>
      </c>
      <c r="M18" s="144" t="n">
        <f aca="false">SUMPRODUCT((Diário!$E$4:$E$5010='Analítico Cp.'!$B18)*(Diário!$C$4:$C$5010&gt;=M$4)*(Diário!$C$4:$C$5010&lt;=EOMONTH(M$4,0))*(Diário!$F$4:$F$5010))
+SUMPRODUCT(('Comp.'!$D$5:$D$444=$B18)*('Comp.'!$B$5:$B$444&gt;=M$4)*('Comp.'!$B$5:$B$444&lt;=EOMONTH(M$4,0))*('Comp.'!$E$5:$E$444))</f>
        <v>81209.06</v>
      </c>
      <c r="N18" s="144" t="n">
        <f aca="false">SUMPRODUCT((Diário!$E$4:$E$5010='Analítico Cp.'!$B18)*(Diário!$C$4:$C$5010&gt;=N$4)*(Diário!$C$4:$C$5010&lt;=EOMONTH(N$4,0))*(Diário!$F$4:$F$5010))
+SUMPRODUCT(('Comp.'!$D$5:$D$444=$B18)*('Comp.'!$B$5:$B$444&gt;=N$4)*('Comp.'!$B$5:$B$444&lt;=EOMONTH(N$4,0))*('Comp.'!$E$5:$E$444))</f>
        <v>83294.35</v>
      </c>
      <c r="O18" s="145" t="n">
        <f aca="false">SUM(C18:N18)</f>
        <v>714349.32</v>
      </c>
      <c r="P18" s="146" t="n">
        <f aca="false">IF($O$135=0,0,O18/$O$135)</f>
        <v>0.383219577299654</v>
      </c>
      <c r="Q18" s="118"/>
      <c r="R18" s="118"/>
      <c r="S18" s="118"/>
      <c r="T18" s="118"/>
      <c r="U18" s="118"/>
      <c r="V18" s="118"/>
      <c r="W18" s="118"/>
      <c r="X18" s="118"/>
      <c r="Y18" s="118"/>
      <c r="Z18" s="118"/>
    </row>
    <row r="19" customFormat="false" ht="23.25" hidden="false" customHeight="true" outlineLevel="0" collapsed="false">
      <c r="A19" s="59" t="s">
        <v>174</v>
      </c>
      <c r="B19" s="164" t="s">
        <v>175</v>
      </c>
      <c r="C19" s="144" t="n">
        <f aca="false">SUMPRODUCT((Diário!$E$4:$E$5010='Analítico Cp.'!$B19)*(Diário!$C$4:$C$5010&gt;=C$4)*(Diário!$C$4:$C$5010&lt;=EOMONTH(C$4,0))*(Diário!$F$4:$F$5010))
+SUMPRODUCT(('Comp.'!$D$5:$D$444=$B19)*('Comp.'!$B$5:$B$444&gt;=C$4)*('Comp.'!$B$5:$B$444&lt;=EOMONTH(C$4,0))*('Comp.'!$E$5:$E$444))</f>
        <v>0</v>
      </c>
      <c r="D19" s="144" t="n">
        <f aca="false">SUMPRODUCT((Diário!$E$4:$E$5010='Analítico Cp.'!$B19)*(Diário!$C$4:$C$5010&gt;=D$4)*(Diário!$C$4:$C$5010&lt;=EOMONTH(D$4,0))*(Diário!$F$4:$F$5010))
+SUMPRODUCT(('Comp.'!$D$5:$D$444=$B19)*('Comp.'!$B$5:$B$444&gt;=D$4)*('Comp.'!$B$5:$B$444&lt;=EOMONTH(D$4,0))*('Comp.'!$E$5:$E$444))</f>
        <v>0</v>
      </c>
      <c r="E19" s="144" t="n">
        <f aca="false">SUMPRODUCT((Diário!$E$4:$E$5010='Analítico Cp.'!$B19)*(Diário!$C$4:$C$5010&gt;=E$4)*(Diário!$C$4:$C$5010&lt;=EOMONTH(E$4,0))*(Diário!$F$4:$F$5010))
+SUMPRODUCT(('Comp.'!$D$5:$D$444=$B19)*('Comp.'!$B$5:$B$444&gt;=E$4)*('Comp.'!$B$5:$B$444&lt;=EOMONTH(E$4,0))*('Comp.'!$E$5:$E$444))</f>
        <v>0</v>
      </c>
      <c r="F19" s="144" t="n">
        <f aca="false">SUMPRODUCT((Diário!$E$4:$E$5010='Analítico Cp.'!$B19)*(Diário!$C$4:$C$5010&gt;=F$4)*(Diário!$C$4:$C$5010&lt;=EOMONTH(F$4,0))*(Diário!$F$4:$F$5010))
+SUMPRODUCT(('Comp.'!$D$5:$D$444=$B19)*('Comp.'!$B$5:$B$444&gt;=F$4)*('Comp.'!$B$5:$B$444&lt;=EOMONTH(F$4,0))*('Comp.'!$E$5:$E$444))</f>
        <v>0</v>
      </c>
      <c r="G19" s="144" t="n">
        <f aca="false">SUMPRODUCT((Diário!$E$4:$E$5010='Analítico Cp.'!$B19)*(Diário!$C$4:$C$5010&gt;=G$4)*(Diário!$C$4:$C$5010&lt;=EOMONTH(G$4,0))*(Diário!$F$4:$F$5010))
+SUMPRODUCT(('Comp.'!$D$5:$D$444=$B19)*('Comp.'!$B$5:$B$444&gt;=G$4)*('Comp.'!$B$5:$B$444&lt;=EOMONTH(G$4,0))*('Comp.'!$E$5:$E$444))</f>
        <v>0</v>
      </c>
      <c r="H19" s="144" t="n">
        <f aca="false">SUMPRODUCT((Diário!$E$4:$E$5010='Analítico Cp.'!$B19)*(Diário!$C$4:$C$5010&gt;=H$4)*(Diário!$C$4:$C$5010&lt;=EOMONTH(H$4,0))*(Diário!$F$4:$F$5010))
+SUMPRODUCT(('Comp.'!$D$5:$D$444=$B19)*('Comp.'!$B$5:$B$444&gt;=H$4)*('Comp.'!$B$5:$B$444&lt;=EOMONTH(H$4,0))*('Comp.'!$E$5:$E$444))</f>
        <v>0</v>
      </c>
      <c r="I19" s="144" t="n">
        <f aca="false">SUMPRODUCT((Diário!$E$4:$E$5010='Analítico Cp.'!$B19)*(Diário!$C$4:$C$5010&gt;=I$4)*(Diário!$C$4:$C$5010&lt;=EOMONTH(I$4,0))*(Diário!$F$4:$F$5010))
+SUMPRODUCT(('Comp.'!$D$5:$D$444=$B19)*('Comp.'!$B$5:$B$444&gt;=I$4)*('Comp.'!$B$5:$B$444&lt;=EOMONTH(I$4,0))*('Comp.'!$E$5:$E$444))</f>
        <v>0</v>
      </c>
      <c r="J19" s="144" t="n">
        <f aca="false">SUMPRODUCT((Diário!$E$4:$E$5010='Analítico Cp.'!$B19)*(Diário!$C$4:$C$5010&gt;=J$4)*(Diário!$C$4:$C$5010&lt;=EOMONTH(J$4,0))*(Diário!$F$4:$F$5010))
+SUMPRODUCT(('Comp.'!$D$5:$D$444=$B19)*('Comp.'!$B$5:$B$444&gt;=J$4)*('Comp.'!$B$5:$B$444&lt;=EOMONTH(J$4,0))*('Comp.'!$E$5:$E$444))</f>
        <v>0</v>
      </c>
      <c r="K19" s="144" t="n">
        <f aca="false">SUMPRODUCT((Diário!$E$4:$E$5010='Analítico Cp.'!$B19)*(Diário!$C$4:$C$5010&gt;=K$4)*(Diário!$C$4:$C$5010&lt;=EOMONTH(K$4,0))*(Diário!$F$4:$F$5010))
+SUMPRODUCT(('Comp.'!$D$5:$D$444=$B19)*('Comp.'!$B$5:$B$444&gt;=K$4)*('Comp.'!$B$5:$B$444&lt;=EOMONTH(K$4,0))*('Comp.'!$E$5:$E$444))</f>
        <v>0</v>
      </c>
      <c r="L19" s="144" t="n">
        <f aca="false">SUMPRODUCT((Diário!$E$4:$E$5010='Analítico Cp.'!$B19)*(Diário!$C$4:$C$5010&gt;=L$4)*(Diário!$C$4:$C$5010&lt;=EOMONTH(L$4,0))*(Diário!$F$4:$F$5010))
+SUMPRODUCT(('Comp.'!$D$5:$D$444=$B19)*('Comp.'!$B$5:$B$444&gt;=L$4)*('Comp.'!$B$5:$B$444&lt;=EOMONTH(L$4,0))*('Comp.'!$E$5:$E$444))</f>
        <v>0</v>
      </c>
      <c r="M19" s="144" t="n">
        <f aca="false">SUMPRODUCT((Diário!$E$4:$E$5010='Analítico Cp.'!$B19)*(Diário!$C$4:$C$5010&gt;=M$4)*(Diário!$C$4:$C$5010&lt;=EOMONTH(M$4,0))*(Diário!$F$4:$F$5010))
+SUMPRODUCT(('Comp.'!$D$5:$D$444=$B19)*('Comp.'!$B$5:$B$444&gt;=M$4)*('Comp.'!$B$5:$B$444&lt;=EOMONTH(M$4,0))*('Comp.'!$E$5:$E$444))</f>
        <v>0</v>
      </c>
      <c r="N19" s="144" t="n">
        <f aca="false">SUMPRODUCT((Diário!$E$4:$E$5010='Analítico Cp.'!$B19)*(Diário!$C$4:$C$5010&gt;=N$4)*(Diário!$C$4:$C$5010&lt;=EOMONTH(N$4,0))*(Diário!$F$4:$F$5010))
+SUMPRODUCT(('Comp.'!$D$5:$D$444=$B19)*('Comp.'!$B$5:$B$444&gt;=N$4)*('Comp.'!$B$5:$B$444&lt;=EOMONTH(N$4,0))*('Comp.'!$E$5:$E$444))</f>
        <v>0</v>
      </c>
      <c r="O19" s="145" t="n">
        <f aca="false">SUM(C19:N19)</f>
        <v>0</v>
      </c>
      <c r="P19" s="146" t="n">
        <f aca="false">IF($O$135=0,0,O19/$O$135)</f>
        <v>0</v>
      </c>
      <c r="Q19" s="118"/>
      <c r="R19" s="118"/>
      <c r="S19" s="118"/>
      <c r="T19" s="118"/>
      <c r="U19" s="118"/>
      <c r="V19" s="118"/>
      <c r="W19" s="118"/>
      <c r="X19" s="118"/>
      <c r="Y19" s="118"/>
      <c r="Z19" s="118"/>
    </row>
    <row r="20" customFormat="false" ht="23.25" hidden="false" customHeight="true" outlineLevel="0" collapsed="false">
      <c r="A20" s="59" t="s">
        <v>176</v>
      </c>
      <c r="B20" s="164" t="s">
        <v>177</v>
      </c>
      <c r="C20" s="144" t="n">
        <f aca="false">SUMPRODUCT((Diário!$E$4:$E$5010='Analítico Cp.'!$B20)*(Diário!$C$4:$C$5010&gt;=C$4)*(Diário!$C$4:$C$5010&lt;=EOMONTH(C$4,0))*(Diário!$F$4:$F$5010))
+SUMPRODUCT(('Comp.'!$D$5:$D$444=$B20)*('Comp.'!$B$5:$B$444&gt;=C$4)*('Comp.'!$B$5:$B$444&lt;=EOMONTH(C$4,0))*('Comp.'!$E$5:$E$444))</f>
        <v>0</v>
      </c>
      <c r="D20" s="144" t="n">
        <f aca="false">SUMPRODUCT((Diário!$E$4:$E$5010='Analítico Cp.'!$B20)*(Diário!$C$4:$C$5010&gt;=D$4)*(Diário!$C$4:$C$5010&lt;=EOMONTH(D$4,0))*(Diário!$F$4:$F$5010))
+SUMPRODUCT(('Comp.'!$D$5:$D$444=$B20)*('Comp.'!$B$5:$B$444&gt;=D$4)*('Comp.'!$B$5:$B$444&lt;=EOMONTH(D$4,0))*('Comp.'!$E$5:$E$444))</f>
        <v>0</v>
      </c>
      <c r="E20" s="144" t="n">
        <f aca="false">SUMPRODUCT((Diário!$E$4:$E$5010='Analítico Cp.'!$B20)*(Diário!$C$4:$C$5010&gt;=E$4)*(Diário!$C$4:$C$5010&lt;=EOMONTH(E$4,0))*(Diário!$F$4:$F$5010))
+SUMPRODUCT(('Comp.'!$D$5:$D$444=$B20)*('Comp.'!$B$5:$B$444&gt;=E$4)*('Comp.'!$B$5:$B$444&lt;=EOMONTH(E$4,0))*('Comp.'!$E$5:$E$444))</f>
        <v>0</v>
      </c>
      <c r="F20" s="144" t="n">
        <f aca="false">SUMPRODUCT((Diário!$E$4:$E$5010='Analítico Cp.'!$B20)*(Diário!$C$4:$C$5010&gt;=F$4)*(Diário!$C$4:$C$5010&lt;=EOMONTH(F$4,0))*(Diário!$F$4:$F$5010))
+SUMPRODUCT(('Comp.'!$D$5:$D$444=$B20)*('Comp.'!$B$5:$B$444&gt;=F$4)*('Comp.'!$B$5:$B$444&lt;=EOMONTH(F$4,0))*('Comp.'!$E$5:$E$444))</f>
        <v>0</v>
      </c>
      <c r="G20" s="144" t="n">
        <f aca="false">SUMPRODUCT((Diário!$E$4:$E$5010='Analítico Cp.'!$B20)*(Diário!$C$4:$C$5010&gt;=G$4)*(Diário!$C$4:$C$5010&lt;=EOMONTH(G$4,0))*(Diário!$F$4:$F$5010))
+SUMPRODUCT(('Comp.'!$D$5:$D$444=$B20)*('Comp.'!$B$5:$B$444&gt;=G$4)*('Comp.'!$B$5:$B$444&lt;=EOMONTH(G$4,0))*('Comp.'!$E$5:$E$444))</f>
        <v>0</v>
      </c>
      <c r="H20" s="144" t="n">
        <f aca="false">SUMPRODUCT((Diário!$E$4:$E$5010='Analítico Cp.'!$B20)*(Diário!$C$4:$C$5010&gt;=H$4)*(Diário!$C$4:$C$5010&lt;=EOMONTH(H$4,0))*(Diário!$F$4:$F$5010))
+SUMPRODUCT(('Comp.'!$D$5:$D$444=$B20)*('Comp.'!$B$5:$B$444&gt;=H$4)*('Comp.'!$B$5:$B$444&lt;=EOMONTH(H$4,0))*('Comp.'!$E$5:$E$444))</f>
        <v>0</v>
      </c>
      <c r="I20" s="144" t="n">
        <f aca="false">SUMPRODUCT((Diário!$E$4:$E$5010='Analítico Cp.'!$B20)*(Diário!$C$4:$C$5010&gt;=I$4)*(Diário!$C$4:$C$5010&lt;=EOMONTH(I$4,0))*(Diário!$F$4:$F$5010))
+SUMPRODUCT(('Comp.'!$D$5:$D$444=$B20)*('Comp.'!$B$5:$B$444&gt;=I$4)*('Comp.'!$B$5:$B$444&lt;=EOMONTH(I$4,0))*('Comp.'!$E$5:$E$444))</f>
        <v>0</v>
      </c>
      <c r="J20" s="144" t="n">
        <f aca="false">SUMPRODUCT((Diário!$E$4:$E$5010='Analítico Cp.'!$B20)*(Diário!$C$4:$C$5010&gt;=J$4)*(Diário!$C$4:$C$5010&lt;=EOMONTH(J$4,0))*(Diário!$F$4:$F$5010))
+SUMPRODUCT(('Comp.'!$D$5:$D$444=$B20)*('Comp.'!$B$5:$B$444&gt;=J$4)*('Comp.'!$B$5:$B$444&lt;=EOMONTH(J$4,0))*('Comp.'!$E$5:$E$444))</f>
        <v>0</v>
      </c>
      <c r="K20" s="144" t="n">
        <f aca="false">SUMPRODUCT((Diário!$E$4:$E$5010='Analítico Cp.'!$B20)*(Diário!$C$4:$C$5010&gt;=K$4)*(Diário!$C$4:$C$5010&lt;=EOMONTH(K$4,0))*(Diário!$F$4:$F$5010))
+SUMPRODUCT(('Comp.'!$D$5:$D$444=$B20)*('Comp.'!$B$5:$B$444&gt;=K$4)*('Comp.'!$B$5:$B$444&lt;=EOMONTH(K$4,0))*('Comp.'!$E$5:$E$444))</f>
        <v>0</v>
      </c>
      <c r="L20" s="144" t="n">
        <f aca="false">SUMPRODUCT((Diário!$E$4:$E$5010='Analítico Cp.'!$B20)*(Diário!$C$4:$C$5010&gt;=L$4)*(Diário!$C$4:$C$5010&lt;=EOMONTH(L$4,0))*(Diário!$F$4:$F$5010))
+SUMPRODUCT(('Comp.'!$D$5:$D$444=$B20)*('Comp.'!$B$5:$B$444&gt;=L$4)*('Comp.'!$B$5:$B$444&lt;=EOMONTH(L$4,0))*('Comp.'!$E$5:$E$444))</f>
        <v>0</v>
      </c>
      <c r="M20" s="144" t="n">
        <f aca="false">SUMPRODUCT((Diário!$E$4:$E$5010='Analítico Cp.'!$B20)*(Diário!$C$4:$C$5010&gt;=M$4)*(Diário!$C$4:$C$5010&lt;=EOMONTH(M$4,0))*(Diário!$F$4:$F$5010))
+SUMPRODUCT(('Comp.'!$D$5:$D$444=$B20)*('Comp.'!$B$5:$B$444&gt;=M$4)*('Comp.'!$B$5:$B$444&lt;=EOMONTH(M$4,0))*('Comp.'!$E$5:$E$444))</f>
        <v>0</v>
      </c>
      <c r="N20" s="144" t="n">
        <f aca="false">SUMPRODUCT((Diário!$E$4:$E$5010='Analítico Cp.'!$B20)*(Diário!$C$4:$C$5010&gt;=N$4)*(Diário!$C$4:$C$5010&lt;=EOMONTH(N$4,0))*(Diário!$F$4:$F$5010))
+SUMPRODUCT(('Comp.'!$D$5:$D$444=$B20)*('Comp.'!$B$5:$B$444&gt;=N$4)*('Comp.'!$B$5:$B$444&lt;=EOMONTH(N$4,0))*('Comp.'!$E$5:$E$444))</f>
        <v>0</v>
      </c>
      <c r="O20" s="145" t="n">
        <f aca="false">SUM(C20:N20)</f>
        <v>0</v>
      </c>
      <c r="P20" s="146" t="n">
        <f aca="false">IF($O$135=0,0,O20/$O$135)</f>
        <v>0</v>
      </c>
      <c r="Q20" s="118"/>
      <c r="R20" s="118"/>
      <c r="S20" s="118"/>
      <c r="T20" s="118"/>
      <c r="U20" s="118"/>
      <c r="V20" s="118"/>
      <c r="W20" s="118"/>
      <c r="X20" s="118"/>
      <c r="Y20" s="118"/>
      <c r="Z20" s="118"/>
    </row>
    <row r="21" customFormat="false" ht="23.25" hidden="false" customHeight="true" outlineLevel="0" collapsed="false">
      <c r="A21" s="59" t="s">
        <v>178</v>
      </c>
      <c r="B21" s="164" t="s">
        <v>179</v>
      </c>
      <c r="C21" s="144" t="n">
        <f aca="false">SUMPRODUCT((Diário!$E$4:$E$5010='Analítico Cp.'!$B21)*(Diário!$C$4:$C$5010&gt;=C$4)*(Diário!$C$4:$C$5010&lt;=EOMONTH(C$4,0))*(Diário!$F$4:$F$5010))
+SUMPRODUCT(('Comp.'!$D$5:$D$444=$B21)*('Comp.'!$B$5:$B$444&gt;=C$4)*('Comp.'!$B$5:$B$444&lt;=EOMONTH(C$4,0))*('Comp.'!$E$5:$E$444))</f>
        <v>0</v>
      </c>
      <c r="D21" s="144" t="n">
        <f aca="false">SUMPRODUCT((Diário!$E$4:$E$5010='Analítico Cp.'!$B21)*(Diário!$C$4:$C$5010&gt;=D$4)*(Diário!$C$4:$C$5010&lt;=EOMONTH(D$4,0))*(Diário!$F$4:$F$5010))
+SUMPRODUCT(('Comp.'!$D$5:$D$444=$B21)*('Comp.'!$B$5:$B$444&gt;=D$4)*('Comp.'!$B$5:$B$444&lt;=EOMONTH(D$4,0))*('Comp.'!$E$5:$E$444))</f>
        <v>0</v>
      </c>
      <c r="E21" s="144" t="n">
        <f aca="false">SUMPRODUCT((Diário!$E$4:$E$5010='Analítico Cp.'!$B21)*(Diário!$C$4:$C$5010&gt;=E$4)*(Diário!$C$4:$C$5010&lt;=EOMONTH(E$4,0))*(Diário!$F$4:$F$5010))
+SUMPRODUCT(('Comp.'!$D$5:$D$444=$B21)*('Comp.'!$B$5:$B$444&gt;=E$4)*('Comp.'!$B$5:$B$444&lt;=EOMONTH(E$4,0))*('Comp.'!$E$5:$E$444))</f>
        <v>0</v>
      </c>
      <c r="F21" s="144" t="n">
        <f aca="false">SUMPRODUCT((Diário!$E$4:$E$5010='Analítico Cp.'!$B21)*(Diário!$C$4:$C$5010&gt;=F$4)*(Diário!$C$4:$C$5010&lt;=EOMONTH(F$4,0))*(Diário!$F$4:$F$5010))
+SUMPRODUCT(('Comp.'!$D$5:$D$444=$B21)*('Comp.'!$B$5:$B$444&gt;=F$4)*('Comp.'!$B$5:$B$444&lt;=EOMONTH(F$4,0))*('Comp.'!$E$5:$E$444))</f>
        <v>0</v>
      </c>
      <c r="G21" s="144" t="n">
        <f aca="false">SUMPRODUCT((Diário!$E$4:$E$5010='Analítico Cp.'!$B21)*(Diário!$C$4:$C$5010&gt;=G$4)*(Diário!$C$4:$C$5010&lt;=EOMONTH(G$4,0))*(Diário!$F$4:$F$5010))
+SUMPRODUCT(('Comp.'!$D$5:$D$444=$B21)*('Comp.'!$B$5:$B$444&gt;=G$4)*('Comp.'!$B$5:$B$444&lt;=EOMONTH(G$4,0))*('Comp.'!$E$5:$E$444))</f>
        <v>0</v>
      </c>
      <c r="H21" s="144" t="n">
        <f aca="false">SUMPRODUCT((Diário!$E$4:$E$5010='Analítico Cp.'!$B21)*(Diário!$C$4:$C$5010&gt;=H$4)*(Diário!$C$4:$C$5010&lt;=EOMONTH(H$4,0))*(Diário!$F$4:$F$5010))
+SUMPRODUCT(('Comp.'!$D$5:$D$444=$B21)*('Comp.'!$B$5:$B$444&gt;=H$4)*('Comp.'!$B$5:$B$444&lt;=EOMONTH(H$4,0))*('Comp.'!$E$5:$E$444))</f>
        <v>0</v>
      </c>
      <c r="I21" s="144" t="n">
        <f aca="false">SUMPRODUCT((Diário!$E$4:$E$5010='Analítico Cp.'!$B21)*(Diário!$C$4:$C$5010&gt;=I$4)*(Diário!$C$4:$C$5010&lt;=EOMONTH(I$4,0))*(Diário!$F$4:$F$5010))
+SUMPRODUCT(('Comp.'!$D$5:$D$444=$B21)*('Comp.'!$B$5:$B$444&gt;=I$4)*('Comp.'!$B$5:$B$444&lt;=EOMONTH(I$4,0))*('Comp.'!$E$5:$E$444))</f>
        <v>0</v>
      </c>
      <c r="J21" s="144" t="n">
        <f aca="false">SUMPRODUCT((Diário!$E$4:$E$5010='Analítico Cp.'!$B21)*(Diário!$C$4:$C$5010&gt;=J$4)*(Diário!$C$4:$C$5010&lt;=EOMONTH(J$4,0))*(Diário!$F$4:$F$5010))
+SUMPRODUCT(('Comp.'!$D$5:$D$444=$B21)*('Comp.'!$B$5:$B$444&gt;=J$4)*('Comp.'!$B$5:$B$444&lt;=EOMONTH(J$4,0))*('Comp.'!$E$5:$E$444))</f>
        <v>0</v>
      </c>
      <c r="K21" s="144" t="n">
        <f aca="false">SUMPRODUCT((Diário!$E$4:$E$5010='Analítico Cp.'!$B21)*(Diário!$C$4:$C$5010&gt;=K$4)*(Diário!$C$4:$C$5010&lt;=EOMONTH(K$4,0))*(Diário!$F$4:$F$5010))
+SUMPRODUCT(('Comp.'!$D$5:$D$444=$B21)*('Comp.'!$B$5:$B$444&gt;=K$4)*('Comp.'!$B$5:$B$444&lt;=EOMONTH(K$4,0))*('Comp.'!$E$5:$E$444))</f>
        <v>0</v>
      </c>
      <c r="L21" s="144" t="n">
        <f aca="false">SUMPRODUCT((Diário!$E$4:$E$5010='Analítico Cp.'!$B21)*(Diário!$C$4:$C$5010&gt;=L$4)*(Diário!$C$4:$C$5010&lt;=EOMONTH(L$4,0))*(Diário!$F$4:$F$5010))
+SUMPRODUCT(('Comp.'!$D$5:$D$444=$B21)*('Comp.'!$B$5:$B$444&gt;=L$4)*('Comp.'!$B$5:$B$444&lt;=EOMONTH(L$4,0))*('Comp.'!$E$5:$E$444))</f>
        <v>0</v>
      </c>
      <c r="M21" s="144" t="n">
        <f aca="false">SUMPRODUCT((Diário!$E$4:$E$5010='Analítico Cp.'!$B21)*(Diário!$C$4:$C$5010&gt;=M$4)*(Diário!$C$4:$C$5010&lt;=EOMONTH(M$4,0))*(Diário!$F$4:$F$5010))
+SUMPRODUCT(('Comp.'!$D$5:$D$444=$B21)*('Comp.'!$B$5:$B$444&gt;=M$4)*('Comp.'!$B$5:$B$444&lt;=EOMONTH(M$4,0))*('Comp.'!$E$5:$E$444))</f>
        <v>0</v>
      </c>
      <c r="N21" s="144" t="n">
        <f aca="false">SUMPRODUCT((Diário!$E$4:$E$5010='Analítico Cp.'!$B21)*(Diário!$C$4:$C$5010&gt;=N$4)*(Diário!$C$4:$C$5010&lt;=EOMONTH(N$4,0))*(Diário!$F$4:$F$5010))
+SUMPRODUCT(('Comp.'!$D$5:$D$444=$B21)*('Comp.'!$B$5:$B$444&gt;=N$4)*('Comp.'!$B$5:$B$444&lt;=EOMONTH(N$4,0))*('Comp.'!$E$5:$E$444))</f>
        <v>0</v>
      </c>
      <c r="O21" s="145" t="n">
        <f aca="false">SUM(C21:N21)</f>
        <v>0</v>
      </c>
      <c r="P21" s="146" t="n">
        <f aca="false">IF($O$135=0,0,O21/$O$135)</f>
        <v>0</v>
      </c>
      <c r="Q21" s="118"/>
      <c r="R21" s="118"/>
      <c r="S21" s="118"/>
      <c r="T21" s="118"/>
      <c r="U21" s="118"/>
      <c r="V21" s="118"/>
      <c r="W21" s="118"/>
      <c r="X21" s="118"/>
      <c r="Y21" s="118"/>
      <c r="Z21" s="118"/>
    </row>
    <row r="22" customFormat="false" ht="23.25" hidden="false" customHeight="true" outlineLevel="0" collapsed="false">
      <c r="A22" s="59" t="s">
        <v>180</v>
      </c>
      <c r="B22" s="164" t="s">
        <v>181</v>
      </c>
      <c r="C22" s="144" t="n">
        <f aca="false">SUMPRODUCT((Diário!$E$4:$E$5010='Analítico Cp.'!$B22)*(Diário!$C$4:$C$5010&gt;=C$4)*(Diário!$C$4:$C$5010&lt;=EOMONTH(C$4,0))*(Diário!$F$4:$F$5010))
+SUMPRODUCT(('Comp.'!$D$5:$D$444=$B22)*('Comp.'!$B$5:$B$444&gt;=C$4)*('Comp.'!$B$5:$B$444&lt;=EOMONTH(C$4,0))*('Comp.'!$E$5:$E$444))</f>
        <v>0</v>
      </c>
      <c r="D22" s="144" t="n">
        <f aca="false">SUMPRODUCT((Diário!$E$4:$E$5010='Analítico Cp.'!$B22)*(Diário!$C$4:$C$5010&gt;=D$4)*(Diário!$C$4:$C$5010&lt;=EOMONTH(D$4,0))*(Diário!$F$4:$F$5010))
+SUMPRODUCT(('Comp.'!$D$5:$D$444=$B22)*('Comp.'!$B$5:$B$444&gt;=D$4)*('Comp.'!$B$5:$B$444&lt;=EOMONTH(D$4,0))*('Comp.'!$E$5:$E$444))</f>
        <v>0</v>
      </c>
      <c r="E22" s="144" t="n">
        <f aca="false">SUMPRODUCT((Diário!$E$4:$E$5010='Analítico Cp.'!$B22)*(Diário!$C$4:$C$5010&gt;=E$4)*(Diário!$C$4:$C$5010&lt;=EOMONTH(E$4,0))*(Diário!$F$4:$F$5010))
+SUMPRODUCT(('Comp.'!$D$5:$D$444=$B22)*('Comp.'!$B$5:$B$444&gt;=E$4)*('Comp.'!$B$5:$B$444&lt;=EOMONTH(E$4,0))*('Comp.'!$E$5:$E$444))</f>
        <v>0</v>
      </c>
      <c r="F22" s="144" t="n">
        <f aca="false">SUMPRODUCT((Diário!$E$4:$E$5010='Analítico Cp.'!$B22)*(Diário!$C$4:$C$5010&gt;=F$4)*(Diário!$C$4:$C$5010&lt;=EOMONTH(F$4,0))*(Diário!$F$4:$F$5010))
+SUMPRODUCT(('Comp.'!$D$5:$D$444=$B22)*('Comp.'!$B$5:$B$444&gt;=F$4)*('Comp.'!$B$5:$B$444&lt;=EOMONTH(F$4,0))*('Comp.'!$E$5:$E$444))</f>
        <v>0</v>
      </c>
      <c r="G22" s="144" t="n">
        <f aca="false">SUMPRODUCT((Diário!$E$4:$E$5010='Analítico Cp.'!$B22)*(Diário!$C$4:$C$5010&gt;=G$4)*(Diário!$C$4:$C$5010&lt;=EOMONTH(G$4,0))*(Diário!$F$4:$F$5010))
+SUMPRODUCT(('Comp.'!$D$5:$D$444=$B22)*('Comp.'!$B$5:$B$444&gt;=G$4)*('Comp.'!$B$5:$B$444&lt;=EOMONTH(G$4,0))*('Comp.'!$E$5:$E$444))</f>
        <v>0</v>
      </c>
      <c r="H22" s="144" t="n">
        <f aca="false">SUMPRODUCT((Diário!$E$4:$E$5010='Analítico Cp.'!$B22)*(Diário!$C$4:$C$5010&gt;=H$4)*(Diário!$C$4:$C$5010&lt;=EOMONTH(H$4,0))*(Diário!$F$4:$F$5010))
+SUMPRODUCT(('Comp.'!$D$5:$D$444=$B22)*('Comp.'!$B$5:$B$444&gt;=H$4)*('Comp.'!$B$5:$B$444&lt;=EOMONTH(H$4,0))*('Comp.'!$E$5:$E$444))</f>
        <v>0</v>
      </c>
      <c r="I22" s="144" t="n">
        <f aca="false">SUMPRODUCT((Diário!$E$4:$E$5010='Analítico Cp.'!$B22)*(Diário!$C$4:$C$5010&gt;=I$4)*(Diário!$C$4:$C$5010&lt;=EOMONTH(I$4,0))*(Diário!$F$4:$F$5010))
+SUMPRODUCT(('Comp.'!$D$5:$D$444=$B22)*('Comp.'!$B$5:$B$444&gt;=I$4)*('Comp.'!$B$5:$B$444&lt;=EOMONTH(I$4,0))*('Comp.'!$E$5:$E$444))</f>
        <v>0</v>
      </c>
      <c r="J22" s="144" t="n">
        <f aca="false">SUMPRODUCT((Diário!$E$4:$E$5010='Analítico Cp.'!$B22)*(Diário!$C$4:$C$5010&gt;=J$4)*(Diário!$C$4:$C$5010&lt;=EOMONTH(J$4,0))*(Diário!$F$4:$F$5010))
+SUMPRODUCT(('Comp.'!$D$5:$D$444=$B22)*('Comp.'!$B$5:$B$444&gt;=J$4)*('Comp.'!$B$5:$B$444&lt;=EOMONTH(J$4,0))*('Comp.'!$E$5:$E$444))</f>
        <v>0</v>
      </c>
      <c r="K22" s="144" t="n">
        <f aca="false">SUMPRODUCT((Diário!$E$4:$E$5010='Analítico Cp.'!$B22)*(Diário!$C$4:$C$5010&gt;=K$4)*(Diário!$C$4:$C$5010&lt;=EOMONTH(K$4,0))*(Diário!$F$4:$F$5010))
+SUMPRODUCT(('Comp.'!$D$5:$D$444=$B22)*('Comp.'!$B$5:$B$444&gt;=K$4)*('Comp.'!$B$5:$B$444&lt;=EOMONTH(K$4,0))*('Comp.'!$E$5:$E$444))</f>
        <v>0</v>
      </c>
      <c r="L22" s="144" t="n">
        <f aca="false">SUMPRODUCT((Diário!$E$4:$E$5010='Analítico Cp.'!$B22)*(Diário!$C$4:$C$5010&gt;=L$4)*(Diário!$C$4:$C$5010&lt;=EOMONTH(L$4,0))*(Diário!$F$4:$F$5010))
+SUMPRODUCT(('Comp.'!$D$5:$D$444=$B22)*('Comp.'!$B$5:$B$444&gt;=L$4)*('Comp.'!$B$5:$B$444&lt;=EOMONTH(L$4,0))*('Comp.'!$E$5:$E$444))</f>
        <v>0</v>
      </c>
      <c r="M22" s="144" t="n">
        <f aca="false">SUMPRODUCT((Diário!$E$4:$E$5010='Analítico Cp.'!$B22)*(Diário!$C$4:$C$5010&gt;=M$4)*(Diário!$C$4:$C$5010&lt;=EOMONTH(M$4,0))*(Diário!$F$4:$F$5010))
+SUMPRODUCT(('Comp.'!$D$5:$D$444=$B22)*('Comp.'!$B$5:$B$444&gt;=M$4)*('Comp.'!$B$5:$B$444&lt;=EOMONTH(M$4,0))*('Comp.'!$E$5:$E$444))</f>
        <v>0</v>
      </c>
      <c r="N22" s="144" t="n">
        <f aca="false">SUMPRODUCT((Diário!$E$4:$E$5010='Analítico Cp.'!$B22)*(Diário!$C$4:$C$5010&gt;=N$4)*(Diário!$C$4:$C$5010&lt;=EOMONTH(N$4,0))*(Diário!$F$4:$F$5010))
+SUMPRODUCT(('Comp.'!$D$5:$D$444=$B22)*('Comp.'!$B$5:$B$444&gt;=N$4)*('Comp.'!$B$5:$B$444&lt;=EOMONTH(N$4,0))*('Comp.'!$E$5:$E$444))</f>
        <v>0</v>
      </c>
      <c r="O22" s="145" t="n">
        <f aca="false">SUM(C22:N22)</f>
        <v>0</v>
      </c>
      <c r="P22" s="146" t="n">
        <f aca="false">IF($O$135=0,0,O22/$O$135)</f>
        <v>0</v>
      </c>
      <c r="Q22" s="118"/>
      <c r="R22" s="118"/>
      <c r="S22" s="118"/>
      <c r="T22" s="118"/>
      <c r="U22" s="118"/>
      <c r="V22" s="118"/>
      <c r="W22" s="118"/>
      <c r="X22" s="118"/>
      <c r="Y22" s="118"/>
      <c r="Z22" s="118"/>
    </row>
    <row r="23" customFormat="false" ht="23.25" hidden="false" customHeight="true" outlineLevel="0" collapsed="false">
      <c r="A23" s="59" t="s">
        <v>182</v>
      </c>
      <c r="B23" s="164" t="s">
        <v>183</v>
      </c>
      <c r="C23" s="144" t="n">
        <f aca="false">SUMPRODUCT((Diário!$E$4:$E$5010='Analítico Cp.'!$B23)*(Diário!$C$4:$C$5010&gt;=C$4)*(Diário!$C$4:$C$5010&lt;=EOMONTH(C$4,0))*(Diário!$F$4:$F$5010))
+SUMPRODUCT(('Comp.'!$D$5:$D$444=$B23)*('Comp.'!$B$5:$B$444&gt;=C$4)*('Comp.'!$B$5:$B$444&lt;=EOMONTH(C$4,0))*('Comp.'!$E$5:$E$444))</f>
        <v>0</v>
      </c>
      <c r="D23" s="144" t="n">
        <f aca="false">SUMPRODUCT((Diário!$E$4:$E$5010='Analítico Cp.'!$B23)*(Diário!$C$4:$C$5010&gt;=D$4)*(Diário!$C$4:$C$5010&lt;=EOMONTH(D$4,0))*(Diário!$F$4:$F$5010))
+SUMPRODUCT(('Comp.'!$D$5:$D$444=$B23)*('Comp.'!$B$5:$B$444&gt;=D$4)*('Comp.'!$B$5:$B$444&lt;=EOMONTH(D$4,0))*('Comp.'!$E$5:$E$444))</f>
        <v>0</v>
      </c>
      <c r="E23" s="144" t="n">
        <f aca="false">SUMPRODUCT((Diário!$E$4:$E$5010='Analítico Cp.'!$B23)*(Diário!$C$4:$C$5010&gt;=E$4)*(Diário!$C$4:$C$5010&lt;=EOMONTH(E$4,0))*(Diário!$F$4:$F$5010))
+SUMPRODUCT(('Comp.'!$D$5:$D$444=$B23)*('Comp.'!$B$5:$B$444&gt;=E$4)*('Comp.'!$B$5:$B$444&lt;=EOMONTH(E$4,0))*('Comp.'!$E$5:$E$444))</f>
        <v>0</v>
      </c>
      <c r="F23" s="144" t="n">
        <f aca="false">SUMPRODUCT((Diário!$E$4:$E$5010='Analítico Cp.'!$B23)*(Diário!$C$4:$C$5010&gt;=F$4)*(Diário!$C$4:$C$5010&lt;=EOMONTH(F$4,0))*(Diário!$F$4:$F$5010))
+SUMPRODUCT(('Comp.'!$D$5:$D$444=$B23)*('Comp.'!$B$5:$B$444&gt;=F$4)*('Comp.'!$B$5:$B$444&lt;=EOMONTH(F$4,0))*('Comp.'!$E$5:$E$444))</f>
        <v>0</v>
      </c>
      <c r="G23" s="144" t="n">
        <f aca="false">SUMPRODUCT((Diário!$E$4:$E$5010='Analítico Cp.'!$B23)*(Diário!$C$4:$C$5010&gt;=G$4)*(Diário!$C$4:$C$5010&lt;=EOMONTH(G$4,0))*(Diário!$F$4:$F$5010))
+SUMPRODUCT(('Comp.'!$D$5:$D$444=$B23)*('Comp.'!$B$5:$B$444&gt;=G$4)*('Comp.'!$B$5:$B$444&lt;=EOMONTH(G$4,0))*('Comp.'!$E$5:$E$444))</f>
        <v>0</v>
      </c>
      <c r="H23" s="144" t="n">
        <f aca="false">SUMPRODUCT((Diário!$E$4:$E$5010='Analítico Cp.'!$B23)*(Diário!$C$4:$C$5010&gt;=H$4)*(Diário!$C$4:$C$5010&lt;=EOMONTH(H$4,0))*(Diário!$F$4:$F$5010))
+SUMPRODUCT(('Comp.'!$D$5:$D$444=$B23)*('Comp.'!$B$5:$B$444&gt;=H$4)*('Comp.'!$B$5:$B$444&lt;=EOMONTH(H$4,0))*('Comp.'!$E$5:$E$444))</f>
        <v>0</v>
      </c>
      <c r="I23" s="144" t="n">
        <f aca="false">SUMPRODUCT((Diário!$E$4:$E$5010='Analítico Cp.'!$B23)*(Diário!$C$4:$C$5010&gt;=I$4)*(Diário!$C$4:$C$5010&lt;=EOMONTH(I$4,0))*(Diário!$F$4:$F$5010))
+SUMPRODUCT(('Comp.'!$D$5:$D$444=$B23)*('Comp.'!$B$5:$B$444&gt;=I$4)*('Comp.'!$B$5:$B$444&lt;=EOMONTH(I$4,0))*('Comp.'!$E$5:$E$444))</f>
        <v>0</v>
      </c>
      <c r="J23" s="144" t="n">
        <f aca="false">SUMPRODUCT((Diário!$E$4:$E$5010='Analítico Cp.'!$B23)*(Diário!$C$4:$C$5010&gt;=J$4)*(Diário!$C$4:$C$5010&lt;=EOMONTH(J$4,0))*(Diário!$F$4:$F$5010))
+SUMPRODUCT(('Comp.'!$D$5:$D$444=$B23)*('Comp.'!$B$5:$B$444&gt;=J$4)*('Comp.'!$B$5:$B$444&lt;=EOMONTH(J$4,0))*('Comp.'!$E$5:$E$444))</f>
        <v>0</v>
      </c>
      <c r="K23" s="144" t="n">
        <f aca="false">SUMPRODUCT((Diário!$E$4:$E$5010='Analítico Cp.'!$B23)*(Diário!$C$4:$C$5010&gt;=K$4)*(Diário!$C$4:$C$5010&lt;=EOMONTH(K$4,0))*(Diário!$F$4:$F$5010))
+SUMPRODUCT(('Comp.'!$D$5:$D$444=$B23)*('Comp.'!$B$5:$B$444&gt;=K$4)*('Comp.'!$B$5:$B$444&lt;=EOMONTH(K$4,0))*('Comp.'!$E$5:$E$444))</f>
        <v>0</v>
      </c>
      <c r="L23" s="144" t="n">
        <f aca="false">SUMPRODUCT((Diário!$E$4:$E$5010='Analítico Cp.'!$B23)*(Diário!$C$4:$C$5010&gt;=L$4)*(Diário!$C$4:$C$5010&lt;=EOMONTH(L$4,0))*(Diário!$F$4:$F$5010))
+SUMPRODUCT(('Comp.'!$D$5:$D$444=$B23)*('Comp.'!$B$5:$B$444&gt;=L$4)*('Comp.'!$B$5:$B$444&lt;=EOMONTH(L$4,0))*('Comp.'!$E$5:$E$444))</f>
        <v>0</v>
      </c>
      <c r="M23" s="144" t="n">
        <f aca="false">SUMPRODUCT((Diário!$E$4:$E$5010='Analítico Cp.'!$B23)*(Diário!$C$4:$C$5010&gt;=M$4)*(Diário!$C$4:$C$5010&lt;=EOMONTH(M$4,0))*(Diário!$F$4:$F$5010))
+SUMPRODUCT(('Comp.'!$D$5:$D$444=$B23)*('Comp.'!$B$5:$B$444&gt;=M$4)*('Comp.'!$B$5:$B$444&lt;=EOMONTH(M$4,0))*('Comp.'!$E$5:$E$444))</f>
        <v>0</v>
      </c>
      <c r="N23" s="144" t="n">
        <f aca="false">SUMPRODUCT((Diário!$E$4:$E$5010='Analítico Cp.'!$B23)*(Diário!$C$4:$C$5010&gt;=N$4)*(Diário!$C$4:$C$5010&lt;=EOMONTH(N$4,0))*(Diário!$F$4:$F$5010))
+SUMPRODUCT(('Comp.'!$D$5:$D$444=$B23)*('Comp.'!$B$5:$B$444&gt;=N$4)*('Comp.'!$B$5:$B$444&lt;=EOMONTH(N$4,0))*('Comp.'!$E$5:$E$444))</f>
        <v>0</v>
      </c>
      <c r="O23" s="145" t="n">
        <f aca="false">SUM(C23:N23)</f>
        <v>0</v>
      </c>
      <c r="P23" s="146" t="n">
        <f aca="false">IF($O$135=0,0,O23/$O$135)</f>
        <v>0</v>
      </c>
      <c r="Q23" s="118"/>
      <c r="R23" s="118"/>
      <c r="S23" s="118"/>
      <c r="T23" s="118"/>
      <c r="U23" s="118"/>
      <c r="V23" s="118"/>
      <c r="W23" s="118"/>
      <c r="X23" s="118"/>
      <c r="Y23" s="118"/>
      <c r="Z23" s="118"/>
    </row>
    <row r="24" customFormat="false" ht="23.25" hidden="false" customHeight="true" outlineLevel="0" collapsed="false">
      <c r="A24" s="59" t="s">
        <v>184</v>
      </c>
      <c r="B24" s="164" t="s">
        <v>185</v>
      </c>
      <c r="C24" s="144" t="n">
        <f aca="false">SUMPRODUCT((Diário!$E$4:$E$5010='Analítico Cp.'!$B24)*(Diário!$C$4:$C$5010&gt;=C$4)*(Diário!$C$4:$C$5010&lt;=EOMONTH(C$4,0))*(Diário!$F$4:$F$5010))
+SUMPRODUCT(('Comp.'!$D$5:$D$444=$B24)*('Comp.'!$B$5:$B$444&gt;=C$4)*('Comp.'!$B$5:$B$444&lt;=EOMONTH(C$4,0))*('Comp.'!$E$5:$E$444))</f>
        <v>0</v>
      </c>
      <c r="D24" s="144" t="n">
        <f aca="false">SUMPRODUCT((Diário!$E$4:$E$5010='Analítico Cp.'!$B24)*(Diário!$C$4:$C$5010&gt;=D$4)*(Diário!$C$4:$C$5010&lt;=EOMONTH(D$4,0))*(Diário!$F$4:$F$5010))
+SUMPRODUCT(('Comp.'!$D$5:$D$444=$B24)*('Comp.'!$B$5:$B$444&gt;=D$4)*('Comp.'!$B$5:$B$444&lt;=EOMONTH(D$4,0))*('Comp.'!$E$5:$E$444))</f>
        <v>0</v>
      </c>
      <c r="E24" s="144" t="n">
        <f aca="false">SUMPRODUCT((Diário!$E$4:$E$5010='Analítico Cp.'!$B24)*(Diário!$C$4:$C$5010&gt;=E$4)*(Diário!$C$4:$C$5010&lt;=EOMONTH(E$4,0))*(Diário!$F$4:$F$5010))
+SUMPRODUCT(('Comp.'!$D$5:$D$444=$B24)*('Comp.'!$B$5:$B$444&gt;=E$4)*('Comp.'!$B$5:$B$444&lt;=EOMONTH(E$4,0))*('Comp.'!$E$5:$E$444))</f>
        <v>0</v>
      </c>
      <c r="F24" s="144" t="n">
        <f aca="false">SUMPRODUCT((Diário!$E$4:$E$5010='Analítico Cp.'!$B24)*(Diário!$C$4:$C$5010&gt;=F$4)*(Diário!$C$4:$C$5010&lt;=EOMONTH(F$4,0))*(Diário!$F$4:$F$5010))
+SUMPRODUCT(('Comp.'!$D$5:$D$444=$B24)*('Comp.'!$B$5:$B$444&gt;=F$4)*('Comp.'!$B$5:$B$444&lt;=EOMONTH(F$4,0))*('Comp.'!$E$5:$E$444))</f>
        <v>0</v>
      </c>
      <c r="G24" s="144" t="n">
        <f aca="false">SUMPRODUCT((Diário!$E$4:$E$5010='Analítico Cp.'!$B24)*(Diário!$C$4:$C$5010&gt;=G$4)*(Diário!$C$4:$C$5010&lt;=EOMONTH(G$4,0))*(Diário!$F$4:$F$5010))
+SUMPRODUCT(('Comp.'!$D$5:$D$444=$B24)*('Comp.'!$B$5:$B$444&gt;=G$4)*('Comp.'!$B$5:$B$444&lt;=EOMONTH(G$4,0))*('Comp.'!$E$5:$E$444))</f>
        <v>0</v>
      </c>
      <c r="H24" s="144" t="n">
        <f aca="false">SUMPRODUCT((Diário!$E$4:$E$5010='Analítico Cp.'!$B24)*(Diário!$C$4:$C$5010&gt;=H$4)*(Diário!$C$4:$C$5010&lt;=EOMONTH(H$4,0))*(Diário!$F$4:$F$5010))
+SUMPRODUCT(('Comp.'!$D$5:$D$444=$B24)*('Comp.'!$B$5:$B$444&gt;=H$4)*('Comp.'!$B$5:$B$444&lt;=EOMONTH(H$4,0))*('Comp.'!$E$5:$E$444))</f>
        <v>0</v>
      </c>
      <c r="I24" s="144" t="n">
        <f aca="false">SUMPRODUCT((Diário!$E$4:$E$5010='Analítico Cp.'!$B24)*(Diário!$C$4:$C$5010&gt;=I$4)*(Diário!$C$4:$C$5010&lt;=EOMONTH(I$4,0))*(Diário!$F$4:$F$5010))
+SUMPRODUCT(('Comp.'!$D$5:$D$444=$B24)*('Comp.'!$B$5:$B$444&gt;=I$4)*('Comp.'!$B$5:$B$444&lt;=EOMONTH(I$4,0))*('Comp.'!$E$5:$E$444))</f>
        <v>0</v>
      </c>
      <c r="J24" s="144" t="n">
        <f aca="false">SUMPRODUCT((Diário!$E$4:$E$5010='Analítico Cp.'!$B24)*(Diário!$C$4:$C$5010&gt;=J$4)*(Diário!$C$4:$C$5010&lt;=EOMONTH(J$4,0))*(Diário!$F$4:$F$5010))
+SUMPRODUCT(('Comp.'!$D$5:$D$444=$B24)*('Comp.'!$B$5:$B$444&gt;=J$4)*('Comp.'!$B$5:$B$444&lt;=EOMONTH(J$4,0))*('Comp.'!$E$5:$E$444))</f>
        <v>0</v>
      </c>
      <c r="K24" s="144" t="n">
        <f aca="false">SUMPRODUCT((Diário!$E$4:$E$5010='Analítico Cp.'!$B24)*(Diário!$C$4:$C$5010&gt;=K$4)*(Diário!$C$4:$C$5010&lt;=EOMONTH(K$4,0))*(Diário!$F$4:$F$5010))
+SUMPRODUCT(('Comp.'!$D$5:$D$444=$B24)*('Comp.'!$B$5:$B$444&gt;=K$4)*('Comp.'!$B$5:$B$444&lt;=EOMONTH(K$4,0))*('Comp.'!$E$5:$E$444))</f>
        <v>0</v>
      </c>
      <c r="L24" s="144" t="n">
        <f aca="false">SUMPRODUCT((Diário!$E$4:$E$5010='Analítico Cp.'!$B24)*(Diário!$C$4:$C$5010&gt;=L$4)*(Diário!$C$4:$C$5010&lt;=EOMONTH(L$4,0))*(Diário!$F$4:$F$5010))
+SUMPRODUCT(('Comp.'!$D$5:$D$444=$B24)*('Comp.'!$B$5:$B$444&gt;=L$4)*('Comp.'!$B$5:$B$444&lt;=EOMONTH(L$4,0))*('Comp.'!$E$5:$E$444))</f>
        <v>0</v>
      </c>
      <c r="M24" s="144" t="n">
        <f aca="false">SUMPRODUCT((Diário!$E$4:$E$5010='Analítico Cp.'!$B24)*(Diário!$C$4:$C$5010&gt;=M$4)*(Diário!$C$4:$C$5010&lt;=EOMONTH(M$4,0))*(Diário!$F$4:$F$5010))
+SUMPRODUCT(('Comp.'!$D$5:$D$444=$B24)*('Comp.'!$B$5:$B$444&gt;=M$4)*('Comp.'!$B$5:$B$444&lt;=EOMONTH(M$4,0))*('Comp.'!$E$5:$E$444))</f>
        <v>0</v>
      </c>
      <c r="N24" s="144" t="n">
        <f aca="false">SUMPRODUCT((Diário!$E$4:$E$5010='Analítico Cp.'!$B24)*(Diário!$C$4:$C$5010&gt;=N$4)*(Diário!$C$4:$C$5010&lt;=EOMONTH(N$4,0))*(Diário!$F$4:$F$5010))
+SUMPRODUCT(('Comp.'!$D$5:$D$444=$B24)*('Comp.'!$B$5:$B$444&gt;=N$4)*('Comp.'!$B$5:$B$444&lt;=EOMONTH(N$4,0))*('Comp.'!$E$5:$E$444))</f>
        <v>0</v>
      </c>
      <c r="O24" s="145" t="n">
        <f aca="false">SUM(C24:N24)</f>
        <v>0</v>
      </c>
      <c r="P24" s="146" t="n">
        <f aca="false">IF($O$135=0,0,O24/$O$135)</f>
        <v>0</v>
      </c>
      <c r="Q24" s="118"/>
      <c r="R24" s="118"/>
      <c r="S24" s="118"/>
      <c r="T24" s="118"/>
      <c r="U24" s="118"/>
      <c r="V24" s="118"/>
      <c r="W24" s="118"/>
      <c r="X24" s="118"/>
      <c r="Y24" s="118"/>
      <c r="Z24" s="118"/>
    </row>
    <row r="25" customFormat="false" ht="23.25" hidden="false" customHeight="true" outlineLevel="0" collapsed="false">
      <c r="A25" s="59" t="s">
        <v>186</v>
      </c>
      <c r="B25" s="164" t="s">
        <v>187</v>
      </c>
      <c r="C25" s="144" t="n">
        <f aca="false">SUMPRODUCT((Diário!$E$4:$E$5010='Analítico Cp.'!$B25)*(Diário!$C$4:$C$5010&gt;=C$4)*(Diário!$C$4:$C$5010&lt;=EOMONTH(C$4,0))*(Diário!$F$4:$F$5010))
+SUMPRODUCT(('Comp.'!$D$5:$D$444=$B25)*('Comp.'!$B$5:$B$444&gt;=C$4)*('Comp.'!$B$5:$B$444&lt;=EOMONTH(C$4,0))*('Comp.'!$E$5:$E$444))</f>
        <v>0</v>
      </c>
      <c r="D25" s="144" t="n">
        <f aca="false">SUMPRODUCT((Diário!$E$4:$E$5010='Analítico Cp.'!$B25)*(Diário!$C$4:$C$5010&gt;=D$4)*(Diário!$C$4:$C$5010&lt;=EOMONTH(D$4,0))*(Diário!$F$4:$F$5010))
+SUMPRODUCT(('Comp.'!$D$5:$D$444=$B25)*('Comp.'!$B$5:$B$444&gt;=D$4)*('Comp.'!$B$5:$B$444&lt;=EOMONTH(D$4,0))*('Comp.'!$E$5:$E$444))</f>
        <v>0</v>
      </c>
      <c r="E25" s="144" t="n">
        <f aca="false">SUMPRODUCT((Diário!$E$4:$E$5010='Analítico Cp.'!$B25)*(Diário!$C$4:$C$5010&gt;=E$4)*(Diário!$C$4:$C$5010&lt;=EOMONTH(E$4,0))*(Diário!$F$4:$F$5010))
+SUMPRODUCT(('Comp.'!$D$5:$D$444=$B25)*('Comp.'!$B$5:$B$444&gt;=E$4)*('Comp.'!$B$5:$B$444&lt;=EOMONTH(E$4,0))*('Comp.'!$E$5:$E$444))</f>
        <v>0</v>
      </c>
      <c r="F25" s="144" t="n">
        <f aca="false">SUMPRODUCT((Diário!$E$4:$E$5010='Analítico Cp.'!$B25)*(Diário!$C$4:$C$5010&gt;=F$4)*(Diário!$C$4:$C$5010&lt;=EOMONTH(F$4,0))*(Diário!$F$4:$F$5010))
+SUMPRODUCT(('Comp.'!$D$5:$D$444=$B25)*('Comp.'!$B$5:$B$444&gt;=F$4)*('Comp.'!$B$5:$B$444&lt;=EOMONTH(F$4,0))*('Comp.'!$E$5:$E$444))</f>
        <v>0</v>
      </c>
      <c r="G25" s="144" t="n">
        <f aca="false">SUMPRODUCT((Diário!$E$4:$E$5010='Analítico Cp.'!$B25)*(Diário!$C$4:$C$5010&gt;=G$4)*(Diário!$C$4:$C$5010&lt;=EOMONTH(G$4,0))*(Diário!$F$4:$F$5010))
+SUMPRODUCT(('Comp.'!$D$5:$D$444=$B25)*('Comp.'!$B$5:$B$444&gt;=G$4)*('Comp.'!$B$5:$B$444&lt;=EOMONTH(G$4,0))*('Comp.'!$E$5:$E$444))</f>
        <v>0</v>
      </c>
      <c r="H25" s="144" t="n">
        <f aca="false">SUMPRODUCT((Diário!$E$4:$E$5010='Analítico Cp.'!$B25)*(Diário!$C$4:$C$5010&gt;=H$4)*(Diário!$C$4:$C$5010&lt;=EOMONTH(H$4,0))*(Diário!$F$4:$F$5010))
+SUMPRODUCT(('Comp.'!$D$5:$D$444=$B25)*('Comp.'!$B$5:$B$444&gt;=H$4)*('Comp.'!$B$5:$B$444&lt;=EOMONTH(H$4,0))*('Comp.'!$E$5:$E$444))</f>
        <v>0</v>
      </c>
      <c r="I25" s="144" t="n">
        <f aca="false">SUMPRODUCT((Diário!$E$4:$E$5010='Analítico Cp.'!$B25)*(Diário!$C$4:$C$5010&gt;=I$4)*(Diário!$C$4:$C$5010&lt;=EOMONTH(I$4,0))*(Diário!$F$4:$F$5010))
+SUMPRODUCT(('Comp.'!$D$5:$D$444=$B25)*('Comp.'!$B$5:$B$444&gt;=I$4)*('Comp.'!$B$5:$B$444&lt;=EOMONTH(I$4,0))*('Comp.'!$E$5:$E$444))</f>
        <v>0</v>
      </c>
      <c r="J25" s="144" t="n">
        <f aca="false">SUMPRODUCT((Diário!$E$4:$E$5010='Analítico Cp.'!$B25)*(Diário!$C$4:$C$5010&gt;=J$4)*(Diário!$C$4:$C$5010&lt;=EOMONTH(J$4,0))*(Diário!$F$4:$F$5010))
+SUMPRODUCT(('Comp.'!$D$5:$D$444=$B25)*('Comp.'!$B$5:$B$444&gt;=J$4)*('Comp.'!$B$5:$B$444&lt;=EOMONTH(J$4,0))*('Comp.'!$E$5:$E$444))</f>
        <v>0</v>
      </c>
      <c r="K25" s="144" t="n">
        <f aca="false">SUMPRODUCT((Diário!$E$4:$E$5010='Analítico Cp.'!$B25)*(Diário!$C$4:$C$5010&gt;=K$4)*(Diário!$C$4:$C$5010&lt;=EOMONTH(K$4,0))*(Diário!$F$4:$F$5010))
+SUMPRODUCT(('Comp.'!$D$5:$D$444=$B25)*('Comp.'!$B$5:$B$444&gt;=K$4)*('Comp.'!$B$5:$B$444&lt;=EOMONTH(K$4,0))*('Comp.'!$E$5:$E$444))</f>
        <v>0</v>
      </c>
      <c r="L25" s="144" t="n">
        <f aca="false">SUMPRODUCT((Diário!$E$4:$E$5010='Analítico Cp.'!$B25)*(Diário!$C$4:$C$5010&gt;=L$4)*(Diário!$C$4:$C$5010&lt;=EOMONTH(L$4,0))*(Diário!$F$4:$F$5010))
+SUMPRODUCT(('Comp.'!$D$5:$D$444=$B25)*('Comp.'!$B$5:$B$444&gt;=L$4)*('Comp.'!$B$5:$B$444&lt;=EOMONTH(L$4,0))*('Comp.'!$E$5:$E$444))</f>
        <v>0</v>
      </c>
      <c r="M25" s="144" t="n">
        <f aca="false">SUMPRODUCT((Diário!$E$4:$E$5010='Analítico Cp.'!$B25)*(Diário!$C$4:$C$5010&gt;=M$4)*(Diário!$C$4:$C$5010&lt;=EOMONTH(M$4,0))*(Diário!$F$4:$F$5010))
+SUMPRODUCT(('Comp.'!$D$5:$D$444=$B25)*('Comp.'!$B$5:$B$444&gt;=M$4)*('Comp.'!$B$5:$B$444&lt;=EOMONTH(M$4,0))*('Comp.'!$E$5:$E$444))</f>
        <v>0</v>
      </c>
      <c r="N25" s="144" t="n">
        <f aca="false">SUMPRODUCT((Diário!$E$4:$E$5010='Analítico Cp.'!$B25)*(Diário!$C$4:$C$5010&gt;=N$4)*(Diário!$C$4:$C$5010&lt;=EOMONTH(N$4,0))*(Diário!$F$4:$F$5010))
+SUMPRODUCT(('Comp.'!$D$5:$D$444=$B25)*('Comp.'!$B$5:$B$444&gt;=N$4)*('Comp.'!$B$5:$B$444&lt;=EOMONTH(N$4,0))*('Comp.'!$E$5:$E$444))</f>
        <v>0</v>
      </c>
      <c r="O25" s="145" t="n">
        <f aca="false">SUM(C25:N25)</f>
        <v>0</v>
      </c>
      <c r="P25" s="146" t="n">
        <f aca="false">IF($O$135=0,0,O25/$O$135)</f>
        <v>0</v>
      </c>
      <c r="Q25" s="118"/>
      <c r="R25" s="118"/>
      <c r="S25" s="118"/>
      <c r="T25" s="118"/>
      <c r="U25" s="118"/>
      <c r="V25" s="118"/>
      <c r="W25" s="118"/>
      <c r="X25" s="118"/>
      <c r="Y25" s="118"/>
      <c r="Z25" s="118"/>
    </row>
    <row r="26" customFormat="false" ht="23.25" hidden="false" customHeight="true" outlineLevel="0" collapsed="false">
      <c r="A26" s="148"/>
      <c r="B26" s="80" t="s">
        <v>188</v>
      </c>
      <c r="C26" s="149" t="n">
        <f aca="false">SUBTOTAL(109,C18:C25)</f>
        <v>0</v>
      </c>
      <c r="D26" s="149" t="n">
        <f aca="false">SUBTOTAL(109,D18:D25)</f>
        <v>0</v>
      </c>
      <c r="E26" s="149" t="n">
        <f aca="false">SUBTOTAL(109,E18:E25)</f>
        <v>5414.91</v>
      </c>
      <c r="F26" s="149" t="n">
        <f aca="false">SUBTOTAL(109,F18:F25)</f>
        <v>53472.23</v>
      </c>
      <c r="G26" s="149" t="n">
        <f aca="false">SUBTOTAL(109,G18:G25)</f>
        <v>76361.6</v>
      </c>
      <c r="H26" s="149" t="n">
        <f aca="false">SUBTOTAL(109,H18:H25)</f>
        <v>78754.8</v>
      </c>
      <c r="I26" s="149" t="n">
        <f aca="false">SUBTOTAL(109,I18:I25)</f>
        <v>75153.24</v>
      </c>
      <c r="J26" s="149" t="n">
        <f aca="false">SUBTOTAL(109,J18:J25)</f>
        <v>85532.34</v>
      </c>
      <c r="K26" s="149" t="n">
        <f aca="false">SUBTOTAL(109,K18:K25)</f>
        <v>82923.68</v>
      </c>
      <c r="L26" s="149" t="n">
        <f aca="false">SUBTOTAL(109,L18:L25)</f>
        <v>92233.11</v>
      </c>
      <c r="M26" s="149" t="n">
        <f aca="false">SUBTOTAL(109,M18:M25)</f>
        <v>81209.06</v>
      </c>
      <c r="N26" s="149" t="n">
        <f aca="false">SUBTOTAL(109,N18:N25)</f>
        <v>83294.35</v>
      </c>
      <c r="O26" s="149" t="n">
        <f aca="false">SUBTOTAL(109,O18:O25)</f>
        <v>714349.32</v>
      </c>
      <c r="P26" s="150" t="n">
        <f aca="false">IF($O$135=0,0,O26/$O$135)</f>
        <v>0.383219577299654</v>
      </c>
      <c r="Q26" s="118"/>
      <c r="R26" s="118"/>
      <c r="S26" s="118"/>
      <c r="T26" s="118"/>
      <c r="U26" s="118"/>
      <c r="V26" s="118"/>
      <c r="W26" s="118"/>
      <c r="X26" s="118"/>
      <c r="Y26" s="118"/>
      <c r="Z26" s="118"/>
    </row>
    <row r="27" customFormat="false" ht="23.25" hidden="false" customHeight="true" outlineLevel="0" collapsed="false">
      <c r="A27" s="160" t="s">
        <v>150</v>
      </c>
      <c r="B27" s="161" t="s">
        <v>151</v>
      </c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6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customFormat="false" ht="23.25" hidden="false" customHeight="true" outlineLevel="0" collapsed="false">
      <c r="A28" s="59" t="s">
        <v>189</v>
      </c>
      <c r="B28" s="65" t="s">
        <v>190</v>
      </c>
      <c r="C28" s="144" t="n">
        <f aca="false">SUMPRODUCT((Diário!$E$4:$E$5010='Analítico Cp.'!$B28)*(Diário!$C$4:$C$5010&gt;=C$4)*(Diário!$C$4:$C$5010&lt;=EOMONTH(C$4,0))*(Diário!$F$4:$F$5010))
+SUMPRODUCT(('Comp.'!$D$5:$D$444=$B28)*('Comp.'!$B$5:$B$444&gt;=C$4)*('Comp.'!$B$5:$B$444&lt;=EOMONTH(C$4,0))*('Comp.'!$E$5:$E$444))</f>
        <v>0</v>
      </c>
      <c r="D28" s="144" t="n">
        <f aca="false">SUMPRODUCT((Diário!$E$4:$E$5010='Analítico Cp.'!$B28)*(Diário!$C$4:$C$5010&gt;=D$4)*(Diário!$C$4:$C$5010&lt;=EOMONTH(D$4,0))*(Diário!$F$4:$F$5010))
+SUMPRODUCT(('Comp.'!$D$5:$D$444=$B28)*('Comp.'!$B$5:$B$444&gt;=D$4)*('Comp.'!$B$5:$B$444&lt;=EOMONTH(D$4,0))*('Comp.'!$E$5:$E$444))</f>
        <v>0</v>
      </c>
      <c r="E28" s="144" t="n">
        <f aca="false">SUMPRODUCT((Diário!$E$4:$E$5010='Analítico Cp.'!$B28)*(Diário!$C$4:$C$5010&gt;=E$4)*(Diário!$C$4:$C$5010&lt;=EOMONTH(E$4,0))*(Diário!$F$4:$F$5010))
+SUMPRODUCT(('Comp.'!$D$5:$D$444=$B28)*('Comp.'!$B$5:$B$444&gt;=E$4)*('Comp.'!$B$5:$B$444&lt;=EOMONTH(E$4,0))*('Comp.'!$E$5:$E$444))</f>
        <v>0</v>
      </c>
      <c r="F28" s="144" t="n">
        <f aca="false">SUMPRODUCT((Diário!$E$4:$E$5010='Analítico Cp.'!$B28)*(Diário!$C$4:$C$5010&gt;=F$4)*(Diário!$C$4:$C$5010&lt;=EOMONTH(F$4,0))*(Diário!$F$4:$F$5010))
+SUMPRODUCT(('Comp.'!$D$5:$D$444=$B28)*('Comp.'!$B$5:$B$444&gt;=F$4)*('Comp.'!$B$5:$B$444&lt;=EOMONTH(F$4,0))*('Comp.'!$E$5:$E$444))</f>
        <v>0</v>
      </c>
      <c r="G28" s="144" t="n">
        <f aca="false">SUMPRODUCT((Diário!$E$4:$E$5010='Analítico Cp.'!$B28)*(Diário!$C$4:$C$5010&gt;=G$4)*(Diário!$C$4:$C$5010&lt;=EOMONTH(G$4,0))*(Diário!$F$4:$F$5010))
+SUMPRODUCT(('Comp.'!$D$5:$D$444=$B28)*('Comp.'!$B$5:$B$444&gt;=G$4)*('Comp.'!$B$5:$B$444&lt;=EOMONTH(G$4,0))*('Comp.'!$E$5:$E$444))</f>
        <v>0</v>
      </c>
      <c r="H28" s="144" t="n">
        <f aca="false">SUMPRODUCT((Diário!$E$4:$E$5010='Analítico Cp.'!$B28)*(Diário!$C$4:$C$5010&gt;=H$4)*(Diário!$C$4:$C$5010&lt;=EOMONTH(H$4,0))*(Diário!$F$4:$F$5010))
+SUMPRODUCT(('Comp.'!$D$5:$D$444=$B28)*('Comp.'!$B$5:$B$444&gt;=H$4)*('Comp.'!$B$5:$B$444&lt;=EOMONTH(H$4,0))*('Comp.'!$E$5:$E$444))</f>
        <v>0</v>
      </c>
      <c r="I28" s="144" t="n">
        <f aca="false">SUMPRODUCT((Diário!$E$4:$E$5010='Analítico Cp.'!$B28)*(Diário!$C$4:$C$5010&gt;=I$4)*(Diário!$C$4:$C$5010&lt;=EOMONTH(I$4,0))*(Diário!$F$4:$F$5010))
+SUMPRODUCT(('Comp.'!$D$5:$D$444=$B28)*('Comp.'!$B$5:$B$444&gt;=I$4)*('Comp.'!$B$5:$B$444&lt;=EOMONTH(I$4,0))*('Comp.'!$E$5:$E$444))</f>
        <v>0</v>
      </c>
      <c r="J28" s="144" t="n">
        <f aca="false">SUMPRODUCT((Diário!$E$4:$E$5010='Analítico Cp.'!$B28)*(Diário!$C$4:$C$5010&gt;=J$4)*(Diário!$C$4:$C$5010&lt;=EOMONTH(J$4,0))*(Diário!$F$4:$F$5010))
+SUMPRODUCT(('Comp.'!$D$5:$D$444=$B28)*('Comp.'!$B$5:$B$444&gt;=J$4)*('Comp.'!$B$5:$B$444&lt;=EOMONTH(J$4,0))*('Comp.'!$E$5:$E$444))</f>
        <v>0</v>
      </c>
      <c r="K28" s="144" t="n">
        <f aca="false">SUMPRODUCT((Diário!$E$4:$E$5010='Analítico Cp.'!$B28)*(Diário!$C$4:$C$5010&gt;=K$4)*(Diário!$C$4:$C$5010&lt;=EOMONTH(K$4,0))*(Diário!$F$4:$F$5010))
+SUMPRODUCT(('Comp.'!$D$5:$D$444=$B28)*('Comp.'!$B$5:$B$444&gt;=K$4)*('Comp.'!$B$5:$B$444&lt;=EOMONTH(K$4,0))*('Comp.'!$E$5:$E$444))</f>
        <v>0</v>
      </c>
      <c r="L28" s="144" t="n">
        <f aca="false">SUMPRODUCT((Diário!$E$4:$E$5010='Analítico Cp.'!$B28)*(Diário!$C$4:$C$5010&gt;=L$4)*(Diário!$C$4:$C$5010&lt;=EOMONTH(L$4,0))*(Diário!$F$4:$F$5010))
+SUMPRODUCT(('Comp.'!$D$5:$D$444=$B28)*('Comp.'!$B$5:$B$444&gt;=L$4)*('Comp.'!$B$5:$B$444&lt;=EOMONTH(L$4,0))*('Comp.'!$E$5:$E$444))</f>
        <v>0</v>
      </c>
      <c r="M28" s="144" t="n">
        <f aca="false">SUMPRODUCT((Diário!$E$4:$E$5010='Analítico Cp.'!$B28)*(Diário!$C$4:$C$5010&gt;=M$4)*(Diário!$C$4:$C$5010&lt;=EOMONTH(M$4,0))*(Diário!$F$4:$F$5010))
+SUMPRODUCT(('Comp.'!$D$5:$D$444=$B28)*('Comp.'!$B$5:$B$444&gt;=M$4)*('Comp.'!$B$5:$B$444&lt;=EOMONTH(M$4,0))*('Comp.'!$E$5:$E$444))</f>
        <v>0</v>
      </c>
      <c r="N28" s="144" t="n">
        <f aca="false">SUMPRODUCT((Diário!$E$4:$E$5010='Analítico Cp.'!$B28)*(Diário!$C$4:$C$5010&gt;=N$4)*(Diário!$C$4:$C$5010&lt;=EOMONTH(N$4,0))*(Diário!$F$4:$F$5010))
+SUMPRODUCT(('Comp.'!$D$5:$D$444=$B28)*('Comp.'!$B$5:$B$444&gt;=N$4)*('Comp.'!$B$5:$B$444&lt;=EOMONTH(N$4,0))*('Comp.'!$E$5:$E$444))</f>
        <v>0</v>
      </c>
      <c r="O28" s="145" t="n">
        <f aca="false">SUM(C28:N28)</f>
        <v>0</v>
      </c>
      <c r="P28" s="146" t="n">
        <f aca="false">IF($O$135=0,0,O28/$O$135)</f>
        <v>0</v>
      </c>
      <c r="Q28" s="118"/>
      <c r="R28" s="118"/>
      <c r="S28" s="118"/>
      <c r="T28" s="118"/>
      <c r="U28" s="118"/>
      <c r="V28" s="118"/>
      <c r="W28" s="118"/>
      <c r="X28" s="118"/>
      <c r="Y28" s="118"/>
      <c r="Z28" s="118"/>
    </row>
    <row r="29" customFormat="false" ht="23.25" hidden="false" customHeight="true" outlineLevel="0" collapsed="false">
      <c r="A29" s="59" t="s">
        <v>191</v>
      </c>
      <c r="B29" s="65" t="s">
        <v>192</v>
      </c>
      <c r="C29" s="144" t="n">
        <f aca="false">SUMPRODUCT((Diário!$E$4:$E$5010='Analítico Cp.'!$B29)*(Diário!$C$4:$C$5010&gt;=C$4)*(Diário!$C$4:$C$5010&lt;=EOMONTH(C$4,0))*(Diário!$F$4:$F$5010))
+SUMPRODUCT(('Comp.'!$D$5:$D$444=$B29)*('Comp.'!$B$5:$B$444&gt;=C$4)*('Comp.'!$B$5:$B$444&lt;=EOMONTH(C$4,0))*('Comp.'!$E$5:$E$444))</f>
        <v>0</v>
      </c>
      <c r="D29" s="144" t="n">
        <f aca="false">SUMPRODUCT((Diário!$E$4:$E$5010='Analítico Cp.'!$B29)*(Diário!$C$4:$C$5010&gt;=D$4)*(Diário!$C$4:$C$5010&lt;=EOMONTH(D$4,0))*(Diário!$F$4:$F$5010))
+SUMPRODUCT(('Comp.'!$D$5:$D$444=$B29)*('Comp.'!$B$5:$B$444&gt;=D$4)*('Comp.'!$B$5:$B$444&lt;=EOMONTH(D$4,0))*('Comp.'!$E$5:$E$444))</f>
        <v>0</v>
      </c>
      <c r="E29" s="144" t="n">
        <f aca="false">SUMPRODUCT((Diário!$E$4:$E$5010='Analítico Cp.'!$B29)*(Diário!$C$4:$C$5010&gt;=E$4)*(Diário!$C$4:$C$5010&lt;=EOMONTH(E$4,0))*(Diário!$F$4:$F$5010))
+SUMPRODUCT(('Comp.'!$D$5:$D$444=$B29)*('Comp.'!$B$5:$B$444&gt;=E$4)*('Comp.'!$B$5:$B$444&lt;=EOMONTH(E$4,0))*('Comp.'!$E$5:$E$444))</f>
        <v>1527.8</v>
      </c>
      <c r="F29" s="144" t="n">
        <f aca="false">SUMPRODUCT((Diário!$E$4:$E$5010='Analítico Cp.'!$B29)*(Diário!$C$4:$C$5010&gt;=F$4)*(Diário!$C$4:$C$5010&lt;=EOMONTH(F$4,0))*(Diário!$F$4:$F$5010))
+SUMPRODUCT(('Comp.'!$D$5:$D$444=$B29)*('Comp.'!$B$5:$B$444&gt;=F$4)*('Comp.'!$B$5:$B$444&lt;=EOMONTH(F$4,0))*('Comp.'!$E$5:$E$444))</f>
        <v>0</v>
      </c>
      <c r="G29" s="144" t="n">
        <f aca="false">SUMPRODUCT((Diário!$E$4:$E$5010='Analítico Cp.'!$B29)*(Diário!$C$4:$C$5010&gt;=G$4)*(Diário!$C$4:$C$5010&lt;=EOMONTH(G$4,0))*(Diário!$F$4:$F$5010))
+SUMPRODUCT(('Comp.'!$D$5:$D$444=$B29)*('Comp.'!$B$5:$B$444&gt;=G$4)*('Comp.'!$B$5:$B$444&lt;=EOMONTH(G$4,0))*('Comp.'!$E$5:$E$444))</f>
        <v>362.25</v>
      </c>
      <c r="H29" s="144" t="n">
        <f aca="false">SUMPRODUCT((Diário!$E$4:$E$5010='Analítico Cp.'!$B29)*(Diário!$C$4:$C$5010&gt;=H$4)*(Diário!$C$4:$C$5010&lt;=EOMONTH(H$4,0))*(Diário!$F$4:$F$5010))
+SUMPRODUCT(('Comp.'!$D$5:$D$444=$B29)*('Comp.'!$B$5:$B$444&gt;=H$4)*('Comp.'!$B$5:$B$444&lt;=EOMONTH(H$4,0))*('Comp.'!$E$5:$E$444))</f>
        <v>379.5</v>
      </c>
      <c r="I29" s="144" t="n">
        <f aca="false">SUMPRODUCT((Diário!$E$4:$E$5010='Analítico Cp.'!$B29)*(Diário!$C$4:$C$5010&gt;=I$4)*(Diário!$C$4:$C$5010&lt;=EOMONTH(I$4,0))*(Diário!$F$4:$F$5010))
+SUMPRODUCT(('Comp.'!$D$5:$D$444=$B29)*('Comp.'!$B$5:$B$444&gt;=I$4)*('Comp.'!$B$5:$B$444&lt;=EOMONTH(I$4,0))*('Comp.'!$E$5:$E$444))</f>
        <v>0</v>
      </c>
      <c r="J29" s="144" t="n">
        <f aca="false">SUMPRODUCT((Diário!$E$4:$E$5010='Analítico Cp.'!$B29)*(Diário!$C$4:$C$5010&gt;=J$4)*(Diário!$C$4:$C$5010&lt;=EOMONTH(J$4,0))*(Diário!$F$4:$F$5010))
+SUMPRODUCT(('Comp.'!$D$5:$D$444=$B29)*('Comp.'!$B$5:$B$444&gt;=J$4)*('Comp.'!$B$5:$B$444&lt;=EOMONTH(J$4,0))*('Comp.'!$E$5:$E$444))</f>
        <v>0</v>
      </c>
      <c r="K29" s="144" t="n">
        <f aca="false">SUMPRODUCT((Diário!$E$4:$E$5010='Analítico Cp.'!$B29)*(Diário!$C$4:$C$5010&gt;=K$4)*(Diário!$C$4:$C$5010&lt;=EOMONTH(K$4,0))*(Diário!$F$4:$F$5010))
+SUMPRODUCT(('Comp.'!$D$5:$D$444=$B29)*('Comp.'!$B$5:$B$444&gt;=K$4)*('Comp.'!$B$5:$B$444&lt;=EOMONTH(K$4,0))*('Comp.'!$E$5:$E$444))</f>
        <v>0</v>
      </c>
      <c r="L29" s="144" t="n">
        <f aca="false">SUMPRODUCT((Diário!$E$4:$E$5010='Analítico Cp.'!$B29)*(Diário!$C$4:$C$5010&gt;=L$4)*(Diário!$C$4:$C$5010&lt;=EOMONTH(L$4,0))*(Diário!$F$4:$F$5010))
+SUMPRODUCT(('Comp.'!$D$5:$D$444=$B29)*('Comp.'!$B$5:$B$444&gt;=L$4)*('Comp.'!$B$5:$B$444&lt;=EOMONTH(L$4,0))*('Comp.'!$E$5:$E$444))</f>
        <v>0</v>
      </c>
      <c r="M29" s="144" t="n">
        <f aca="false">SUMPRODUCT((Diário!$E$4:$E$5010='Analítico Cp.'!$B29)*(Diário!$C$4:$C$5010&gt;=M$4)*(Diário!$C$4:$C$5010&lt;=EOMONTH(M$4,0))*(Diário!$F$4:$F$5010))
+SUMPRODUCT(('Comp.'!$D$5:$D$444=$B29)*('Comp.'!$B$5:$B$444&gt;=M$4)*('Comp.'!$B$5:$B$444&lt;=EOMONTH(M$4,0))*('Comp.'!$E$5:$E$444))</f>
        <v>0</v>
      </c>
      <c r="N29" s="144" t="n">
        <f aca="false">SUMPRODUCT((Diário!$E$4:$E$5010='Analítico Cp.'!$B29)*(Diário!$C$4:$C$5010&gt;=N$4)*(Diário!$C$4:$C$5010&lt;=EOMONTH(N$4,0))*(Diário!$F$4:$F$5010))
+SUMPRODUCT(('Comp.'!$D$5:$D$444=$B29)*('Comp.'!$B$5:$B$444&gt;=N$4)*('Comp.'!$B$5:$B$444&lt;=EOMONTH(N$4,0))*('Comp.'!$E$5:$E$444))</f>
        <v>0</v>
      </c>
      <c r="O29" s="145" t="n">
        <f aca="false">SUM(C29:N29)</f>
        <v>2269.55</v>
      </c>
      <c r="P29" s="146" t="n">
        <f aca="false">IF($O$135=0,0,O29/$O$135)</f>
        <v>0.00121752197042818</v>
      </c>
      <c r="Q29" s="118"/>
      <c r="R29" s="118"/>
      <c r="S29" s="118"/>
      <c r="T29" s="118"/>
      <c r="U29" s="118"/>
      <c r="V29" s="118"/>
      <c r="W29" s="118"/>
      <c r="X29" s="118"/>
      <c r="Y29" s="118"/>
      <c r="Z29" s="118"/>
    </row>
    <row r="30" customFormat="false" ht="23.25" hidden="false" customHeight="true" outlineLevel="0" collapsed="false">
      <c r="A30" s="148"/>
      <c r="B30" s="80" t="s">
        <v>193</v>
      </c>
      <c r="C30" s="149" t="n">
        <f aca="false">SUBTOTAL(109,C28:C29)</f>
        <v>0</v>
      </c>
      <c r="D30" s="149" t="n">
        <f aca="false">SUBTOTAL(109,D28:D29)</f>
        <v>0</v>
      </c>
      <c r="E30" s="149" t="n">
        <f aca="false">SUBTOTAL(109,E28:E29)</f>
        <v>1527.8</v>
      </c>
      <c r="F30" s="149" t="n">
        <f aca="false">SUBTOTAL(109,F28:F29)</f>
        <v>0</v>
      </c>
      <c r="G30" s="149" t="n">
        <f aca="false">SUBTOTAL(109,G28:G29)</f>
        <v>362.25</v>
      </c>
      <c r="H30" s="149" t="n">
        <f aca="false">SUBTOTAL(109,H28:H29)</f>
        <v>379.5</v>
      </c>
      <c r="I30" s="149" t="n">
        <f aca="false">SUBTOTAL(109,I28:I29)</f>
        <v>0</v>
      </c>
      <c r="J30" s="149" t="n">
        <f aca="false">SUBTOTAL(109,J28:J29)</f>
        <v>0</v>
      </c>
      <c r="K30" s="149" t="n">
        <f aca="false">SUBTOTAL(109,K28:K29)</f>
        <v>0</v>
      </c>
      <c r="L30" s="149" t="n">
        <f aca="false">SUBTOTAL(109,L28:L29)</f>
        <v>0</v>
      </c>
      <c r="M30" s="149" t="n">
        <f aca="false">SUBTOTAL(109,M28:M29)</f>
        <v>0</v>
      </c>
      <c r="N30" s="149" t="n">
        <f aca="false">SUBTOTAL(109,N28:N29)</f>
        <v>0</v>
      </c>
      <c r="O30" s="149" t="n">
        <f aca="false">SUBTOTAL(109,O28:O29)</f>
        <v>2269.55</v>
      </c>
      <c r="P30" s="150" t="n">
        <f aca="false">IF($O$135=0,0,O30/$O$135)</f>
        <v>0.00121752197042818</v>
      </c>
      <c r="Q30" s="118"/>
      <c r="R30" s="118"/>
      <c r="S30" s="118"/>
      <c r="T30" s="118"/>
      <c r="U30" s="118"/>
      <c r="V30" s="118"/>
      <c r="W30" s="118"/>
      <c r="X30" s="118"/>
      <c r="Y30" s="118"/>
      <c r="Z30" s="118"/>
    </row>
    <row r="31" customFormat="false" ht="23.25" hidden="false" customHeight="true" outlineLevel="0" collapsed="false">
      <c r="A31" s="167" t="s">
        <v>152</v>
      </c>
      <c r="B31" s="161" t="s">
        <v>153</v>
      </c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6"/>
      <c r="Q31" s="118"/>
      <c r="R31" s="118"/>
      <c r="S31" s="118"/>
      <c r="T31" s="118"/>
      <c r="U31" s="118"/>
      <c r="V31" s="118"/>
      <c r="W31" s="118"/>
      <c r="X31" s="118"/>
      <c r="Y31" s="118"/>
      <c r="Z31" s="118"/>
    </row>
    <row r="32" customFormat="false" ht="23.25" hidden="false" customHeight="true" outlineLevel="0" collapsed="false">
      <c r="A32" s="59" t="s">
        <v>194</v>
      </c>
      <c r="B32" s="65" t="s">
        <v>195</v>
      </c>
      <c r="C32" s="144" t="n">
        <f aca="false">'Prov. Pessoal'!C7-'Prov. Pessoal'!C17</f>
        <v>0</v>
      </c>
      <c r="D32" s="144" t="n">
        <f aca="false">'Prov. Pessoal'!D7-'Prov. Pessoal'!D17</f>
        <v>0</v>
      </c>
      <c r="E32" s="144" t="n">
        <f aca="false">'Prov. Pessoal'!E7-'Prov. Pessoal'!E17</f>
        <v>0</v>
      </c>
      <c r="F32" s="144" t="n">
        <f aca="false">'Prov. Pessoal'!F7-'Prov. Pessoal'!F17</f>
        <v>0</v>
      </c>
      <c r="G32" s="144" t="n">
        <f aca="false">'Prov. Pessoal'!G7-'Prov. Pessoal'!G17</f>
        <v>0</v>
      </c>
      <c r="H32" s="144" t="n">
        <f aca="false">'Prov. Pessoal'!H7-'Prov. Pessoal'!H17</f>
        <v>0</v>
      </c>
      <c r="I32" s="144" t="n">
        <f aca="false">'Prov. Pessoal'!I7-'Prov. Pessoal'!I17</f>
        <v>0</v>
      </c>
      <c r="J32" s="144" t="n">
        <f aca="false">'Prov. Pessoal'!J7-'Prov. Pessoal'!J17</f>
        <v>0</v>
      </c>
      <c r="K32" s="144" t="n">
        <f aca="false">'Prov. Pessoal'!K7-'Prov. Pessoal'!K17</f>
        <v>0</v>
      </c>
      <c r="L32" s="144" t="n">
        <f aca="false">'Prov. Pessoal'!L7-'Prov. Pessoal'!L17</f>
        <v>0</v>
      </c>
      <c r="M32" s="144" t="n">
        <f aca="false">'Prov. Pessoal'!M7-'Prov. Pessoal'!M17</f>
        <v>0</v>
      </c>
      <c r="N32" s="144" t="n">
        <f aca="false">'Prov. Pessoal'!N7-'Prov. Pessoal'!N17</f>
        <v>0</v>
      </c>
      <c r="O32" s="145" t="n">
        <f aca="false">SUM(C32:N32)</f>
        <v>0</v>
      </c>
      <c r="P32" s="146" t="n">
        <f aca="false">IF($O$135=0,0,O32/$O$135)</f>
        <v>0</v>
      </c>
      <c r="Q32" s="118"/>
      <c r="R32" s="118"/>
      <c r="S32" s="118"/>
      <c r="T32" s="118"/>
      <c r="U32" s="118"/>
      <c r="V32" s="118"/>
      <c r="W32" s="118"/>
      <c r="X32" s="118"/>
      <c r="Y32" s="118"/>
      <c r="Z32" s="118"/>
    </row>
    <row r="33" customFormat="false" ht="23.25" hidden="false" customHeight="true" outlineLevel="0" collapsed="false">
      <c r="A33" s="59" t="s">
        <v>196</v>
      </c>
      <c r="B33" s="65" t="s">
        <v>197</v>
      </c>
      <c r="C33" s="144" t="n">
        <f aca="false">'Prov. Pessoal'!C8-'Prov. Pessoal'!C18</f>
        <v>0</v>
      </c>
      <c r="D33" s="144" t="n">
        <f aca="false">'Prov. Pessoal'!D8-'Prov. Pessoal'!D18</f>
        <v>0</v>
      </c>
      <c r="E33" s="144" t="n">
        <f aca="false">'Prov. Pessoal'!E8-'Prov. Pessoal'!E18</f>
        <v>0</v>
      </c>
      <c r="F33" s="144" t="n">
        <f aca="false">'Prov. Pessoal'!F8-'Prov. Pessoal'!F18</f>
        <v>0</v>
      </c>
      <c r="G33" s="144" t="n">
        <f aca="false">'Prov. Pessoal'!G8-'Prov. Pessoal'!G18</f>
        <v>0</v>
      </c>
      <c r="H33" s="144" t="n">
        <f aca="false">'Prov. Pessoal'!H8-'Prov. Pessoal'!H18</f>
        <v>0</v>
      </c>
      <c r="I33" s="144" t="n">
        <f aca="false">'Prov. Pessoal'!I8-'Prov. Pessoal'!I18</f>
        <v>0</v>
      </c>
      <c r="J33" s="144" t="n">
        <f aca="false">'Prov. Pessoal'!J8-'Prov. Pessoal'!J18</f>
        <v>0</v>
      </c>
      <c r="K33" s="144" t="n">
        <f aca="false">'Prov. Pessoal'!K8-'Prov. Pessoal'!K18</f>
        <v>0</v>
      </c>
      <c r="L33" s="144" t="n">
        <f aca="false">'Prov. Pessoal'!L8-'Prov. Pessoal'!L18</f>
        <v>0</v>
      </c>
      <c r="M33" s="144" t="n">
        <f aca="false">'Prov. Pessoal'!M8-'Prov. Pessoal'!M18</f>
        <v>0</v>
      </c>
      <c r="N33" s="144" t="n">
        <f aca="false">'Prov. Pessoal'!N8-'Prov. Pessoal'!N18</f>
        <v>0</v>
      </c>
      <c r="O33" s="145" t="n">
        <f aca="false">SUM(C33:N33)</f>
        <v>0</v>
      </c>
      <c r="P33" s="146" t="n">
        <f aca="false">IF($O$135=0,0,O33/$O$135)</f>
        <v>0</v>
      </c>
      <c r="Q33" s="118"/>
      <c r="R33" s="118"/>
      <c r="S33" s="118"/>
      <c r="T33" s="118"/>
      <c r="U33" s="118"/>
      <c r="V33" s="118"/>
      <c r="W33" s="118"/>
      <c r="X33" s="118"/>
      <c r="Y33" s="118"/>
      <c r="Z33" s="118"/>
    </row>
    <row r="34" customFormat="false" ht="23.25" hidden="false" customHeight="true" outlineLevel="0" collapsed="false">
      <c r="A34" s="59" t="s">
        <v>198</v>
      </c>
      <c r="B34" s="65" t="s">
        <v>199</v>
      </c>
      <c r="C34" s="144" t="n">
        <f aca="false">'Prov. Pessoal'!C9-'Prov. Pessoal'!C19</f>
        <v>0</v>
      </c>
      <c r="D34" s="144" t="n">
        <f aca="false">'Prov. Pessoal'!D9-'Prov. Pessoal'!D19</f>
        <v>0</v>
      </c>
      <c r="E34" s="144" t="n">
        <f aca="false">'Prov. Pessoal'!E9-'Prov. Pessoal'!E19</f>
        <v>3104.12</v>
      </c>
      <c r="F34" s="144" t="n">
        <f aca="false">'Prov. Pessoal'!F9-'Prov. Pessoal'!F19</f>
        <v>4954.45</v>
      </c>
      <c r="G34" s="144" t="n">
        <f aca="false">'Prov. Pessoal'!G9-'Prov. Pessoal'!G19</f>
        <v>1427.69</v>
      </c>
      <c r="H34" s="144" t="n">
        <f aca="false">'Prov. Pessoal'!H9-'Prov. Pessoal'!H19</f>
        <v>-263.7</v>
      </c>
      <c r="I34" s="144" t="n">
        <f aca="false">'Prov. Pessoal'!I9-'Prov. Pessoal'!I19</f>
        <v>3093.34</v>
      </c>
      <c r="J34" s="144" t="n">
        <f aca="false">'Prov. Pessoal'!J9-'Prov. Pessoal'!J19</f>
        <v>3598.37</v>
      </c>
      <c r="K34" s="144" t="n">
        <f aca="false">'Prov. Pessoal'!K9-'Prov. Pessoal'!K19</f>
        <v>3140.6</v>
      </c>
      <c r="L34" s="144" t="n">
        <f aca="false">'Prov. Pessoal'!L9-'Prov. Pessoal'!L19</f>
        <v>3053.79</v>
      </c>
      <c r="M34" s="144" t="n">
        <f aca="false">'Prov. Pessoal'!M9-'Prov. Pessoal'!M19</f>
        <v>3558.8</v>
      </c>
      <c r="N34" s="144" t="n">
        <f aca="false">'Prov. Pessoal'!N9-'Prov. Pessoal'!N19</f>
        <v>3129.89</v>
      </c>
      <c r="O34" s="145" t="n">
        <f aca="false">SUM(C34:N34)</f>
        <v>28797.35</v>
      </c>
      <c r="P34" s="146" t="n">
        <f aca="false">IF($O$135=0,0,O34/$O$135)</f>
        <v>0.0154486159437377</v>
      </c>
      <c r="Q34" s="118"/>
      <c r="R34" s="118"/>
      <c r="S34" s="118"/>
      <c r="T34" s="118"/>
      <c r="U34" s="118"/>
      <c r="V34" s="118"/>
      <c r="W34" s="118"/>
      <c r="X34" s="118"/>
      <c r="Y34" s="118"/>
      <c r="Z34" s="118"/>
    </row>
    <row r="35" customFormat="false" ht="23.25" hidden="false" customHeight="true" outlineLevel="0" collapsed="false">
      <c r="A35" s="59" t="s">
        <v>200</v>
      </c>
      <c r="B35" s="65" t="s">
        <v>201</v>
      </c>
      <c r="C35" s="144" t="n">
        <f aca="false">'Prov. Pessoal'!C10-'Prov. Pessoal'!C20</f>
        <v>0</v>
      </c>
      <c r="D35" s="144" t="n">
        <f aca="false">'Prov. Pessoal'!D10-'Prov. Pessoal'!D20</f>
        <v>0</v>
      </c>
      <c r="E35" s="144" t="n">
        <f aca="false">'Prov. Pessoal'!E10-'Prov. Pessoal'!E20</f>
        <v>1241.648</v>
      </c>
      <c r="F35" s="144" t="n">
        <f aca="false">'Prov. Pessoal'!F10-'Prov. Pessoal'!F20</f>
        <v>1555.13</v>
      </c>
      <c r="G35" s="144" t="n">
        <f aca="false">'Prov. Pessoal'!G10-'Prov. Pessoal'!G20</f>
        <v>2552.82</v>
      </c>
      <c r="H35" s="144" t="n">
        <f aca="false">'Prov. Pessoal'!H10-'Prov. Pessoal'!H20</f>
        <v>2447.31</v>
      </c>
      <c r="I35" s="144" t="n">
        <f aca="false">'Prov. Pessoal'!I10-'Prov. Pessoal'!I20</f>
        <v>3153.26</v>
      </c>
      <c r="J35" s="144" t="n">
        <f aca="false">'Prov. Pessoal'!J10-'Prov. Pessoal'!J20</f>
        <v>4836.44</v>
      </c>
      <c r="K35" s="144" t="n">
        <f aca="false">'Prov. Pessoal'!K10-'Prov. Pessoal'!K20</f>
        <v>2999.03</v>
      </c>
      <c r="L35" s="144" t="n">
        <f aca="false">'Prov. Pessoal'!L10-'Prov. Pessoal'!L20</f>
        <v>4836.44</v>
      </c>
      <c r="M35" s="144" t="n">
        <f aca="false">'Prov. Pessoal'!M10-'Prov. Pessoal'!M20</f>
        <v>4836.44</v>
      </c>
      <c r="N35" s="144" t="n">
        <f aca="false">'Prov. Pessoal'!N10-'Prov. Pessoal'!N20</f>
        <v>3103.05</v>
      </c>
      <c r="O35" s="145" t="n">
        <f aca="false">SUM(C35:N35)</f>
        <v>31561.568</v>
      </c>
      <c r="P35" s="146" t="n">
        <f aca="false">IF($O$135=0,0,O35/$O$135)</f>
        <v>0.0169315073301593</v>
      </c>
      <c r="Q35" s="118"/>
      <c r="R35" s="118"/>
      <c r="S35" s="118"/>
      <c r="T35" s="118"/>
      <c r="U35" s="118"/>
      <c r="V35" s="118"/>
      <c r="W35" s="118"/>
      <c r="X35" s="118"/>
      <c r="Y35" s="118"/>
      <c r="Z35" s="118"/>
    </row>
    <row r="36" customFormat="false" ht="23.25" hidden="false" customHeight="true" outlineLevel="0" collapsed="false">
      <c r="A36" s="59" t="s">
        <v>202</v>
      </c>
      <c r="B36" s="65" t="s">
        <v>203</v>
      </c>
      <c r="C36" s="144" t="n">
        <f aca="false">'Prov. Pessoal'!C11-'Prov. Pessoal'!C21</f>
        <v>0</v>
      </c>
      <c r="D36" s="144" t="n">
        <f aca="false">'Prov. Pessoal'!D11-'Prov. Pessoal'!D21</f>
        <v>0</v>
      </c>
      <c r="E36" s="144" t="n">
        <f aca="false">'Prov. Pessoal'!E11-'Prov. Pessoal'!E21</f>
        <v>3233.43</v>
      </c>
      <c r="F36" s="144" t="n">
        <f aca="false">'Prov. Pessoal'!F11-'Prov. Pessoal'!F21</f>
        <v>5160.88</v>
      </c>
      <c r="G36" s="144" t="n">
        <f aca="false">'Prov. Pessoal'!G11-'Prov. Pessoal'!G21</f>
        <v>6647.96</v>
      </c>
      <c r="H36" s="144" t="n">
        <f aca="false">'Prov. Pessoal'!H11-'Prov. Pessoal'!H21</f>
        <v>6373.12</v>
      </c>
      <c r="I36" s="144" t="n">
        <f aca="false">'Prov. Pessoal'!I11-'Prov. Pessoal'!I21</f>
        <v>7885.47</v>
      </c>
      <c r="J36" s="144" t="n">
        <f aca="false">'Prov. Pessoal'!J11-'Prov. Pessoal'!J21</f>
        <v>7885.47</v>
      </c>
      <c r="K36" s="144" t="n">
        <f aca="false">'Prov. Pessoal'!K11-'Prov. Pessoal'!K21</f>
        <v>7885.47</v>
      </c>
      <c r="L36" s="144" t="n">
        <f aca="false">'Prov. Pessoal'!L11-'Prov. Pessoal'!L21</f>
        <v>7885.47</v>
      </c>
      <c r="M36" s="144" t="n">
        <f aca="false">'Prov. Pessoal'!M11-'Prov. Pessoal'!M21</f>
        <v>-19187.48</v>
      </c>
      <c r="N36" s="144" t="n">
        <f aca="false">'Prov. Pessoal'!N11-'Prov. Pessoal'!N21</f>
        <v>-21963.26</v>
      </c>
      <c r="O36" s="145" t="n">
        <f aca="false">SUM(C36:N36)</f>
        <v>11806.53</v>
      </c>
      <c r="P36" s="146" t="n">
        <f aca="false">IF($O$135=0,0,O36/$O$135)</f>
        <v>0.00633372680466146</v>
      </c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customFormat="false" ht="23.25" hidden="false" customHeight="true" outlineLevel="0" collapsed="false">
      <c r="A37" s="59" t="s">
        <v>204</v>
      </c>
      <c r="B37" s="65" t="s">
        <v>205</v>
      </c>
      <c r="C37" s="144" t="n">
        <f aca="false">'Prov. Pessoal'!C12-'Prov. Pessoal'!C22</f>
        <v>0</v>
      </c>
      <c r="D37" s="144" t="n">
        <f aca="false">'Prov. Pessoal'!D12-'Prov. Pessoal'!D22</f>
        <v>0</v>
      </c>
      <c r="E37" s="144" t="n">
        <f aca="false">'Prov. Pessoal'!E12-'Prov. Pessoal'!E22</f>
        <v>3233.43</v>
      </c>
      <c r="F37" s="144" t="n">
        <f aca="false">'Prov. Pessoal'!F12-'Prov. Pessoal'!F22</f>
        <v>5160.88</v>
      </c>
      <c r="G37" s="144" t="n">
        <f aca="false">'Prov. Pessoal'!G12-'Prov. Pessoal'!G22</f>
        <v>6764.65</v>
      </c>
      <c r="H37" s="144" t="n">
        <f aca="false">'Prov. Pessoal'!H12-'Prov. Pessoal'!H22</f>
        <v>6548.14</v>
      </c>
      <c r="I37" s="144" t="n">
        <f aca="false">'Prov. Pessoal'!I12-'Prov. Pessoal'!I22</f>
        <v>7885.47</v>
      </c>
      <c r="J37" s="144" t="n">
        <f aca="false">'Prov. Pessoal'!J12-'Prov. Pessoal'!J22</f>
        <v>7885.47</v>
      </c>
      <c r="K37" s="144" t="n">
        <f aca="false">'Prov. Pessoal'!K12-'Prov. Pessoal'!K22</f>
        <v>7885.47</v>
      </c>
      <c r="L37" s="144" t="n">
        <f aca="false">'Prov. Pessoal'!L12-'Prov. Pessoal'!L22</f>
        <v>7885.47</v>
      </c>
      <c r="M37" s="144" t="n">
        <f aca="false">'Prov. Pessoal'!M12-'Prov. Pessoal'!M22</f>
        <v>7885.47</v>
      </c>
      <c r="N37" s="144" t="n">
        <f aca="false">'Prov. Pessoal'!N12-'Prov. Pessoal'!N22</f>
        <v>7885.47</v>
      </c>
      <c r="O37" s="145" t="n">
        <f aca="false">SUM(C37:N37)</f>
        <v>69019.92</v>
      </c>
      <c r="P37" s="146" t="n">
        <f aca="false">IF($O$135=0,0,O37/$O$135)</f>
        <v>0.0370264012677382</v>
      </c>
      <c r="Q37" s="118"/>
      <c r="R37" s="118"/>
      <c r="S37" s="118"/>
      <c r="T37" s="118"/>
      <c r="U37" s="118"/>
      <c r="V37" s="118"/>
      <c r="W37" s="118"/>
      <c r="X37" s="118"/>
      <c r="Y37" s="118"/>
      <c r="Z37" s="118"/>
    </row>
    <row r="38" customFormat="false" ht="23.25" hidden="false" customHeight="true" outlineLevel="0" collapsed="false">
      <c r="A38" s="59" t="s">
        <v>206</v>
      </c>
      <c r="B38" s="65" t="s">
        <v>207</v>
      </c>
      <c r="C38" s="144" t="n">
        <f aca="false">'Prov. Pessoal'!C13-'Prov. Pessoal'!C23</f>
        <v>0</v>
      </c>
      <c r="D38" s="144" t="n">
        <f aca="false">'Prov. Pessoal'!D13-'Prov. Pessoal'!D23</f>
        <v>0</v>
      </c>
      <c r="E38" s="144" t="n">
        <f aca="false">'Prov. Pessoal'!E13-'Prov. Pessoal'!E23</f>
        <v>1077.81</v>
      </c>
      <c r="F38" s="144" t="n">
        <f aca="false">'Prov. Pessoal'!F13-'Prov. Pessoal'!F23</f>
        <v>1720.29</v>
      </c>
      <c r="G38" s="144" t="n">
        <f aca="false">'Prov. Pessoal'!G13-'Prov. Pessoal'!G23</f>
        <v>2215.99</v>
      </c>
      <c r="H38" s="144" t="n">
        <f aca="false">'Prov. Pessoal'!H13-'Prov. Pessoal'!H23</f>
        <v>2124.38</v>
      </c>
      <c r="I38" s="144" t="n">
        <f aca="false">'Prov. Pessoal'!I13-'Prov. Pessoal'!I23</f>
        <v>2628.5</v>
      </c>
      <c r="J38" s="144" t="n">
        <f aca="false">'Prov. Pessoal'!J13-'Prov. Pessoal'!J23</f>
        <v>2628.5</v>
      </c>
      <c r="K38" s="144" t="n">
        <f aca="false">'Prov. Pessoal'!K13-'Prov. Pessoal'!K23</f>
        <v>2628.5</v>
      </c>
      <c r="L38" s="144" t="n">
        <f aca="false">'Prov. Pessoal'!L13-'Prov. Pessoal'!L23</f>
        <v>2628.5</v>
      </c>
      <c r="M38" s="144" t="n">
        <f aca="false">'Prov. Pessoal'!M13-'Prov. Pessoal'!M23</f>
        <v>2628.5</v>
      </c>
      <c r="N38" s="144" t="n">
        <f aca="false">'Prov. Pessoal'!N13-'Prov. Pessoal'!N23</f>
        <v>2628.5</v>
      </c>
      <c r="O38" s="145" t="n">
        <f aca="false">SUM(C38:N38)</f>
        <v>22909.47</v>
      </c>
      <c r="P38" s="146" t="n">
        <f aca="false">IF($O$135=0,0,O38/$O$135)</f>
        <v>0.0122900059729309</v>
      </c>
      <c r="Q38" s="118"/>
      <c r="R38" s="118"/>
      <c r="S38" s="118"/>
      <c r="T38" s="118"/>
      <c r="U38" s="118"/>
      <c r="V38" s="118"/>
      <c r="W38" s="118"/>
      <c r="X38" s="118"/>
      <c r="Y38" s="118"/>
      <c r="Z38" s="118"/>
    </row>
    <row r="39" customFormat="false" ht="23.25" hidden="false" customHeight="true" outlineLevel="0" collapsed="false">
      <c r="A39" s="59" t="s">
        <v>208</v>
      </c>
      <c r="B39" s="65" t="s">
        <v>209</v>
      </c>
      <c r="C39" s="144" t="n">
        <f aca="false">'Prov. Pessoal'!C14-'Prov. Pessoal'!C24</f>
        <v>0</v>
      </c>
      <c r="D39" s="144" t="n">
        <f aca="false">'Prov. Pessoal'!D14-'Prov. Pessoal'!D24</f>
        <v>0</v>
      </c>
      <c r="E39" s="144" t="n">
        <f aca="false">'Prov. Pessoal'!E14-'Prov. Pessoal'!E24</f>
        <v>0</v>
      </c>
      <c r="F39" s="144" t="n">
        <f aca="false">'Prov. Pessoal'!F14-'Prov. Pessoal'!F24</f>
        <v>0</v>
      </c>
      <c r="G39" s="144" t="n">
        <f aca="false">'Prov. Pessoal'!G14-'Prov. Pessoal'!G24</f>
        <v>0</v>
      </c>
      <c r="H39" s="144" t="n">
        <f aca="false">'Prov. Pessoal'!H14-'Prov. Pessoal'!H24</f>
        <v>0</v>
      </c>
      <c r="I39" s="144" t="n">
        <f aca="false">'Prov. Pessoal'!I14-'Prov. Pessoal'!I24</f>
        <v>0</v>
      </c>
      <c r="J39" s="144" t="n">
        <f aca="false">'Prov. Pessoal'!J14-'Prov. Pessoal'!J24</f>
        <v>0</v>
      </c>
      <c r="K39" s="144" t="n">
        <f aca="false">'Prov. Pessoal'!K14-'Prov. Pessoal'!K24</f>
        <v>0</v>
      </c>
      <c r="L39" s="144" t="n">
        <f aca="false">'Prov. Pessoal'!L14-'Prov. Pessoal'!L24</f>
        <v>-5132.94</v>
      </c>
      <c r="M39" s="144" t="n">
        <f aca="false">'Prov. Pessoal'!M14-'Prov. Pessoal'!M24</f>
        <v>-5684.42</v>
      </c>
      <c r="N39" s="144" t="n">
        <f aca="false">'Prov. Pessoal'!N14-'Prov. Pessoal'!N24</f>
        <v>77874.13</v>
      </c>
      <c r="O39" s="145" t="n">
        <f aca="false">SUM(C39:N39)</f>
        <v>67056.77</v>
      </c>
      <c r="P39" s="146" t="n">
        <f aca="false">IF($O$135=0,0,O39/$O$135)</f>
        <v>0.035973250530259</v>
      </c>
      <c r="Q39" s="118"/>
      <c r="R39" s="118"/>
      <c r="S39" s="118"/>
      <c r="T39" s="118"/>
      <c r="U39" s="118"/>
      <c r="V39" s="118"/>
      <c r="W39" s="118"/>
      <c r="X39" s="118"/>
      <c r="Y39" s="118"/>
      <c r="Z39" s="118"/>
    </row>
    <row r="40" customFormat="false" ht="23.25" hidden="false" customHeight="true" outlineLevel="0" collapsed="false">
      <c r="A40" s="59" t="s">
        <v>210</v>
      </c>
      <c r="B40" s="65" t="s">
        <v>211</v>
      </c>
      <c r="C40" s="144" t="n">
        <f aca="false">SUMPRODUCT((Diário!$E$4:$E$5010='Analítico Cp.'!$B40)*(Diário!$C$4:$C$5010&gt;=C$4)*(Diário!$C$4:$C$5010&lt;=EOMONTH(C$4,0))*(Diário!$F$4:$F$5010))
+SUMPRODUCT(('Comp.'!$D$5:$D$444=$B40)*('Comp.'!$B$5:$B$444&gt;=C$4)*('Comp.'!$B$5:$B$444&lt;=EOMONTH(C$4,0))*('Comp.'!$E$5:$E$444))</f>
        <v>0</v>
      </c>
      <c r="D40" s="144" t="n">
        <f aca="false">SUMPRODUCT((Diário!$E$4:$E$5010='Analítico Cp.'!$B40)*(Diário!$C$4:$C$5010&gt;=D$4)*(Diário!$C$4:$C$5010&lt;=EOMONTH(D$4,0))*(Diário!$F$4:$F$5010))
+SUMPRODUCT(('Comp.'!$D$5:$D$444=$B40)*('Comp.'!$B$5:$B$444&gt;=D$4)*('Comp.'!$B$5:$B$444&lt;=EOMONTH(D$4,0))*('Comp.'!$E$5:$E$444))</f>
        <v>0</v>
      </c>
      <c r="E40" s="144" t="n">
        <f aca="false">SUMPRODUCT((Diário!$E$4:$E$5010='Analítico Cp.'!$B40)*(Diário!$C$4:$C$5010&gt;=E$4)*(Diário!$C$4:$C$5010&lt;=EOMONTH(E$4,0))*(Diário!$F$4:$F$5010))
+SUMPRODUCT(('Comp.'!$D$5:$D$444=$B40)*('Comp.'!$B$5:$B$444&gt;=E$4)*('Comp.'!$B$5:$B$444&lt;=EOMONTH(E$4,0))*('Comp.'!$E$5:$E$444))</f>
        <v>0</v>
      </c>
      <c r="F40" s="144" t="n">
        <f aca="false">SUMPRODUCT((Diário!$E$4:$E$5010='Analítico Cp.'!$B40)*(Diário!$C$4:$C$5010&gt;=F$4)*(Diário!$C$4:$C$5010&lt;=EOMONTH(F$4,0))*(Diário!$F$4:$F$5010))
+SUMPRODUCT(('Comp.'!$D$5:$D$444=$B40)*('Comp.'!$B$5:$B$444&gt;=F$4)*('Comp.'!$B$5:$B$444&lt;=EOMONTH(F$4,0))*('Comp.'!$E$5:$E$444))</f>
        <v>616.7</v>
      </c>
      <c r="G40" s="144" t="n">
        <f aca="false">SUMPRODUCT((Diário!$E$4:$E$5010='Analítico Cp.'!$B40)*(Diário!$C$4:$C$5010&gt;=G$4)*(Diário!$C$4:$C$5010&lt;=EOMONTH(G$4,0))*(Diário!$F$4:$F$5010))
+SUMPRODUCT(('Comp.'!$D$5:$D$444=$B40)*('Comp.'!$B$5:$B$444&gt;=G$4)*('Comp.'!$B$5:$B$444&lt;=EOMONTH(G$4,0))*('Comp.'!$E$5:$E$444))</f>
        <v>1022.18</v>
      </c>
      <c r="H40" s="144" t="n">
        <f aca="false">SUMPRODUCT((Diário!$E$4:$E$5010='Analítico Cp.'!$B40)*(Diário!$C$4:$C$5010&gt;=H$4)*(Diário!$C$4:$C$5010&lt;=EOMONTH(H$4,0))*(Diário!$F$4:$F$5010))
+SUMPRODUCT(('Comp.'!$D$5:$D$444=$B40)*('Comp.'!$B$5:$B$444&gt;=H$4)*('Comp.'!$B$5:$B$444&lt;=EOMONTH(H$4,0))*('Comp.'!$E$5:$E$444))</f>
        <v>541.81</v>
      </c>
      <c r="I40" s="144" t="n">
        <f aca="false">SUMPRODUCT((Diário!$E$4:$E$5010='Analítico Cp.'!$B40)*(Diário!$C$4:$C$5010&gt;=I$4)*(Diário!$C$4:$C$5010&lt;=EOMONTH(I$4,0))*(Diário!$F$4:$F$5010))
+SUMPRODUCT(('Comp.'!$D$5:$D$444=$B40)*('Comp.'!$B$5:$B$444&gt;=I$4)*('Comp.'!$B$5:$B$444&lt;=EOMONTH(I$4,0))*('Comp.'!$E$5:$E$444))</f>
        <v>320.76</v>
      </c>
      <c r="J40" s="144" t="n">
        <f aca="false">SUMPRODUCT((Diário!$E$4:$E$5010='Analítico Cp.'!$B40)*(Diário!$C$4:$C$5010&gt;=J$4)*(Diário!$C$4:$C$5010&lt;=EOMONTH(J$4,0))*(Diário!$F$4:$F$5010))
+SUMPRODUCT(('Comp.'!$D$5:$D$444=$B40)*('Comp.'!$B$5:$B$444&gt;=J$4)*('Comp.'!$B$5:$B$444&lt;=EOMONTH(J$4,0))*('Comp.'!$E$5:$E$444))</f>
        <v>483.02</v>
      </c>
      <c r="K40" s="144" t="n">
        <f aca="false">SUMPRODUCT((Diário!$E$4:$E$5010='Analítico Cp.'!$B40)*(Diário!$C$4:$C$5010&gt;=K$4)*(Diário!$C$4:$C$5010&lt;=EOMONTH(K$4,0))*(Diário!$F$4:$F$5010))
+SUMPRODUCT(('Comp.'!$D$5:$D$444=$B40)*('Comp.'!$B$5:$B$444&gt;=K$4)*('Comp.'!$B$5:$B$444&lt;=EOMONTH(K$4,0))*('Comp.'!$E$5:$E$444))</f>
        <v>397.45</v>
      </c>
      <c r="L40" s="144" t="n">
        <f aca="false">SUMPRODUCT((Diário!$E$4:$E$5010='Analítico Cp.'!$B40)*(Diário!$C$4:$C$5010&gt;=L$4)*(Diário!$C$4:$C$5010&lt;=EOMONTH(L$4,0))*(Diário!$F$4:$F$5010))
+SUMPRODUCT(('Comp.'!$D$5:$D$444=$B40)*('Comp.'!$B$5:$B$444&gt;=L$4)*('Comp.'!$B$5:$B$444&lt;=EOMONTH(L$4,0))*('Comp.'!$E$5:$E$444))</f>
        <v>468.14</v>
      </c>
      <c r="M40" s="144" t="n">
        <f aca="false">SUMPRODUCT((Diário!$E$4:$E$5010='Analítico Cp.'!$B40)*(Diário!$C$4:$C$5010&gt;=M$4)*(Diário!$C$4:$C$5010&lt;=EOMONTH(M$4,0))*(Diário!$F$4:$F$5010))
+SUMPRODUCT(('Comp.'!$D$5:$D$444=$B40)*('Comp.'!$B$5:$B$444&gt;=M$4)*('Comp.'!$B$5:$B$444&lt;=EOMONTH(M$4,0))*('Comp.'!$E$5:$E$444))</f>
        <v>428.4</v>
      </c>
      <c r="N40" s="144" t="n">
        <f aca="false">SUMPRODUCT((Diário!$E$4:$E$5010='Analítico Cp.'!$B40)*(Diário!$C$4:$C$5010&gt;=N$4)*(Diário!$C$4:$C$5010&lt;=EOMONTH(N$4,0))*(Diário!$F$4:$F$5010))
+SUMPRODUCT(('Comp.'!$D$5:$D$444=$B40)*('Comp.'!$B$5:$B$444&gt;=N$4)*('Comp.'!$B$5:$B$444&lt;=EOMONTH(N$4,0))*('Comp.'!$E$5:$E$444))</f>
        <v>477.79</v>
      </c>
      <c r="O40" s="145" t="n">
        <f aca="false">SUM(C40:N40)</f>
        <v>4756.25</v>
      </c>
      <c r="P40" s="146" t="n">
        <f aca="false">IF($O$135=0,0,O40/$O$135)</f>
        <v>0.00255153615115288</v>
      </c>
      <c r="Q40" s="118"/>
      <c r="R40" s="118"/>
      <c r="S40" s="118"/>
      <c r="T40" s="118"/>
      <c r="U40" s="118"/>
      <c r="V40" s="118"/>
      <c r="W40" s="118"/>
      <c r="X40" s="118"/>
      <c r="Y40" s="118"/>
      <c r="Z40" s="118"/>
    </row>
    <row r="41" customFormat="false" ht="23.25" hidden="false" customHeight="true" outlineLevel="0" collapsed="false">
      <c r="A41" s="59" t="s">
        <v>212</v>
      </c>
      <c r="B41" s="65" t="s">
        <v>213</v>
      </c>
      <c r="C41" s="144" t="n">
        <f aca="false">SUMPRODUCT((Diário!$E$4:$E$5010='Analítico Cp.'!$B41)*(Diário!$C$4:$C$5010&gt;=C$4)*(Diário!$C$4:$C$5010&lt;=EOMONTH(C$4,0))*(Diário!$F$4:$F$5010))
+SUMPRODUCT(('Comp.'!$D$5:$D$444=$B41)*('Comp.'!$B$5:$B$444&gt;=C$4)*('Comp.'!$B$5:$B$444&lt;=EOMONTH(C$4,0))*('Comp.'!$E$5:$E$444))</f>
        <v>0</v>
      </c>
      <c r="D41" s="144" t="n">
        <f aca="false">SUMPRODUCT((Diário!$E$4:$E$5010='Analítico Cp.'!$B41)*(Diário!$C$4:$C$5010&gt;=D$4)*(Diário!$C$4:$C$5010&lt;=EOMONTH(D$4,0))*(Diário!$F$4:$F$5010))
+SUMPRODUCT(('Comp.'!$D$5:$D$444=$B41)*('Comp.'!$B$5:$B$444&gt;=D$4)*('Comp.'!$B$5:$B$444&lt;=EOMONTH(D$4,0))*('Comp.'!$E$5:$E$444))</f>
        <v>0</v>
      </c>
      <c r="E41" s="144" t="n">
        <f aca="false">SUMPRODUCT((Diário!$E$4:$E$5010='Analítico Cp.'!$B41)*(Diário!$C$4:$C$5010&gt;=E$4)*(Diário!$C$4:$C$5010&lt;=EOMONTH(E$4,0))*(Diário!$F$4:$F$5010))
+SUMPRODUCT(('Comp.'!$D$5:$D$444=$B41)*('Comp.'!$B$5:$B$444&gt;=E$4)*('Comp.'!$B$5:$B$444&lt;=EOMONTH(E$4,0))*('Comp.'!$E$5:$E$444))</f>
        <v>0</v>
      </c>
      <c r="F41" s="144" t="n">
        <f aca="false">SUMPRODUCT((Diário!$E$4:$E$5010='Analítico Cp.'!$B41)*(Diário!$C$4:$C$5010&gt;=F$4)*(Diário!$C$4:$C$5010&lt;=EOMONTH(F$4,0))*(Diário!$F$4:$F$5010))
+SUMPRODUCT(('Comp.'!$D$5:$D$444=$B41)*('Comp.'!$B$5:$B$444&gt;=F$4)*('Comp.'!$B$5:$B$444&lt;=EOMONTH(F$4,0))*('Comp.'!$E$5:$E$444))</f>
        <v>0</v>
      </c>
      <c r="G41" s="144" t="n">
        <f aca="false">SUMPRODUCT((Diário!$E$4:$E$5010='Analítico Cp.'!$B41)*(Diário!$C$4:$C$5010&gt;=G$4)*(Diário!$C$4:$C$5010&lt;=EOMONTH(G$4,0))*(Diário!$F$4:$F$5010))
+SUMPRODUCT(('Comp.'!$D$5:$D$444=$B41)*('Comp.'!$B$5:$B$444&gt;=G$4)*('Comp.'!$B$5:$B$444&lt;=EOMONTH(G$4,0))*('Comp.'!$E$5:$E$444))</f>
        <v>0</v>
      </c>
      <c r="H41" s="144" t="n">
        <f aca="false">SUMPRODUCT((Diário!$E$4:$E$5010='Analítico Cp.'!$B41)*(Diário!$C$4:$C$5010&gt;=H$4)*(Diário!$C$4:$C$5010&lt;=EOMONTH(H$4,0))*(Diário!$F$4:$F$5010))
+SUMPRODUCT(('Comp.'!$D$5:$D$444=$B41)*('Comp.'!$B$5:$B$444&gt;=H$4)*('Comp.'!$B$5:$B$444&lt;=EOMONTH(H$4,0))*('Comp.'!$E$5:$E$444))</f>
        <v>0</v>
      </c>
      <c r="I41" s="144" t="n">
        <f aca="false">SUMPRODUCT((Diário!$E$4:$E$5010='Analítico Cp.'!$B41)*(Diário!$C$4:$C$5010&gt;=I$4)*(Diário!$C$4:$C$5010&lt;=EOMONTH(I$4,0))*(Diário!$F$4:$F$5010))
+SUMPRODUCT(('Comp.'!$D$5:$D$444=$B41)*('Comp.'!$B$5:$B$444&gt;=I$4)*('Comp.'!$B$5:$B$444&lt;=EOMONTH(I$4,0))*('Comp.'!$E$5:$E$444))</f>
        <v>0</v>
      </c>
      <c r="J41" s="144" t="n">
        <f aca="false">SUMPRODUCT((Diário!$E$4:$E$5010='Analítico Cp.'!$B41)*(Diário!$C$4:$C$5010&gt;=J$4)*(Diário!$C$4:$C$5010&lt;=EOMONTH(J$4,0))*(Diário!$F$4:$F$5010))
+SUMPRODUCT(('Comp.'!$D$5:$D$444=$B41)*('Comp.'!$B$5:$B$444&gt;=J$4)*('Comp.'!$B$5:$B$444&lt;=EOMONTH(J$4,0))*('Comp.'!$E$5:$E$444))</f>
        <v>0</v>
      </c>
      <c r="K41" s="144" t="n">
        <f aca="false">SUMPRODUCT((Diário!$E$4:$E$5010='Analítico Cp.'!$B41)*(Diário!$C$4:$C$5010&gt;=K$4)*(Diário!$C$4:$C$5010&lt;=EOMONTH(K$4,0))*(Diário!$F$4:$F$5010))
+SUMPRODUCT(('Comp.'!$D$5:$D$444=$B41)*('Comp.'!$B$5:$B$444&gt;=K$4)*('Comp.'!$B$5:$B$444&lt;=EOMONTH(K$4,0))*('Comp.'!$E$5:$E$444))</f>
        <v>0</v>
      </c>
      <c r="L41" s="144" t="n">
        <f aca="false">SUMPRODUCT((Diário!$E$4:$E$5010='Analítico Cp.'!$B41)*(Diário!$C$4:$C$5010&gt;=L$4)*(Diário!$C$4:$C$5010&lt;=EOMONTH(L$4,0))*(Diário!$F$4:$F$5010))
+SUMPRODUCT(('Comp.'!$D$5:$D$444=$B41)*('Comp.'!$B$5:$B$444&gt;=L$4)*('Comp.'!$B$5:$B$444&lt;=EOMONTH(L$4,0))*('Comp.'!$E$5:$E$444))</f>
        <v>0</v>
      </c>
      <c r="M41" s="144" t="n">
        <f aca="false">SUMPRODUCT((Diário!$E$4:$E$5010='Analítico Cp.'!$B41)*(Diário!$C$4:$C$5010&gt;=M$4)*(Diário!$C$4:$C$5010&lt;=EOMONTH(M$4,0))*(Diário!$F$4:$F$5010))
+SUMPRODUCT(('Comp.'!$D$5:$D$444=$B41)*('Comp.'!$B$5:$B$444&gt;=M$4)*('Comp.'!$B$5:$B$444&lt;=EOMONTH(M$4,0))*('Comp.'!$E$5:$E$444))</f>
        <v>0</v>
      </c>
      <c r="N41" s="144" t="n">
        <f aca="false">SUMPRODUCT((Diário!$E$4:$E$5010='Analítico Cp.'!$B41)*(Diário!$C$4:$C$5010&gt;=N$4)*(Diário!$C$4:$C$5010&lt;=EOMONTH(N$4,0))*(Diário!$F$4:$F$5010))
+SUMPRODUCT(('Comp.'!$D$5:$D$444=$B41)*('Comp.'!$B$5:$B$444&gt;=N$4)*('Comp.'!$B$5:$B$444&lt;=EOMONTH(N$4,0))*('Comp.'!$E$5:$E$444))</f>
        <v>0</v>
      </c>
      <c r="O41" s="145" t="n">
        <f aca="false">SUM(C41:N41)</f>
        <v>0</v>
      </c>
      <c r="P41" s="146" t="n">
        <f aca="false">IF($O$135=0,0,O41/$O$135)</f>
        <v>0</v>
      </c>
      <c r="Q41" s="118"/>
      <c r="R41" s="118"/>
      <c r="S41" s="118"/>
      <c r="T41" s="118"/>
      <c r="U41" s="118"/>
      <c r="V41" s="118"/>
      <c r="W41" s="118"/>
      <c r="X41" s="118"/>
      <c r="Y41" s="118"/>
      <c r="Z41" s="118"/>
    </row>
    <row r="42" customFormat="false" ht="23.25" hidden="false" customHeight="true" outlineLevel="0" collapsed="false">
      <c r="A42" s="59" t="s">
        <v>214</v>
      </c>
      <c r="B42" s="164" t="s">
        <v>215</v>
      </c>
      <c r="C42" s="144" t="n">
        <f aca="false">SUMPRODUCT((Diário!$E$4:$E$5010='Analítico Cp.'!$B42)*(Diário!$C$4:$C$5010&gt;=C$4)*(Diário!$C$4:$C$5010&lt;=EOMONTH(C$4,0))*(Diário!$F$4:$F$5010))
+SUMPRODUCT(('Comp.'!$D$5:$D$444=$B42)*('Comp.'!$B$5:$B$444&gt;=C$4)*('Comp.'!$B$5:$B$444&lt;=EOMONTH(C$4,0))*('Comp.'!$E$5:$E$444))</f>
        <v>0</v>
      </c>
      <c r="D42" s="144" t="n">
        <f aca="false">SUMPRODUCT((Diário!$E$4:$E$5010='Analítico Cp.'!$B42)*(Diário!$C$4:$C$5010&gt;=D$4)*(Diário!$C$4:$C$5010&lt;=EOMONTH(D$4,0))*(Diário!$F$4:$F$5010))
+SUMPRODUCT(('Comp.'!$D$5:$D$444=$B42)*('Comp.'!$B$5:$B$444&gt;=D$4)*('Comp.'!$B$5:$B$444&lt;=EOMONTH(D$4,0))*('Comp.'!$E$5:$E$444))</f>
        <v>0</v>
      </c>
      <c r="E42" s="144" t="n">
        <f aca="false">SUMPRODUCT((Diário!$E$4:$E$5010='Analítico Cp.'!$B42)*(Diário!$C$4:$C$5010&gt;=E$4)*(Diário!$C$4:$C$5010&lt;=EOMONTH(E$4,0))*(Diário!$F$4:$F$5010))
+SUMPRODUCT(('Comp.'!$D$5:$D$444=$B42)*('Comp.'!$B$5:$B$444&gt;=E$4)*('Comp.'!$B$5:$B$444&lt;=EOMONTH(E$4,0))*('Comp.'!$E$5:$E$444))</f>
        <v>0</v>
      </c>
      <c r="F42" s="144" t="n">
        <f aca="false">SUMPRODUCT((Diário!$E$4:$E$5010='Analítico Cp.'!$B42)*(Diário!$C$4:$C$5010&gt;=F$4)*(Diário!$C$4:$C$5010&lt;=EOMONTH(F$4,0))*(Diário!$F$4:$F$5010))
+SUMPRODUCT(('Comp.'!$D$5:$D$444=$B42)*('Comp.'!$B$5:$B$444&gt;=F$4)*('Comp.'!$B$5:$B$444&lt;=EOMONTH(F$4,0))*('Comp.'!$E$5:$E$444))</f>
        <v>0</v>
      </c>
      <c r="G42" s="144" t="n">
        <f aca="false">SUMPRODUCT((Diário!$E$4:$E$5010='Analítico Cp.'!$B42)*(Diário!$C$4:$C$5010&gt;=G$4)*(Diário!$C$4:$C$5010&lt;=EOMONTH(G$4,0))*(Diário!$F$4:$F$5010))
+SUMPRODUCT(('Comp.'!$D$5:$D$444=$B42)*('Comp.'!$B$5:$B$444&gt;=G$4)*('Comp.'!$B$5:$B$444&lt;=EOMONTH(G$4,0))*('Comp.'!$E$5:$E$444))</f>
        <v>0</v>
      </c>
      <c r="H42" s="144" t="n">
        <f aca="false">SUMPRODUCT((Diário!$E$4:$E$5010='Analítico Cp.'!$B42)*(Diário!$C$4:$C$5010&gt;=H$4)*(Diário!$C$4:$C$5010&lt;=EOMONTH(H$4,0))*(Diário!$F$4:$F$5010))
+SUMPRODUCT(('Comp.'!$D$5:$D$444=$B42)*('Comp.'!$B$5:$B$444&gt;=H$4)*('Comp.'!$B$5:$B$444&lt;=EOMONTH(H$4,0))*('Comp.'!$E$5:$E$444))</f>
        <v>0</v>
      </c>
      <c r="I42" s="144" t="n">
        <f aca="false">SUMPRODUCT((Diário!$E$4:$E$5010='Analítico Cp.'!$B42)*(Diário!$C$4:$C$5010&gt;=I$4)*(Diário!$C$4:$C$5010&lt;=EOMONTH(I$4,0))*(Diário!$F$4:$F$5010))
+SUMPRODUCT(('Comp.'!$D$5:$D$444=$B42)*('Comp.'!$B$5:$B$444&gt;=I$4)*('Comp.'!$B$5:$B$444&lt;=EOMONTH(I$4,0))*('Comp.'!$E$5:$E$444))</f>
        <v>0</v>
      </c>
      <c r="J42" s="144" t="n">
        <f aca="false">SUMPRODUCT((Diário!$E$4:$E$5010='Analítico Cp.'!$B42)*(Diário!$C$4:$C$5010&gt;=J$4)*(Diário!$C$4:$C$5010&lt;=EOMONTH(J$4,0))*(Diário!$F$4:$F$5010))
+SUMPRODUCT(('Comp.'!$D$5:$D$444=$B42)*('Comp.'!$B$5:$B$444&gt;=J$4)*('Comp.'!$B$5:$B$444&lt;=EOMONTH(J$4,0))*('Comp.'!$E$5:$E$444))</f>
        <v>0</v>
      </c>
      <c r="K42" s="144" t="n">
        <f aca="false">SUMPRODUCT((Diário!$E$4:$E$5010='Analítico Cp.'!$B42)*(Diário!$C$4:$C$5010&gt;=K$4)*(Diário!$C$4:$C$5010&lt;=EOMONTH(K$4,0))*(Diário!$F$4:$F$5010))
+SUMPRODUCT(('Comp.'!$D$5:$D$444=$B42)*('Comp.'!$B$5:$B$444&gt;=K$4)*('Comp.'!$B$5:$B$444&lt;=EOMONTH(K$4,0))*('Comp.'!$E$5:$E$444))</f>
        <v>0</v>
      </c>
      <c r="L42" s="144" t="n">
        <f aca="false">SUMPRODUCT((Diário!$E$4:$E$5010='Analítico Cp.'!$B42)*(Diário!$C$4:$C$5010&gt;=L$4)*(Diário!$C$4:$C$5010&lt;=EOMONTH(L$4,0))*(Diário!$F$4:$F$5010))
+SUMPRODUCT(('Comp.'!$D$5:$D$444=$B42)*('Comp.'!$B$5:$B$444&gt;=L$4)*('Comp.'!$B$5:$B$444&lt;=EOMONTH(L$4,0))*('Comp.'!$E$5:$E$444))</f>
        <v>0</v>
      </c>
      <c r="M42" s="144" t="n">
        <f aca="false">SUMPRODUCT((Diário!$E$4:$E$5010='Analítico Cp.'!$B42)*(Diário!$C$4:$C$5010&gt;=M$4)*(Diário!$C$4:$C$5010&lt;=EOMONTH(M$4,0))*(Diário!$F$4:$F$5010))
+SUMPRODUCT(('Comp.'!$D$5:$D$444=$B42)*('Comp.'!$B$5:$B$444&gt;=M$4)*('Comp.'!$B$5:$B$444&lt;=EOMONTH(M$4,0))*('Comp.'!$E$5:$E$444))</f>
        <v>0</v>
      </c>
      <c r="N42" s="144" t="n">
        <f aca="false">SUMPRODUCT((Diário!$E$4:$E$5010='Analítico Cp.'!$B42)*(Diário!$C$4:$C$5010&gt;=N$4)*(Diário!$C$4:$C$5010&lt;=EOMONTH(N$4,0))*(Diário!$F$4:$F$5010))
+SUMPRODUCT(('Comp.'!$D$5:$D$444=$B42)*('Comp.'!$B$5:$B$444&gt;=N$4)*('Comp.'!$B$5:$B$444&lt;=EOMONTH(N$4,0))*('Comp.'!$E$5:$E$444))</f>
        <v>2027.89</v>
      </c>
      <c r="O42" s="145" t="n">
        <f aca="false">SUM(C42:N42)</f>
        <v>2027.89</v>
      </c>
      <c r="P42" s="146" t="n">
        <f aca="false">IF($O$135=0,0,O42/$O$135)</f>
        <v>0.00108788113441502</v>
      </c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customFormat="false" ht="23.25" hidden="false" customHeight="true" outlineLevel="0" collapsed="false">
      <c r="A43" s="148"/>
      <c r="B43" s="80" t="s">
        <v>216</v>
      </c>
      <c r="C43" s="149" t="n">
        <f aca="false">SUBTOTAL(109,C32:C42)</f>
        <v>0</v>
      </c>
      <c r="D43" s="149" t="n">
        <f aca="false">SUBTOTAL(109,D32:D42)</f>
        <v>0</v>
      </c>
      <c r="E43" s="149" t="n">
        <f aca="false">SUBTOTAL(109,E32:E42)</f>
        <v>11890.438</v>
      </c>
      <c r="F43" s="149" t="n">
        <f aca="false">SUBTOTAL(109,F32:F42)</f>
        <v>19168.33</v>
      </c>
      <c r="G43" s="149" t="n">
        <f aca="false">SUBTOTAL(109,G32:G42)</f>
        <v>20631.29</v>
      </c>
      <c r="H43" s="149" t="n">
        <f aca="false">SUBTOTAL(109,H32:H42)</f>
        <v>17771.06</v>
      </c>
      <c r="I43" s="149" t="n">
        <f aca="false">SUBTOTAL(109,I32:I42)</f>
        <v>24966.8</v>
      </c>
      <c r="J43" s="149" t="n">
        <f aca="false">SUBTOTAL(109,J32:J42)</f>
        <v>27317.27</v>
      </c>
      <c r="K43" s="149" t="n">
        <f aca="false">SUBTOTAL(109,K32:K42)</f>
        <v>24936.52</v>
      </c>
      <c r="L43" s="149" t="n">
        <f aca="false">SUBTOTAL(109,L32:L42)</f>
        <v>21624.87</v>
      </c>
      <c r="M43" s="149" t="n">
        <f aca="false">SUBTOTAL(109,M32:M42)</f>
        <v>-5534.29</v>
      </c>
      <c r="N43" s="149" t="n">
        <f aca="false">SUBTOTAL(109,N32:N42)</f>
        <v>75163.46</v>
      </c>
      <c r="O43" s="149" t="n">
        <f aca="false">SUBTOTAL(109,O32:O42)</f>
        <v>237935.748</v>
      </c>
      <c r="P43" s="168" t="n">
        <f aca="false">IF($O$135=0,0,O43/$O$135)</f>
        <v>0.127642925135054</v>
      </c>
      <c r="Q43" s="118"/>
      <c r="R43" s="118"/>
      <c r="S43" s="118"/>
      <c r="T43" s="118"/>
      <c r="U43" s="118"/>
      <c r="V43" s="118"/>
      <c r="W43" s="118"/>
      <c r="X43" s="118"/>
      <c r="Y43" s="118"/>
      <c r="Z43" s="118"/>
    </row>
    <row r="44" customFormat="false" ht="23.25" hidden="false" customHeight="true" outlineLevel="0" collapsed="false">
      <c r="A44" s="167" t="s">
        <v>154</v>
      </c>
      <c r="B44" s="161" t="s">
        <v>155</v>
      </c>
      <c r="C44" s="165"/>
      <c r="D44" s="165"/>
      <c r="E44" s="165"/>
      <c r="F44" s="165"/>
      <c r="G44" s="165"/>
      <c r="H44" s="165"/>
      <c r="I44" s="165"/>
      <c r="J44" s="165"/>
      <c r="K44" s="165"/>
      <c r="L44" s="165"/>
      <c r="M44" s="165"/>
      <c r="N44" s="165"/>
      <c r="O44" s="165"/>
      <c r="P44" s="169"/>
      <c r="Q44" s="118"/>
      <c r="R44" s="118"/>
      <c r="S44" s="118"/>
      <c r="T44" s="118"/>
      <c r="U44" s="118"/>
      <c r="V44" s="118"/>
      <c r="W44" s="118"/>
      <c r="X44" s="118"/>
      <c r="Y44" s="118"/>
      <c r="Z44" s="118"/>
    </row>
    <row r="45" customFormat="false" ht="23.25" hidden="false" customHeight="true" outlineLevel="0" collapsed="false">
      <c r="A45" s="64" t="s">
        <v>217</v>
      </c>
      <c r="B45" s="65" t="s">
        <v>218</v>
      </c>
      <c r="C45" s="144" t="n">
        <f aca="false">SUMPRODUCT((Diário!$E$4:$E$5010='Analítico Cp.'!$B45)*(Diário!$C$4:$C$5010&gt;=C$4)*(Diário!$C$4:$C$5010&lt;=EOMONTH(C$4,0))*(Diário!$F$4:$F$5010))
+SUMPRODUCT(('Comp.'!$D$5:$D$444=$B45)*('Comp.'!$B$5:$B$444&gt;=C$4)*('Comp.'!$B$5:$B$444&lt;=EOMONTH(C$4,0))*('Comp.'!$E$5:$E$444))</f>
        <v>0</v>
      </c>
      <c r="D45" s="144" t="n">
        <f aca="false">SUMPRODUCT((Diário!$E$4:$E$5010='Analítico Cp.'!$B45)*(Diário!$C$4:$C$5010&gt;=D$4)*(Diário!$C$4:$C$5010&lt;=EOMONTH(D$4,0))*(Diário!$F$4:$F$5010))
+SUMPRODUCT(('Comp.'!$D$5:$D$444=$B45)*('Comp.'!$B$5:$B$444&gt;=D$4)*('Comp.'!$B$5:$B$444&lt;=EOMONTH(D$4,0))*('Comp.'!$E$5:$E$444))</f>
        <v>0</v>
      </c>
      <c r="E45" s="144" t="n">
        <f aca="false">SUMPRODUCT((Diário!$E$4:$E$5010='Analítico Cp.'!$B45)*(Diário!$C$4:$C$5010&gt;=E$4)*(Diário!$C$4:$C$5010&lt;=EOMONTH(E$4,0))*(Diário!$F$4:$F$5010))
+SUMPRODUCT(('Comp.'!$D$5:$D$444=$B45)*('Comp.'!$B$5:$B$444&gt;=E$4)*('Comp.'!$B$5:$B$444&lt;=EOMONTH(E$4,0))*('Comp.'!$E$5:$E$444))</f>
        <v>0</v>
      </c>
      <c r="F45" s="144" t="n">
        <f aca="false">SUMPRODUCT((Diário!$E$4:$E$5010='Analítico Cp.'!$B45)*(Diário!$C$4:$C$5010&gt;=F$4)*(Diário!$C$4:$C$5010&lt;=EOMONTH(F$4,0))*(Diário!$F$4:$F$5010))
+SUMPRODUCT(('Comp.'!$D$5:$D$444=$B45)*('Comp.'!$B$5:$B$444&gt;=F$4)*('Comp.'!$B$5:$B$444&lt;=EOMONTH(F$4,0))*('Comp.'!$E$5:$E$444))</f>
        <v>7548.13</v>
      </c>
      <c r="G45" s="144" t="n">
        <f aca="false">SUMPRODUCT((Diário!$E$4:$E$5010='Analítico Cp.'!$B45)*(Diário!$C$4:$C$5010&gt;=G$4)*(Diário!$C$4:$C$5010&lt;=EOMONTH(G$4,0))*(Diário!$F$4:$F$5010))
+SUMPRODUCT(('Comp.'!$D$5:$D$444=$B45)*('Comp.'!$B$5:$B$444&gt;=G$4)*('Comp.'!$B$5:$B$444&lt;=EOMONTH(G$4,0))*('Comp.'!$E$5:$E$444))</f>
        <v>1069.4</v>
      </c>
      <c r="H45" s="144" t="n">
        <f aca="false">SUMPRODUCT((Diário!$E$4:$E$5010='Analítico Cp.'!$B45)*(Diário!$C$4:$C$5010&gt;=H$4)*(Diário!$C$4:$C$5010&lt;=EOMONTH(H$4,0))*(Diário!$F$4:$F$5010))
+SUMPRODUCT(('Comp.'!$D$5:$D$444=$B45)*('Comp.'!$B$5:$B$444&gt;=H$4)*('Comp.'!$B$5:$B$444&lt;=EOMONTH(H$4,0))*('Comp.'!$E$5:$E$444))</f>
        <v>3131.79</v>
      </c>
      <c r="I45" s="144" t="n">
        <f aca="false">SUMPRODUCT((Diário!$E$4:$E$5010='Analítico Cp.'!$B45)*(Diário!$C$4:$C$5010&gt;=I$4)*(Diário!$C$4:$C$5010&lt;=EOMONTH(I$4,0))*(Diário!$F$4:$F$5010))
+SUMPRODUCT(('Comp.'!$D$5:$D$444=$B45)*('Comp.'!$B$5:$B$444&gt;=I$4)*('Comp.'!$B$5:$B$444&lt;=EOMONTH(I$4,0))*('Comp.'!$E$5:$E$444))</f>
        <v>3083.11</v>
      </c>
      <c r="J45" s="144" t="n">
        <f aca="false">SUMPRODUCT((Diário!$E$4:$E$5010='Analítico Cp.'!$B45)*(Diário!$C$4:$C$5010&gt;=J$4)*(Diário!$C$4:$C$5010&lt;=EOMONTH(J$4,0))*(Diário!$F$4:$F$5010))
+SUMPRODUCT(('Comp.'!$D$5:$D$444=$B45)*('Comp.'!$B$5:$B$444&gt;=J$4)*('Comp.'!$B$5:$B$444&lt;=EOMONTH(J$4,0))*('Comp.'!$E$5:$E$444))</f>
        <v>1805.78</v>
      </c>
      <c r="K45" s="144" t="n">
        <f aca="false">SUMPRODUCT((Diário!$E$4:$E$5010='Analítico Cp.'!$B45)*(Diário!$C$4:$C$5010&gt;=K$4)*(Diário!$C$4:$C$5010&lt;=EOMONTH(K$4,0))*(Diário!$F$4:$F$5010))
+SUMPRODUCT(('Comp.'!$D$5:$D$444=$B45)*('Comp.'!$B$5:$B$444&gt;=K$4)*('Comp.'!$B$5:$B$444&lt;=EOMONTH(K$4,0))*('Comp.'!$E$5:$E$444))</f>
        <v>4946.26</v>
      </c>
      <c r="L45" s="144" t="n">
        <f aca="false">SUMPRODUCT((Diário!$E$4:$E$5010='Analítico Cp.'!$B45)*(Diário!$C$4:$C$5010&gt;=L$4)*(Diário!$C$4:$C$5010&lt;=EOMONTH(L$4,0))*(Diário!$F$4:$F$5010))
+SUMPRODUCT(('Comp.'!$D$5:$D$444=$B45)*('Comp.'!$B$5:$B$444&gt;=L$4)*('Comp.'!$B$5:$B$444&lt;=EOMONTH(L$4,0))*('Comp.'!$E$5:$E$444))</f>
        <v>0</v>
      </c>
      <c r="M45" s="144" t="n">
        <f aca="false">SUMPRODUCT((Diário!$E$4:$E$5010='Analítico Cp.'!$B45)*(Diário!$C$4:$C$5010&gt;=M$4)*(Diário!$C$4:$C$5010&lt;=EOMONTH(M$4,0))*(Diário!$F$4:$F$5010))
+SUMPRODUCT(('Comp.'!$D$5:$D$444=$B45)*('Comp.'!$B$5:$B$444&gt;=M$4)*('Comp.'!$B$5:$B$444&lt;=EOMONTH(M$4,0))*('Comp.'!$E$5:$E$444))</f>
        <v>1916.76</v>
      </c>
      <c r="N45" s="144" t="n">
        <f aca="false">SUMPRODUCT((Diário!$E$4:$E$5010='Analítico Cp.'!$B45)*(Diário!$C$4:$C$5010&gt;=N$4)*(Diário!$C$4:$C$5010&lt;=EOMONTH(N$4,0))*(Diário!$F$4:$F$5010))
+SUMPRODUCT(('Comp.'!$D$5:$D$444=$B45)*('Comp.'!$B$5:$B$444&gt;=N$4)*('Comp.'!$B$5:$B$444&lt;=EOMONTH(N$4,0))*('Comp.'!$E$5:$E$444))</f>
        <v>1685.65</v>
      </c>
      <c r="O45" s="145" t="n">
        <f aca="false">SUM(C45:N45)</f>
        <v>25186.88</v>
      </c>
      <c r="P45" s="146" t="n">
        <f aca="false">IF($O$135=0,0,O45/$O$135)</f>
        <v>0.0135117445161103</v>
      </c>
      <c r="Q45" s="118"/>
      <c r="R45" s="118"/>
      <c r="S45" s="118"/>
      <c r="T45" s="118"/>
      <c r="U45" s="118"/>
      <c r="V45" s="118"/>
      <c r="W45" s="118"/>
      <c r="X45" s="118"/>
      <c r="Y45" s="118"/>
      <c r="Z45" s="118"/>
    </row>
    <row r="46" customFormat="false" ht="23.25" hidden="false" customHeight="true" outlineLevel="0" collapsed="false">
      <c r="A46" s="64" t="s">
        <v>219</v>
      </c>
      <c r="B46" s="65" t="s">
        <v>220</v>
      </c>
      <c r="C46" s="144" t="n">
        <f aca="false">SUMPRODUCT((Diário!$E$4:$E$5010='Analítico Cp.'!$B46)*(Diário!$C$4:$C$5010&gt;=C$4)*(Diário!$C$4:$C$5010&lt;=EOMONTH(C$4,0))*(Diário!$F$4:$F$5010))
+SUMPRODUCT(('Comp.'!$D$5:$D$444=$B46)*('Comp.'!$B$5:$B$444&gt;=C$4)*('Comp.'!$B$5:$B$444&lt;=EOMONTH(C$4,0))*('Comp.'!$E$5:$E$444))</f>
        <v>0</v>
      </c>
      <c r="D46" s="144" t="n">
        <f aca="false">SUMPRODUCT((Diário!$E$4:$E$5010='Analítico Cp.'!$B46)*(Diário!$C$4:$C$5010&gt;=D$4)*(Diário!$C$4:$C$5010&lt;=EOMONTH(D$4,0))*(Diário!$F$4:$F$5010))
+SUMPRODUCT(('Comp.'!$D$5:$D$444=$B46)*('Comp.'!$B$5:$B$444&gt;=D$4)*('Comp.'!$B$5:$B$444&lt;=EOMONTH(D$4,0))*('Comp.'!$E$5:$E$444))</f>
        <v>0</v>
      </c>
      <c r="E46" s="144" t="n">
        <f aca="false">SUMPRODUCT((Diário!$E$4:$E$5010='Analítico Cp.'!$B46)*(Diário!$C$4:$C$5010&gt;=E$4)*(Diário!$C$4:$C$5010&lt;=EOMONTH(E$4,0))*(Diário!$F$4:$F$5010))
+SUMPRODUCT(('Comp.'!$D$5:$D$444=$B46)*('Comp.'!$B$5:$B$444&gt;=E$4)*('Comp.'!$B$5:$B$444&lt;=EOMONTH(E$4,0))*('Comp.'!$E$5:$E$444))</f>
        <v>0</v>
      </c>
      <c r="F46" s="144" t="n">
        <f aca="false">SUMPRODUCT((Diário!$E$4:$E$5010='Analítico Cp.'!$B46)*(Diário!$C$4:$C$5010&gt;=F$4)*(Diário!$C$4:$C$5010&lt;=EOMONTH(F$4,0))*(Diário!$F$4:$F$5010))
+SUMPRODUCT(('Comp.'!$D$5:$D$444=$B46)*('Comp.'!$B$5:$B$444&gt;=F$4)*('Comp.'!$B$5:$B$444&lt;=EOMONTH(F$4,0))*('Comp.'!$E$5:$E$444))</f>
        <v>0</v>
      </c>
      <c r="G46" s="144" t="n">
        <f aca="false">SUMPRODUCT((Diário!$E$4:$E$5010='Analítico Cp.'!$B46)*(Diário!$C$4:$C$5010&gt;=G$4)*(Diário!$C$4:$C$5010&lt;=EOMONTH(G$4,0))*(Diário!$F$4:$F$5010))
+SUMPRODUCT(('Comp.'!$D$5:$D$444=$B46)*('Comp.'!$B$5:$B$444&gt;=G$4)*('Comp.'!$B$5:$B$444&lt;=EOMONTH(G$4,0))*('Comp.'!$E$5:$E$444))</f>
        <v>0</v>
      </c>
      <c r="H46" s="144" t="n">
        <f aca="false">SUMPRODUCT((Diário!$E$4:$E$5010='Analítico Cp.'!$B46)*(Diário!$C$4:$C$5010&gt;=H$4)*(Diário!$C$4:$C$5010&lt;=EOMONTH(H$4,0))*(Diário!$F$4:$F$5010))
+SUMPRODUCT(('Comp.'!$D$5:$D$444=$B46)*('Comp.'!$B$5:$B$444&gt;=H$4)*('Comp.'!$B$5:$B$444&lt;=EOMONTH(H$4,0))*('Comp.'!$E$5:$E$444))</f>
        <v>0</v>
      </c>
      <c r="I46" s="144" t="n">
        <f aca="false">SUMPRODUCT((Diário!$E$4:$E$5010='Analítico Cp.'!$B46)*(Diário!$C$4:$C$5010&gt;=I$4)*(Diário!$C$4:$C$5010&lt;=EOMONTH(I$4,0))*(Diário!$F$4:$F$5010))
+SUMPRODUCT(('Comp.'!$D$5:$D$444=$B46)*('Comp.'!$B$5:$B$444&gt;=I$4)*('Comp.'!$B$5:$B$444&lt;=EOMONTH(I$4,0))*('Comp.'!$E$5:$E$444))</f>
        <v>0</v>
      </c>
      <c r="J46" s="144" t="n">
        <f aca="false">SUMPRODUCT((Diário!$E$4:$E$5010='Analítico Cp.'!$B46)*(Diário!$C$4:$C$5010&gt;=J$4)*(Diário!$C$4:$C$5010&lt;=EOMONTH(J$4,0))*(Diário!$F$4:$F$5010))
+SUMPRODUCT(('Comp.'!$D$5:$D$444=$B46)*('Comp.'!$B$5:$B$444&gt;=J$4)*('Comp.'!$B$5:$B$444&lt;=EOMONTH(J$4,0))*('Comp.'!$E$5:$E$444))</f>
        <v>920</v>
      </c>
      <c r="K46" s="144" t="n">
        <f aca="false">SUMPRODUCT((Diário!$E$4:$E$5010='Analítico Cp.'!$B46)*(Diário!$C$4:$C$5010&gt;=K$4)*(Diário!$C$4:$C$5010&lt;=EOMONTH(K$4,0))*(Diário!$F$4:$F$5010))
+SUMPRODUCT(('Comp.'!$D$5:$D$444=$B46)*('Comp.'!$B$5:$B$444&gt;=K$4)*('Comp.'!$B$5:$B$444&lt;=EOMONTH(K$4,0))*('Comp.'!$E$5:$E$444))</f>
        <v>920</v>
      </c>
      <c r="L46" s="144" t="n">
        <f aca="false">SUMPRODUCT((Diário!$E$4:$E$5010='Analítico Cp.'!$B46)*(Diário!$C$4:$C$5010&gt;=L$4)*(Diário!$C$4:$C$5010&lt;=EOMONTH(L$4,0))*(Diário!$F$4:$F$5010))
+SUMPRODUCT(('Comp.'!$D$5:$D$444=$B46)*('Comp.'!$B$5:$B$444&gt;=L$4)*('Comp.'!$B$5:$B$444&lt;=EOMONTH(L$4,0))*('Comp.'!$E$5:$E$444))</f>
        <v>0</v>
      </c>
      <c r="M46" s="144" t="n">
        <f aca="false">SUMPRODUCT((Diário!$E$4:$E$5010='Analítico Cp.'!$B46)*(Diário!$C$4:$C$5010&gt;=M$4)*(Diário!$C$4:$C$5010&lt;=EOMONTH(M$4,0))*(Diário!$F$4:$F$5010))
+SUMPRODUCT(('Comp.'!$D$5:$D$444=$B46)*('Comp.'!$B$5:$B$444&gt;=M$4)*('Comp.'!$B$5:$B$444&lt;=EOMONTH(M$4,0))*('Comp.'!$E$5:$E$444))</f>
        <v>0</v>
      </c>
      <c r="N46" s="144" t="n">
        <f aca="false">SUMPRODUCT((Diário!$E$4:$E$5010='Analítico Cp.'!$B46)*(Diário!$C$4:$C$5010&gt;=N$4)*(Diário!$C$4:$C$5010&lt;=EOMONTH(N$4,0))*(Diário!$F$4:$F$5010))
+SUMPRODUCT(('Comp.'!$D$5:$D$444=$B46)*('Comp.'!$B$5:$B$444&gt;=N$4)*('Comp.'!$B$5:$B$444&lt;=EOMONTH(N$4,0))*('Comp.'!$E$5:$E$444))</f>
        <v>0</v>
      </c>
      <c r="O46" s="145" t="n">
        <f aca="false">SUM(C46:N46)</f>
        <v>1840</v>
      </c>
      <c r="P46" s="146" t="n">
        <f aca="false">IF($O$135=0,0,O46/$O$135)</f>
        <v>0.000987085733113547</v>
      </c>
      <c r="Q46" s="118"/>
      <c r="R46" s="118"/>
      <c r="S46" s="118"/>
      <c r="T46" s="118"/>
      <c r="U46" s="118"/>
      <c r="V46" s="118"/>
      <c r="W46" s="118"/>
      <c r="X46" s="118"/>
      <c r="Y46" s="118"/>
      <c r="Z46" s="118"/>
    </row>
    <row r="47" customFormat="false" ht="23.25" hidden="false" customHeight="true" outlineLevel="0" collapsed="false">
      <c r="A47" s="64" t="s">
        <v>221</v>
      </c>
      <c r="B47" s="65" t="s">
        <v>222</v>
      </c>
      <c r="C47" s="144" t="n">
        <f aca="false">SUMPRODUCT((Diário!$E$4:$E$5010='Analítico Cp.'!$B47)*(Diário!$C$4:$C$5010&gt;=C$4)*(Diário!$C$4:$C$5010&lt;=EOMONTH(C$4,0))*(Diário!$F$4:$F$5010))
+SUMPRODUCT(('Comp.'!$D$5:$D$444=$B47)*('Comp.'!$B$5:$B$444&gt;=C$4)*('Comp.'!$B$5:$B$444&lt;=EOMONTH(C$4,0))*('Comp.'!$E$5:$E$444))</f>
        <v>0</v>
      </c>
      <c r="D47" s="144" t="n">
        <f aca="false">SUMPRODUCT((Diário!$E$4:$E$5010='Analítico Cp.'!$B47)*(Diário!$C$4:$C$5010&gt;=D$4)*(Diário!$C$4:$C$5010&lt;=EOMONTH(D$4,0))*(Diário!$F$4:$F$5010))
+SUMPRODUCT(('Comp.'!$D$5:$D$444=$B47)*('Comp.'!$B$5:$B$444&gt;=D$4)*('Comp.'!$B$5:$B$444&lt;=EOMONTH(D$4,0))*('Comp.'!$E$5:$E$444))</f>
        <v>0</v>
      </c>
      <c r="E47" s="144" t="n">
        <f aca="false">SUMPRODUCT((Diário!$E$4:$E$5010='Analítico Cp.'!$B47)*(Diário!$C$4:$C$5010&gt;=E$4)*(Diário!$C$4:$C$5010&lt;=EOMONTH(E$4,0))*(Diário!$F$4:$F$5010))
+SUMPRODUCT(('Comp.'!$D$5:$D$444=$B47)*('Comp.'!$B$5:$B$444&gt;=E$4)*('Comp.'!$B$5:$B$444&lt;=EOMONTH(E$4,0))*('Comp.'!$E$5:$E$444))</f>
        <v>0</v>
      </c>
      <c r="F47" s="144" t="n">
        <f aca="false">SUMPRODUCT((Diário!$E$4:$E$5010='Analítico Cp.'!$B47)*(Diário!$C$4:$C$5010&gt;=F$4)*(Diário!$C$4:$C$5010&lt;=EOMONTH(F$4,0))*(Diário!$F$4:$F$5010))
+SUMPRODUCT(('Comp.'!$D$5:$D$444=$B47)*('Comp.'!$B$5:$B$444&gt;=F$4)*('Comp.'!$B$5:$B$444&lt;=EOMONTH(F$4,0))*('Comp.'!$E$5:$E$444))</f>
        <v>79.95</v>
      </c>
      <c r="G47" s="144" t="n">
        <f aca="false">SUMPRODUCT((Diário!$E$4:$E$5010='Analítico Cp.'!$B47)*(Diário!$C$4:$C$5010&gt;=G$4)*(Diário!$C$4:$C$5010&lt;=EOMONTH(G$4,0))*(Diário!$F$4:$F$5010))
+SUMPRODUCT(('Comp.'!$D$5:$D$444=$B47)*('Comp.'!$B$5:$B$444&gt;=G$4)*('Comp.'!$B$5:$B$444&lt;=EOMONTH(G$4,0))*('Comp.'!$E$5:$E$444))</f>
        <v>1158.23</v>
      </c>
      <c r="H47" s="144" t="n">
        <f aca="false">SUMPRODUCT((Diário!$E$4:$E$5010='Analítico Cp.'!$B47)*(Diário!$C$4:$C$5010&gt;=H$4)*(Diário!$C$4:$C$5010&lt;=EOMONTH(H$4,0))*(Diário!$F$4:$F$5010))
+SUMPRODUCT(('Comp.'!$D$5:$D$444=$B47)*('Comp.'!$B$5:$B$444&gt;=H$4)*('Comp.'!$B$5:$B$444&lt;=EOMONTH(H$4,0))*('Comp.'!$E$5:$E$444))</f>
        <v>1446.32</v>
      </c>
      <c r="I47" s="144" t="n">
        <f aca="false">SUMPRODUCT((Diário!$E$4:$E$5010='Analítico Cp.'!$B47)*(Diário!$C$4:$C$5010&gt;=I$4)*(Diário!$C$4:$C$5010&lt;=EOMONTH(I$4,0))*(Diário!$F$4:$F$5010))
+SUMPRODUCT(('Comp.'!$D$5:$D$444=$B47)*('Comp.'!$B$5:$B$444&gt;=I$4)*('Comp.'!$B$5:$B$444&lt;=EOMONTH(I$4,0))*('Comp.'!$E$5:$E$444))</f>
        <v>1558.54</v>
      </c>
      <c r="J47" s="144" t="n">
        <f aca="false">SUMPRODUCT((Diário!$E$4:$E$5010='Analítico Cp.'!$B47)*(Diário!$C$4:$C$5010&gt;=J$4)*(Diário!$C$4:$C$5010&lt;=EOMONTH(J$4,0))*(Diário!$F$4:$F$5010))
+SUMPRODUCT(('Comp.'!$D$5:$D$444=$B47)*('Comp.'!$B$5:$B$444&gt;=J$4)*('Comp.'!$B$5:$B$444&lt;=EOMONTH(J$4,0))*('Comp.'!$E$5:$E$444))</f>
        <v>1417</v>
      </c>
      <c r="K47" s="144" t="n">
        <f aca="false">SUMPRODUCT((Diário!$E$4:$E$5010='Analítico Cp.'!$B47)*(Diário!$C$4:$C$5010&gt;=K$4)*(Diário!$C$4:$C$5010&lt;=EOMONTH(K$4,0))*(Diário!$F$4:$F$5010))
+SUMPRODUCT(('Comp.'!$D$5:$D$444=$B47)*('Comp.'!$B$5:$B$444&gt;=K$4)*('Comp.'!$B$5:$B$444&lt;=EOMONTH(K$4,0))*('Comp.'!$E$5:$E$444))</f>
        <v>1526</v>
      </c>
      <c r="L47" s="144" t="n">
        <f aca="false">SUMPRODUCT((Diário!$E$4:$E$5010='Analítico Cp.'!$B47)*(Diário!$C$4:$C$5010&gt;=L$4)*(Diário!$C$4:$C$5010&lt;=EOMONTH(L$4,0))*(Diário!$F$4:$F$5010))
+SUMPRODUCT(('Comp.'!$D$5:$D$444=$B47)*('Comp.'!$B$5:$B$444&gt;=L$4)*('Comp.'!$B$5:$B$444&lt;=EOMONTH(L$4,0))*('Comp.'!$E$5:$E$444))</f>
        <v>1417</v>
      </c>
      <c r="M47" s="144" t="n">
        <f aca="false">SUMPRODUCT((Diário!$E$4:$E$5010='Analítico Cp.'!$B47)*(Diário!$C$4:$C$5010&gt;=M$4)*(Diário!$C$4:$C$5010&lt;=EOMONTH(M$4,0))*(Diário!$F$4:$F$5010))
+SUMPRODUCT(('Comp.'!$D$5:$D$444=$B47)*('Comp.'!$B$5:$B$444&gt;=M$4)*('Comp.'!$B$5:$B$444&lt;=EOMONTH(M$4,0))*('Comp.'!$E$5:$E$444))</f>
        <v>1445.84</v>
      </c>
      <c r="N47" s="144" t="n">
        <f aca="false">SUMPRODUCT((Diário!$E$4:$E$5010='Analítico Cp.'!$B47)*(Diário!$C$4:$C$5010&gt;=N$4)*(Diário!$C$4:$C$5010&lt;=EOMONTH(N$4,0))*(Diário!$F$4:$F$5010))
+SUMPRODUCT(('Comp.'!$D$5:$D$444=$B47)*('Comp.'!$B$5:$B$444&gt;=N$4)*('Comp.'!$B$5:$B$444&lt;=EOMONTH(N$4,0))*('Comp.'!$E$5:$E$444))</f>
        <v>1417</v>
      </c>
      <c r="O47" s="145" t="n">
        <f aca="false">SUM(C47:N47)</f>
        <v>11465.88</v>
      </c>
      <c r="P47" s="146" t="n">
        <f aca="false">IF($O$135=0,0,O47/$O$135)</f>
        <v>0.00615098182912606</v>
      </c>
      <c r="Q47" s="118"/>
      <c r="R47" s="118"/>
      <c r="S47" s="118"/>
      <c r="T47" s="118"/>
      <c r="U47" s="118"/>
      <c r="V47" s="118"/>
      <c r="W47" s="118"/>
      <c r="X47" s="118"/>
      <c r="Y47" s="118"/>
      <c r="Z47" s="118"/>
    </row>
    <row r="48" customFormat="false" ht="23.25" hidden="false" customHeight="true" outlineLevel="0" collapsed="false">
      <c r="A48" s="64" t="s">
        <v>223</v>
      </c>
      <c r="B48" s="65" t="s">
        <v>224</v>
      </c>
      <c r="C48" s="144" t="n">
        <f aca="false">SUMPRODUCT((Diário!$E$4:$E$5010='Analítico Cp.'!$B48)*(Diário!$C$4:$C$5010&gt;=C$4)*(Diário!$C$4:$C$5010&lt;=EOMONTH(C$4,0))*(Diário!$F$4:$F$5010))
+SUMPRODUCT(('Comp.'!$D$5:$D$444=$B48)*('Comp.'!$B$5:$B$444&gt;=C$4)*('Comp.'!$B$5:$B$444&lt;=EOMONTH(C$4,0))*('Comp.'!$E$5:$E$444))</f>
        <v>0</v>
      </c>
      <c r="D48" s="144" t="n">
        <f aca="false">SUMPRODUCT((Diário!$E$4:$E$5010='Analítico Cp.'!$B48)*(Diário!$C$4:$C$5010&gt;=D$4)*(Diário!$C$4:$C$5010&lt;=EOMONTH(D$4,0))*(Diário!$F$4:$F$5010))
+SUMPRODUCT(('Comp.'!$D$5:$D$444=$B48)*('Comp.'!$B$5:$B$444&gt;=D$4)*('Comp.'!$B$5:$B$444&lt;=EOMONTH(D$4,0))*('Comp.'!$E$5:$E$444))</f>
        <v>0</v>
      </c>
      <c r="E48" s="144" t="n">
        <f aca="false">SUMPRODUCT((Diário!$E$4:$E$5010='Analítico Cp.'!$B48)*(Diário!$C$4:$C$5010&gt;=E$4)*(Diário!$C$4:$C$5010&lt;=EOMONTH(E$4,0))*(Diário!$F$4:$F$5010))
+SUMPRODUCT(('Comp.'!$D$5:$D$444=$B48)*('Comp.'!$B$5:$B$444&gt;=E$4)*('Comp.'!$B$5:$B$444&lt;=EOMONTH(E$4,0))*('Comp.'!$E$5:$E$444))</f>
        <v>0</v>
      </c>
      <c r="F48" s="144" t="n">
        <f aca="false">SUMPRODUCT((Diário!$E$4:$E$5010='Analítico Cp.'!$B48)*(Diário!$C$4:$C$5010&gt;=F$4)*(Diário!$C$4:$C$5010&lt;=EOMONTH(F$4,0))*(Diário!$F$4:$F$5010))
+SUMPRODUCT(('Comp.'!$D$5:$D$444=$B48)*('Comp.'!$B$5:$B$444&gt;=F$4)*('Comp.'!$B$5:$B$444&lt;=EOMONTH(F$4,0))*('Comp.'!$E$5:$E$444))</f>
        <v>0</v>
      </c>
      <c r="G48" s="144" t="n">
        <f aca="false">SUMPRODUCT((Diário!$E$4:$E$5010='Analítico Cp.'!$B48)*(Diário!$C$4:$C$5010&gt;=G$4)*(Diário!$C$4:$C$5010&lt;=EOMONTH(G$4,0))*(Diário!$F$4:$F$5010))
+SUMPRODUCT(('Comp.'!$D$5:$D$444=$B48)*('Comp.'!$B$5:$B$444&gt;=G$4)*('Comp.'!$B$5:$B$444&lt;=EOMONTH(G$4,0))*('Comp.'!$E$5:$E$444))</f>
        <v>0</v>
      </c>
      <c r="H48" s="144" t="n">
        <f aca="false">SUMPRODUCT((Diário!$E$4:$E$5010='Analítico Cp.'!$B48)*(Diário!$C$4:$C$5010&gt;=H$4)*(Diário!$C$4:$C$5010&lt;=EOMONTH(H$4,0))*(Diário!$F$4:$F$5010))
+SUMPRODUCT(('Comp.'!$D$5:$D$444=$B48)*('Comp.'!$B$5:$B$444&gt;=H$4)*('Comp.'!$B$5:$B$444&lt;=EOMONTH(H$4,0))*('Comp.'!$E$5:$E$444))</f>
        <v>278.72</v>
      </c>
      <c r="I48" s="144" t="n">
        <f aca="false">SUMPRODUCT((Diário!$E$4:$E$5010='Analítico Cp.'!$B48)*(Diário!$C$4:$C$5010&gt;=I$4)*(Diário!$C$4:$C$5010&lt;=EOMONTH(I$4,0))*(Diário!$F$4:$F$5010))
+SUMPRODUCT(('Comp.'!$D$5:$D$444=$B48)*('Comp.'!$B$5:$B$444&gt;=I$4)*('Comp.'!$B$5:$B$444&lt;=EOMONTH(I$4,0))*('Comp.'!$E$5:$E$444))</f>
        <v>289.44</v>
      </c>
      <c r="J48" s="144" t="n">
        <f aca="false">SUMPRODUCT((Diário!$E$4:$E$5010='Analítico Cp.'!$B48)*(Diário!$C$4:$C$5010&gt;=J$4)*(Diário!$C$4:$C$5010&lt;=EOMONTH(J$4,0))*(Diário!$F$4:$F$5010))
+SUMPRODUCT(('Comp.'!$D$5:$D$444=$B48)*('Comp.'!$B$5:$B$444&gt;=J$4)*('Comp.'!$B$5:$B$444&lt;=EOMONTH(J$4,0))*('Comp.'!$E$5:$E$444))</f>
        <v>289.44</v>
      </c>
      <c r="K48" s="144" t="n">
        <f aca="false">SUMPRODUCT((Diário!$E$4:$E$5010='Analítico Cp.'!$B48)*(Diário!$C$4:$C$5010&gt;=K$4)*(Diário!$C$4:$C$5010&lt;=EOMONTH(K$4,0))*(Diário!$F$4:$F$5010))
+SUMPRODUCT(('Comp.'!$D$5:$D$444=$B48)*('Comp.'!$B$5:$B$444&gt;=K$4)*('Comp.'!$B$5:$B$444&lt;=EOMONTH(K$4,0))*('Comp.'!$E$5:$E$444))</f>
        <v>548.08</v>
      </c>
      <c r="L48" s="144" t="n">
        <f aca="false">SUMPRODUCT((Diário!$E$4:$E$5010='Analítico Cp.'!$B48)*(Diário!$C$4:$C$5010&gt;=L$4)*(Diário!$C$4:$C$5010&lt;=EOMONTH(L$4,0))*(Diário!$F$4:$F$5010))
+SUMPRODUCT(('Comp.'!$D$5:$D$444=$B48)*('Comp.'!$B$5:$B$444&gt;=L$4)*('Comp.'!$B$5:$B$444&lt;=EOMONTH(L$4,0))*('Comp.'!$E$5:$E$444))</f>
        <v>274.04</v>
      </c>
      <c r="M48" s="144" t="n">
        <f aca="false">SUMPRODUCT((Diário!$E$4:$E$5010='Analítico Cp.'!$B48)*(Diário!$C$4:$C$5010&gt;=M$4)*(Diário!$C$4:$C$5010&lt;=EOMONTH(M$4,0))*(Diário!$F$4:$F$5010))
+SUMPRODUCT(('Comp.'!$D$5:$D$444=$B48)*('Comp.'!$B$5:$B$444&gt;=M$4)*('Comp.'!$B$5:$B$444&lt;=EOMONTH(M$4,0))*('Comp.'!$E$5:$E$444))</f>
        <v>0</v>
      </c>
      <c r="N48" s="144" t="n">
        <f aca="false">SUMPRODUCT((Diário!$E$4:$E$5010='Analítico Cp.'!$B48)*(Diário!$C$4:$C$5010&gt;=N$4)*(Diário!$C$4:$C$5010&lt;=EOMONTH(N$4,0))*(Diário!$F$4:$F$5010))
+SUMPRODUCT(('Comp.'!$D$5:$D$444=$B48)*('Comp.'!$B$5:$B$444&gt;=N$4)*('Comp.'!$B$5:$B$444&lt;=EOMONTH(N$4,0))*('Comp.'!$E$5:$E$444))</f>
        <v>0</v>
      </c>
      <c r="O48" s="145" t="n">
        <f aca="false">SUM(C48:N48)</f>
        <v>1679.72</v>
      </c>
      <c r="P48" s="146" t="n">
        <f aca="false">IF($O$135=0,0,O48/$O$135)</f>
        <v>0.000901101982405156</v>
      </c>
      <c r="Q48" s="118"/>
      <c r="R48" s="118"/>
      <c r="S48" s="118"/>
      <c r="T48" s="118"/>
      <c r="U48" s="118"/>
      <c r="V48" s="118"/>
      <c r="W48" s="118"/>
      <c r="X48" s="118"/>
      <c r="Y48" s="118"/>
      <c r="Z48" s="118"/>
    </row>
    <row r="49" customFormat="false" ht="23.25" hidden="false" customHeight="true" outlineLevel="0" collapsed="false">
      <c r="A49" s="64" t="s">
        <v>225</v>
      </c>
      <c r="B49" s="65" t="s">
        <v>226</v>
      </c>
      <c r="C49" s="144" t="n">
        <f aca="false">SUMPRODUCT((Diário!$E$4:$E$5010='Analítico Cp.'!$B49)*(Diário!$C$4:$C$5010&gt;=C$4)*(Diário!$C$4:$C$5010&lt;=EOMONTH(C$4,0))*(Diário!$F$4:$F$5010))
+SUMPRODUCT(('Comp.'!$D$5:$D$444=$B49)*('Comp.'!$B$5:$B$444&gt;=C$4)*('Comp.'!$B$5:$B$444&lt;=EOMONTH(C$4,0))*('Comp.'!$E$5:$E$444))</f>
        <v>0</v>
      </c>
      <c r="D49" s="144" t="n">
        <f aca="false">SUMPRODUCT((Diário!$E$4:$E$5010='Analítico Cp.'!$B49)*(Diário!$C$4:$C$5010&gt;=D$4)*(Diário!$C$4:$C$5010&lt;=EOMONTH(D$4,0))*(Diário!$F$4:$F$5010))
+SUMPRODUCT(('Comp.'!$D$5:$D$444=$B49)*('Comp.'!$B$5:$B$444&gt;=D$4)*('Comp.'!$B$5:$B$444&lt;=EOMONTH(D$4,0))*('Comp.'!$E$5:$E$444))</f>
        <v>0</v>
      </c>
      <c r="E49" s="144" t="n">
        <f aca="false">SUMPRODUCT((Diário!$E$4:$E$5010='Analítico Cp.'!$B49)*(Diário!$C$4:$C$5010&gt;=E$4)*(Diário!$C$4:$C$5010&lt;=EOMONTH(E$4,0))*(Diário!$F$4:$F$5010))
+SUMPRODUCT(('Comp.'!$D$5:$D$444=$B49)*('Comp.'!$B$5:$B$444&gt;=E$4)*('Comp.'!$B$5:$B$444&lt;=EOMONTH(E$4,0))*('Comp.'!$E$5:$E$444))</f>
        <v>0</v>
      </c>
      <c r="F49" s="144" t="n">
        <f aca="false">SUMPRODUCT((Diário!$E$4:$E$5010='Analítico Cp.'!$B49)*(Diário!$C$4:$C$5010&gt;=F$4)*(Diário!$C$4:$C$5010&lt;=EOMONTH(F$4,0))*(Diário!$F$4:$F$5010))
+SUMPRODUCT(('Comp.'!$D$5:$D$444=$B49)*('Comp.'!$B$5:$B$444&gt;=F$4)*('Comp.'!$B$5:$B$444&lt;=EOMONTH(F$4,0))*('Comp.'!$E$5:$E$444))</f>
        <v>0</v>
      </c>
      <c r="G49" s="144" t="n">
        <f aca="false">SUMPRODUCT((Diário!$E$4:$E$5010='Analítico Cp.'!$B49)*(Diário!$C$4:$C$5010&gt;=G$4)*(Diário!$C$4:$C$5010&lt;=EOMONTH(G$4,0))*(Diário!$F$4:$F$5010))
+SUMPRODUCT(('Comp.'!$D$5:$D$444=$B49)*('Comp.'!$B$5:$B$444&gt;=G$4)*('Comp.'!$B$5:$B$444&lt;=EOMONTH(G$4,0))*('Comp.'!$E$5:$E$444))</f>
        <v>0</v>
      </c>
      <c r="H49" s="144" t="n">
        <f aca="false">SUMPRODUCT((Diário!$E$4:$E$5010='Analítico Cp.'!$B49)*(Diário!$C$4:$C$5010&gt;=H$4)*(Diário!$C$4:$C$5010&lt;=EOMONTH(H$4,0))*(Diário!$F$4:$F$5010))
+SUMPRODUCT(('Comp.'!$D$5:$D$444=$B49)*('Comp.'!$B$5:$B$444&gt;=H$4)*('Comp.'!$B$5:$B$444&lt;=EOMONTH(H$4,0))*('Comp.'!$E$5:$E$444))</f>
        <v>474.69</v>
      </c>
      <c r="I49" s="144" t="n">
        <f aca="false">SUMPRODUCT((Diário!$E$4:$E$5010='Analítico Cp.'!$B49)*(Diário!$C$4:$C$5010&gt;=I$4)*(Diário!$C$4:$C$5010&lt;=EOMONTH(I$4,0))*(Diário!$F$4:$F$5010))
+SUMPRODUCT(('Comp.'!$D$5:$D$444=$B49)*('Comp.'!$B$5:$B$444&gt;=I$4)*('Comp.'!$B$5:$B$444&lt;=EOMONTH(I$4,0))*('Comp.'!$E$5:$E$444))</f>
        <v>0</v>
      </c>
      <c r="J49" s="144" t="n">
        <f aca="false">SUMPRODUCT((Diário!$E$4:$E$5010='Analítico Cp.'!$B49)*(Diário!$C$4:$C$5010&gt;=J$4)*(Diário!$C$4:$C$5010&lt;=EOMONTH(J$4,0))*(Diário!$F$4:$F$5010))
+SUMPRODUCT(('Comp.'!$D$5:$D$444=$B49)*('Comp.'!$B$5:$B$444&gt;=J$4)*('Comp.'!$B$5:$B$444&lt;=EOMONTH(J$4,0))*('Comp.'!$E$5:$E$444))</f>
        <v>0</v>
      </c>
      <c r="K49" s="144" t="n">
        <f aca="false">SUMPRODUCT((Diário!$E$4:$E$5010='Analítico Cp.'!$B49)*(Diário!$C$4:$C$5010&gt;=K$4)*(Diário!$C$4:$C$5010&lt;=EOMONTH(K$4,0))*(Diário!$F$4:$F$5010))
+SUMPRODUCT(('Comp.'!$D$5:$D$444=$B49)*('Comp.'!$B$5:$B$444&gt;=K$4)*('Comp.'!$B$5:$B$444&lt;=EOMONTH(K$4,0))*('Comp.'!$E$5:$E$444))</f>
        <v>307.5</v>
      </c>
      <c r="L49" s="144" t="n">
        <f aca="false">SUMPRODUCT((Diário!$E$4:$E$5010='Analítico Cp.'!$B49)*(Diário!$C$4:$C$5010&gt;=L$4)*(Diário!$C$4:$C$5010&lt;=EOMONTH(L$4,0))*(Diário!$F$4:$F$5010))
+SUMPRODUCT(('Comp.'!$D$5:$D$444=$B49)*('Comp.'!$B$5:$B$444&gt;=L$4)*('Comp.'!$B$5:$B$444&lt;=EOMONTH(L$4,0))*('Comp.'!$E$5:$E$444))</f>
        <v>300</v>
      </c>
      <c r="M49" s="144" t="n">
        <f aca="false">SUMPRODUCT((Diário!$E$4:$E$5010='Analítico Cp.'!$B49)*(Diário!$C$4:$C$5010&gt;=M$4)*(Diário!$C$4:$C$5010&lt;=EOMONTH(M$4,0))*(Diário!$F$4:$F$5010))
+SUMPRODUCT(('Comp.'!$D$5:$D$444=$B49)*('Comp.'!$B$5:$B$444&gt;=M$4)*('Comp.'!$B$5:$B$444&lt;=EOMONTH(M$4,0))*('Comp.'!$E$5:$E$444))</f>
        <v>300</v>
      </c>
      <c r="N49" s="144" t="n">
        <f aca="false">SUMPRODUCT((Diário!$E$4:$E$5010='Analítico Cp.'!$B49)*(Diário!$C$4:$C$5010&gt;=N$4)*(Diário!$C$4:$C$5010&lt;=EOMONTH(N$4,0))*(Diário!$F$4:$F$5010))
+SUMPRODUCT(('Comp.'!$D$5:$D$444=$B49)*('Comp.'!$B$5:$B$444&gt;=N$4)*('Comp.'!$B$5:$B$444&lt;=EOMONTH(N$4,0))*('Comp.'!$E$5:$E$444))</f>
        <v>300</v>
      </c>
      <c r="O49" s="145" t="n">
        <f aca="false">SUM(C49:N49)</f>
        <v>1682.19</v>
      </c>
      <c r="P49" s="146" t="n">
        <f aca="false">IF($O$135=0,0,O49/$O$135)</f>
        <v>0.000902427037709934</v>
      </c>
      <c r="Q49" s="118"/>
      <c r="R49" s="118"/>
      <c r="S49" s="118"/>
      <c r="T49" s="118"/>
      <c r="U49" s="118"/>
      <c r="V49" s="118"/>
      <c r="W49" s="118"/>
      <c r="X49" s="118"/>
      <c r="Y49" s="118"/>
      <c r="Z49" s="118"/>
    </row>
    <row r="50" customFormat="false" ht="23.25" hidden="false" customHeight="true" outlineLevel="0" collapsed="false">
      <c r="A50" s="64" t="s">
        <v>227</v>
      </c>
      <c r="B50" s="65" t="s">
        <v>228</v>
      </c>
      <c r="C50" s="144" t="n">
        <f aca="false">SUMPRODUCT((Diário!$E$4:$E$5010='Analítico Cp.'!$B50)*(Diário!$C$4:$C$5010&gt;=C$4)*(Diário!$C$4:$C$5010&lt;=EOMONTH(C$4,0))*(Diário!$F$4:$F$5010))
+SUMPRODUCT(('Comp.'!$D$5:$D$444=$B50)*('Comp.'!$B$5:$B$444&gt;=C$4)*('Comp.'!$B$5:$B$444&lt;=EOMONTH(C$4,0))*('Comp.'!$E$5:$E$444))</f>
        <v>0</v>
      </c>
      <c r="D50" s="144" t="n">
        <f aca="false">SUMPRODUCT((Diário!$E$4:$E$5010='Analítico Cp.'!$B50)*(Diário!$C$4:$C$5010&gt;=D$4)*(Diário!$C$4:$C$5010&lt;=EOMONTH(D$4,0))*(Diário!$F$4:$F$5010))
+SUMPRODUCT(('Comp.'!$D$5:$D$444=$B50)*('Comp.'!$B$5:$B$444&gt;=D$4)*('Comp.'!$B$5:$B$444&lt;=EOMONTH(D$4,0))*('Comp.'!$E$5:$E$444))</f>
        <v>0</v>
      </c>
      <c r="E50" s="144" t="n">
        <f aca="false">SUMPRODUCT((Diário!$E$4:$E$5010='Analítico Cp.'!$B50)*(Diário!$C$4:$C$5010&gt;=E$4)*(Diário!$C$4:$C$5010&lt;=EOMONTH(E$4,0))*(Diário!$F$4:$F$5010))
+SUMPRODUCT(('Comp.'!$D$5:$D$444=$B50)*('Comp.'!$B$5:$B$444&gt;=E$4)*('Comp.'!$B$5:$B$444&lt;=EOMONTH(E$4,0))*('Comp.'!$E$5:$E$444))</f>
        <v>0</v>
      </c>
      <c r="F50" s="144" t="n">
        <f aca="false">SUMPRODUCT((Diário!$E$4:$E$5010='Analítico Cp.'!$B50)*(Diário!$C$4:$C$5010&gt;=F$4)*(Diário!$C$4:$C$5010&lt;=EOMONTH(F$4,0))*(Diário!$F$4:$F$5010))
+SUMPRODUCT(('Comp.'!$D$5:$D$444=$B50)*('Comp.'!$B$5:$B$444&gt;=F$4)*('Comp.'!$B$5:$B$444&lt;=EOMONTH(F$4,0))*('Comp.'!$E$5:$E$444))</f>
        <v>0</v>
      </c>
      <c r="G50" s="144" t="n">
        <f aca="false">SUMPRODUCT((Diário!$E$4:$E$5010='Analítico Cp.'!$B50)*(Diário!$C$4:$C$5010&gt;=G$4)*(Diário!$C$4:$C$5010&lt;=EOMONTH(G$4,0))*(Diário!$F$4:$F$5010))
+SUMPRODUCT(('Comp.'!$D$5:$D$444=$B50)*('Comp.'!$B$5:$B$444&gt;=G$4)*('Comp.'!$B$5:$B$444&lt;=EOMONTH(G$4,0))*('Comp.'!$E$5:$E$444))</f>
        <v>0</v>
      </c>
      <c r="H50" s="144" t="n">
        <f aca="false">SUMPRODUCT((Diário!$E$4:$E$5010='Analítico Cp.'!$B50)*(Diário!$C$4:$C$5010&gt;=H$4)*(Diário!$C$4:$C$5010&lt;=EOMONTH(H$4,0))*(Diário!$F$4:$F$5010))
+SUMPRODUCT(('Comp.'!$D$5:$D$444=$B50)*('Comp.'!$B$5:$B$444&gt;=H$4)*('Comp.'!$B$5:$B$444&lt;=EOMONTH(H$4,0))*('Comp.'!$E$5:$E$444))</f>
        <v>0</v>
      </c>
      <c r="I50" s="144" t="n">
        <f aca="false">SUMPRODUCT((Diário!$E$4:$E$5010='Analítico Cp.'!$B50)*(Diário!$C$4:$C$5010&gt;=I$4)*(Diário!$C$4:$C$5010&lt;=EOMONTH(I$4,0))*(Diário!$F$4:$F$5010))
+SUMPRODUCT(('Comp.'!$D$5:$D$444=$B50)*('Comp.'!$B$5:$B$444&gt;=I$4)*('Comp.'!$B$5:$B$444&lt;=EOMONTH(I$4,0))*('Comp.'!$E$5:$E$444))</f>
        <v>0</v>
      </c>
      <c r="J50" s="144" t="n">
        <f aca="false">SUMPRODUCT((Diário!$E$4:$E$5010='Analítico Cp.'!$B50)*(Diário!$C$4:$C$5010&gt;=J$4)*(Diário!$C$4:$C$5010&lt;=EOMONTH(J$4,0))*(Diário!$F$4:$F$5010))
+SUMPRODUCT(('Comp.'!$D$5:$D$444=$B50)*('Comp.'!$B$5:$B$444&gt;=J$4)*('Comp.'!$B$5:$B$444&lt;=EOMONTH(J$4,0))*('Comp.'!$E$5:$E$444))</f>
        <v>0</v>
      </c>
      <c r="K50" s="144" t="n">
        <f aca="false">SUMPRODUCT((Diário!$E$4:$E$5010='Analítico Cp.'!$B50)*(Diário!$C$4:$C$5010&gt;=K$4)*(Diário!$C$4:$C$5010&lt;=EOMONTH(K$4,0))*(Diário!$F$4:$F$5010))
+SUMPRODUCT(('Comp.'!$D$5:$D$444=$B50)*('Comp.'!$B$5:$B$444&gt;=K$4)*('Comp.'!$B$5:$B$444&lt;=EOMONTH(K$4,0))*('Comp.'!$E$5:$E$444))</f>
        <v>0</v>
      </c>
      <c r="L50" s="144" t="n">
        <f aca="false">SUMPRODUCT((Diário!$E$4:$E$5010='Analítico Cp.'!$B50)*(Diário!$C$4:$C$5010&gt;=L$4)*(Diário!$C$4:$C$5010&lt;=EOMONTH(L$4,0))*(Diário!$F$4:$F$5010))
+SUMPRODUCT(('Comp.'!$D$5:$D$444=$B50)*('Comp.'!$B$5:$B$444&gt;=L$4)*('Comp.'!$B$5:$B$444&lt;=EOMONTH(L$4,0))*('Comp.'!$E$5:$E$444))</f>
        <v>0</v>
      </c>
      <c r="M50" s="144" t="n">
        <f aca="false">SUMPRODUCT((Diário!$E$4:$E$5010='Analítico Cp.'!$B50)*(Diário!$C$4:$C$5010&gt;=M$4)*(Diário!$C$4:$C$5010&lt;=EOMONTH(M$4,0))*(Diário!$F$4:$F$5010))
+SUMPRODUCT(('Comp.'!$D$5:$D$444=$B50)*('Comp.'!$B$5:$B$444&gt;=M$4)*('Comp.'!$B$5:$B$444&lt;=EOMONTH(M$4,0))*('Comp.'!$E$5:$E$444))</f>
        <v>0</v>
      </c>
      <c r="N50" s="144" t="n">
        <f aca="false">SUMPRODUCT((Diário!$E$4:$E$5010='Analítico Cp.'!$B50)*(Diário!$C$4:$C$5010&gt;=N$4)*(Diário!$C$4:$C$5010&lt;=EOMONTH(N$4,0))*(Diário!$F$4:$F$5010))
+SUMPRODUCT(('Comp.'!$D$5:$D$444=$B50)*('Comp.'!$B$5:$B$444&gt;=N$4)*('Comp.'!$B$5:$B$444&lt;=EOMONTH(N$4,0))*('Comp.'!$E$5:$E$444))</f>
        <v>0</v>
      </c>
      <c r="O50" s="145" t="n">
        <f aca="false">SUM(C50:N50)</f>
        <v>0</v>
      </c>
      <c r="P50" s="146" t="n">
        <f aca="false">IF($O$135=0,0,O50/$O$135)</f>
        <v>0</v>
      </c>
      <c r="Q50" s="118"/>
      <c r="R50" s="118"/>
      <c r="S50" s="118"/>
      <c r="T50" s="118"/>
      <c r="U50" s="118"/>
      <c r="V50" s="118"/>
      <c r="W50" s="118"/>
      <c r="X50" s="118"/>
      <c r="Y50" s="118"/>
      <c r="Z50" s="118"/>
    </row>
    <row r="51" customFormat="false" ht="23.25" hidden="false" customHeight="true" outlineLevel="0" collapsed="false">
      <c r="A51" s="64" t="s">
        <v>229</v>
      </c>
      <c r="B51" s="65" t="s">
        <v>230</v>
      </c>
      <c r="C51" s="144" t="n">
        <f aca="false">SUMPRODUCT((Diário!$E$4:$E$5010='Analítico Cp.'!$B51)*(Diário!$C$4:$C$5010&gt;=C$4)*(Diário!$C$4:$C$5010&lt;=EOMONTH(C$4,0))*(Diário!$F$4:$F$5010))
+SUMPRODUCT(('Comp.'!$D$5:$D$444=$B51)*('Comp.'!$B$5:$B$444&gt;=C$4)*('Comp.'!$B$5:$B$444&lt;=EOMONTH(C$4,0))*('Comp.'!$E$5:$E$444))</f>
        <v>0</v>
      </c>
      <c r="D51" s="144" t="n">
        <f aca="false">SUMPRODUCT((Diário!$E$4:$E$5010='Analítico Cp.'!$B51)*(Diário!$C$4:$C$5010&gt;=D$4)*(Diário!$C$4:$C$5010&lt;=EOMONTH(D$4,0))*(Diário!$F$4:$F$5010))
+SUMPRODUCT(('Comp.'!$D$5:$D$444=$B51)*('Comp.'!$B$5:$B$444&gt;=D$4)*('Comp.'!$B$5:$B$444&lt;=EOMONTH(D$4,0))*('Comp.'!$E$5:$E$444))</f>
        <v>0</v>
      </c>
      <c r="E51" s="144" t="n">
        <f aca="false">SUMPRODUCT((Diário!$E$4:$E$5010='Analítico Cp.'!$B51)*(Diário!$C$4:$C$5010&gt;=E$4)*(Diário!$C$4:$C$5010&lt;=EOMONTH(E$4,0))*(Diário!$F$4:$F$5010))
+SUMPRODUCT(('Comp.'!$D$5:$D$444=$B51)*('Comp.'!$B$5:$B$444&gt;=E$4)*('Comp.'!$B$5:$B$444&lt;=EOMONTH(E$4,0))*('Comp.'!$E$5:$E$444))</f>
        <v>0</v>
      </c>
      <c r="F51" s="144" t="n">
        <f aca="false">SUMPRODUCT((Diário!$E$4:$E$5010='Analítico Cp.'!$B51)*(Diário!$C$4:$C$5010&gt;=F$4)*(Diário!$C$4:$C$5010&lt;=EOMONTH(F$4,0))*(Diário!$F$4:$F$5010))
+SUMPRODUCT(('Comp.'!$D$5:$D$444=$B51)*('Comp.'!$B$5:$B$444&gt;=F$4)*('Comp.'!$B$5:$B$444&lt;=EOMONTH(F$4,0))*('Comp.'!$E$5:$E$444))</f>
        <v>0</v>
      </c>
      <c r="G51" s="144" t="n">
        <f aca="false">SUMPRODUCT((Diário!$E$4:$E$5010='Analítico Cp.'!$B51)*(Diário!$C$4:$C$5010&gt;=G$4)*(Diário!$C$4:$C$5010&lt;=EOMONTH(G$4,0))*(Diário!$F$4:$F$5010))
+SUMPRODUCT(('Comp.'!$D$5:$D$444=$B51)*('Comp.'!$B$5:$B$444&gt;=G$4)*('Comp.'!$B$5:$B$444&lt;=EOMONTH(G$4,0))*('Comp.'!$E$5:$E$444))</f>
        <v>483</v>
      </c>
      <c r="H51" s="144" t="n">
        <f aca="false">SUMPRODUCT((Diário!$E$4:$E$5010='Analítico Cp.'!$B51)*(Diário!$C$4:$C$5010&gt;=H$4)*(Diário!$C$4:$C$5010&lt;=EOMONTH(H$4,0))*(Diário!$F$4:$F$5010))
+SUMPRODUCT(('Comp.'!$D$5:$D$444=$B51)*('Comp.'!$B$5:$B$444&gt;=H$4)*('Comp.'!$B$5:$B$444&lt;=EOMONTH(H$4,0))*('Comp.'!$E$5:$E$444))</f>
        <v>610.34</v>
      </c>
      <c r="I51" s="144" t="n">
        <f aca="false">SUMPRODUCT((Diário!$E$4:$E$5010='Analítico Cp.'!$B51)*(Diário!$C$4:$C$5010&gt;=I$4)*(Diário!$C$4:$C$5010&lt;=EOMONTH(I$4,0))*(Diário!$F$4:$F$5010))
+SUMPRODUCT(('Comp.'!$D$5:$D$444=$B51)*('Comp.'!$B$5:$B$444&gt;=I$4)*('Comp.'!$B$5:$B$444&lt;=EOMONTH(I$4,0))*('Comp.'!$E$5:$E$444))</f>
        <v>657.72</v>
      </c>
      <c r="J51" s="144" t="n">
        <f aca="false">SUMPRODUCT((Diário!$E$4:$E$5010='Analítico Cp.'!$B51)*(Diário!$C$4:$C$5010&gt;=J$4)*(Diário!$C$4:$C$5010&lt;=EOMONTH(J$4,0))*(Diário!$F$4:$F$5010))
+SUMPRODUCT(('Comp.'!$D$5:$D$444=$B51)*('Comp.'!$B$5:$B$444&gt;=J$4)*('Comp.'!$B$5:$B$444&lt;=EOMONTH(J$4,0))*('Comp.'!$E$5:$E$444))</f>
        <v>598</v>
      </c>
      <c r="K51" s="144" t="n">
        <f aca="false">SUMPRODUCT((Diário!$E$4:$E$5010='Analítico Cp.'!$B51)*(Diário!$C$4:$C$5010&gt;=K$4)*(Diário!$C$4:$C$5010&lt;=EOMONTH(K$4,0))*(Diário!$F$4:$F$5010))
+SUMPRODUCT(('Comp.'!$D$5:$D$444=$B51)*('Comp.'!$B$5:$B$444&gt;=K$4)*('Comp.'!$B$5:$B$444&lt;=EOMONTH(K$4,0))*('Comp.'!$E$5:$E$444))</f>
        <v>644</v>
      </c>
      <c r="L51" s="144" t="n">
        <f aca="false">SUMPRODUCT((Diário!$E$4:$E$5010='Analítico Cp.'!$B51)*(Diário!$C$4:$C$5010&gt;=L$4)*(Diário!$C$4:$C$5010&lt;=EOMONTH(L$4,0))*(Diário!$F$4:$F$5010))
+SUMPRODUCT(('Comp.'!$D$5:$D$444=$B51)*('Comp.'!$B$5:$B$444&gt;=L$4)*('Comp.'!$B$5:$B$444&lt;=EOMONTH(L$4,0))*('Comp.'!$E$5:$E$444))</f>
        <v>598</v>
      </c>
      <c r="M51" s="144" t="n">
        <f aca="false">SUMPRODUCT((Diário!$E$4:$E$5010='Analítico Cp.'!$B51)*(Diário!$C$4:$C$5010&gt;=M$4)*(Diário!$C$4:$C$5010&lt;=EOMONTH(M$4,0))*(Diário!$F$4:$F$5010))
+SUMPRODUCT(('Comp.'!$D$5:$D$444=$B51)*('Comp.'!$B$5:$B$444&gt;=M$4)*('Comp.'!$B$5:$B$444&lt;=EOMONTH(M$4,0))*('Comp.'!$E$5:$E$444))</f>
        <v>610.14</v>
      </c>
      <c r="N51" s="144" t="n">
        <f aca="false">SUMPRODUCT((Diário!$E$4:$E$5010='Analítico Cp.'!$B51)*(Diário!$C$4:$C$5010&gt;=N$4)*(Diário!$C$4:$C$5010&lt;=EOMONTH(N$4,0))*(Diário!$F$4:$F$5010))
+SUMPRODUCT(('Comp.'!$D$5:$D$444=$B51)*('Comp.'!$B$5:$B$444&gt;=N$4)*('Comp.'!$B$5:$B$444&lt;=EOMONTH(N$4,0))*('Comp.'!$E$5:$E$444))</f>
        <v>598</v>
      </c>
      <c r="O51" s="145" t="n">
        <f aca="false">SUM(C51:N51)</f>
        <v>4799.2</v>
      </c>
      <c r="P51" s="146" t="n">
        <f aca="false">IF($O$135=0,0,O51/$O$135)</f>
        <v>0.00257457709258616</v>
      </c>
      <c r="Q51" s="118"/>
      <c r="R51" s="118"/>
      <c r="S51" s="118"/>
      <c r="T51" s="118"/>
      <c r="U51" s="118"/>
      <c r="V51" s="118"/>
      <c r="W51" s="118"/>
      <c r="X51" s="118"/>
      <c r="Y51" s="118"/>
      <c r="Z51" s="118"/>
    </row>
    <row r="52" customFormat="false" ht="23.25" hidden="false" customHeight="true" outlineLevel="0" collapsed="false">
      <c r="A52" s="64" t="s">
        <v>231</v>
      </c>
      <c r="B52" s="65" t="s">
        <v>232</v>
      </c>
      <c r="C52" s="144" t="n">
        <f aca="false">SUMPRODUCT((Diário!$E$4:$E$5010='Analítico Cp.'!$B52)*(Diário!$C$4:$C$5010&gt;=C$4)*(Diário!$C$4:$C$5010&lt;=EOMONTH(C$4,0))*(Diário!$F$4:$F$5010))
+SUMPRODUCT(('Comp.'!$D$5:$D$444=$B52)*('Comp.'!$B$5:$B$444&gt;=C$4)*('Comp.'!$B$5:$B$444&lt;=EOMONTH(C$4,0))*('Comp.'!$E$5:$E$444))</f>
        <v>0</v>
      </c>
      <c r="D52" s="144" t="n">
        <f aca="false">SUMPRODUCT((Diário!$E$4:$E$5010='Analítico Cp.'!$B52)*(Diário!$C$4:$C$5010&gt;=D$4)*(Diário!$C$4:$C$5010&lt;=EOMONTH(D$4,0))*(Diário!$F$4:$F$5010))
+SUMPRODUCT(('Comp.'!$D$5:$D$444=$B52)*('Comp.'!$B$5:$B$444&gt;=D$4)*('Comp.'!$B$5:$B$444&lt;=EOMONTH(D$4,0))*('Comp.'!$E$5:$E$444))</f>
        <v>0</v>
      </c>
      <c r="E52" s="144" t="n">
        <f aca="false">SUMPRODUCT((Diário!$E$4:$E$5010='Analítico Cp.'!$B52)*(Diário!$C$4:$C$5010&gt;=E$4)*(Diário!$C$4:$C$5010&lt;=EOMONTH(E$4,0))*(Diário!$F$4:$F$5010))
+SUMPRODUCT(('Comp.'!$D$5:$D$444=$B52)*('Comp.'!$B$5:$B$444&gt;=E$4)*('Comp.'!$B$5:$B$444&lt;=EOMONTH(E$4,0))*('Comp.'!$E$5:$E$444))</f>
        <v>0</v>
      </c>
      <c r="F52" s="144" t="n">
        <f aca="false">SUMPRODUCT((Diário!$E$4:$E$5010='Analítico Cp.'!$B52)*(Diário!$C$4:$C$5010&gt;=F$4)*(Diário!$C$4:$C$5010&lt;=EOMONTH(F$4,0))*(Diário!$F$4:$F$5010))
+SUMPRODUCT(('Comp.'!$D$5:$D$444=$B52)*('Comp.'!$B$5:$B$444&gt;=F$4)*('Comp.'!$B$5:$B$444&lt;=EOMONTH(F$4,0))*('Comp.'!$E$5:$E$444))</f>
        <v>0</v>
      </c>
      <c r="G52" s="144" t="n">
        <f aca="false">SUMPRODUCT((Diário!$E$4:$E$5010='Analítico Cp.'!$B52)*(Diário!$C$4:$C$5010&gt;=G$4)*(Diário!$C$4:$C$5010&lt;=EOMONTH(G$4,0))*(Diário!$F$4:$F$5010))
+SUMPRODUCT(('Comp.'!$D$5:$D$444=$B52)*('Comp.'!$B$5:$B$444&gt;=G$4)*('Comp.'!$B$5:$B$444&lt;=EOMONTH(G$4,0))*('Comp.'!$E$5:$E$444))</f>
        <v>0</v>
      </c>
      <c r="H52" s="144" t="n">
        <f aca="false">SUMPRODUCT((Diário!$E$4:$E$5010='Analítico Cp.'!$B52)*(Diário!$C$4:$C$5010&gt;=H$4)*(Diário!$C$4:$C$5010&lt;=EOMONTH(H$4,0))*(Diário!$F$4:$F$5010))
+SUMPRODUCT(('Comp.'!$D$5:$D$444=$B52)*('Comp.'!$B$5:$B$444&gt;=H$4)*('Comp.'!$B$5:$B$444&lt;=EOMONTH(H$4,0))*('Comp.'!$E$5:$E$444))</f>
        <v>0</v>
      </c>
      <c r="I52" s="144" t="n">
        <f aca="false">SUMPRODUCT((Diário!$E$4:$E$5010='Analítico Cp.'!$B52)*(Diário!$C$4:$C$5010&gt;=I$4)*(Diário!$C$4:$C$5010&lt;=EOMONTH(I$4,0))*(Diário!$F$4:$F$5010))
+SUMPRODUCT(('Comp.'!$D$5:$D$444=$B52)*('Comp.'!$B$5:$B$444&gt;=I$4)*('Comp.'!$B$5:$B$444&lt;=EOMONTH(I$4,0))*('Comp.'!$E$5:$E$444))</f>
        <v>0</v>
      </c>
      <c r="J52" s="144" t="n">
        <f aca="false">SUMPRODUCT((Diário!$E$4:$E$5010='Analítico Cp.'!$B52)*(Diário!$C$4:$C$5010&gt;=J$4)*(Diário!$C$4:$C$5010&lt;=EOMONTH(J$4,0))*(Diário!$F$4:$F$5010))
+SUMPRODUCT(('Comp.'!$D$5:$D$444=$B52)*('Comp.'!$B$5:$B$444&gt;=J$4)*('Comp.'!$B$5:$B$444&lt;=EOMONTH(J$4,0))*('Comp.'!$E$5:$E$444))</f>
        <v>0</v>
      </c>
      <c r="K52" s="144" t="n">
        <f aca="false">SUMPRODUCT((Diário!$E$4:$E$5010='Analítico Cp.'!$B52)*(Diário!$C$4:$C$5010&gt;=K$4)*(Diário!$C$4:$C$5010&lt;=EOMONTH(K$4,0))*(Diário!$F$4:$F$5010))
+SUMPRODUCT(('Comp.'!$D$5:$D$444=$B52)*('Comp.'!$B$5:$B$444&gt;=K$4)*('Comp.'!$B$5:$B$444&lt;=EOMONTH(K$4,0))*('Comp.'!$E$5:$E$444))</f>
        <v>0</v>
      </c>
      <c r="L52" s="144" t="n">
        <f aca="false">SUMPRODUCT((Diário!$E$4:$E$5010='Analítico Cp.'!$B52)*(Diário!$C$4:$C$5010&gt;=L$4)*(Diário!$C$4:$C$5010&lt;=EOMONTH(L$4,0))*(Diário!$F$4:$F$5010))
+SUMPRODUCT(('Comp.'!$D$5:$D$444=$B52)*('Comp.'!$B$5:$B$444&gt;=L$4)*('Comp.'!$B$5:$B$444&lt;=EOMONTH(L$4,0))*('Comp.'!$E$5:$E$444))</f>
        <v>0</v>
      </c>
      <c r="M52" s="144" t="n">
        <f aca="false">SUMPRODUCT((Diário!$E$4:$E$5010='Analítico Cp.'!$B52)*(Diário!$C$4:$C$5010&gt;=M$4)*(Diário!$C$4:$C$5010&lt;=EOMONTH(M$4,0))*(Diário!$F$4:$F$5010))
+SUMPRODUCT(('Comp.'!$D$5:$D$444=$B52)*('Comp.'!$B$5:$B$444&gt;=M$4)*('Comp.'!$B$5:$B$444&lt;=EOMONTH(M$4,0))*('Comp.'!$E$5:$E$444))</f>
        <v>0</v>
      </c>
      <c r="N52" s="144" t="n">
        <f aca="false">SUMPRODUCT((Diário!$E$4:$E$5010='Analítico Cp.'!$B52)*(Diário!$C$4:$C$5010&gt;=N$4)*(Diário!$C$4:$C$5010&lt;=EOMONTH(N$4,0))*(Diário!$F$4:$F$5010))
+SUMPRODUCT(('Comp.'!$D$5:$D$444=$B52)*('Comp.'!$B$5:$B$444&gt;=N$4)*('Comp.'!$B$5:$B$444&lt;=EOMONTH(N$4,0))*('Comp.'!$E$5:$E$444))</f>
        <v>0</v>
      </c>
      <c r="O52" s="145" t="n">
        <f aca="false">SUM(C52:N52)</f>
        <v>0</v>
      </c>
      <c r="P52" s="146" t="n">
        <f aca="false">IF($O$135=0,0,O52/$O$135)</f>
        <v>0</v>
      </c>
      <c r="Q52" s="118"/>
      <c r="R52" s="118"/>
      <c r="S52" s="118"/>
      <c r="T52" s="118"/>
      <c r="U52" s="118"/>
      <c r="V52" s="118"/>
      <c r="W52" s="118"/>
      <c r="X52" s="118"/>
      <c r="Y52" s="118"/>
      <c r="Z52" s="118"/>
    </row>
    <row r="53" customFormat="false" ht="23.25" hidden="false" customHeight="true" outlineLevel="0" collapsed="false">
      <c r="A53" s="64" t="s">
        <v>233</v>
      </c>
      <c r="B53" s="170" t="s">
        <v>234</v>
      </c>
      <c r="C53" s="144" t="n">
        <f aca="false">SUMPRODUCT((Diário!$E$4:$E$5010='Analítico Cp.'!$B53)*(Diário!$C$4:$C$5010&gt;=C$4)*(Diário!$C$4:$C$5010&lt;=EOMONTH(C$4,0))*(Diário!$F$4:$F$5010))
+SUMPRODUCT(('Comp.'!$D$5:$D$444=$B53)*('Comp.'!$B$5:$B$444&gt;=C$4)*('Comp.'!$B$5:$B$444&lt;=EOMONTH(C$4,0))*('Comp.'!$E$5:$E$444))</f>
        <v>0</v>
      </c>
      <c r="D53" s="144" t="n">
        <f aca="false">SUMPRODUCT((Diário!$E$4:$E$5010='Analítico Cp.'!$B53)*(Diário!$C$4:$C$5010&gt;=D$4)*(Diário!$C$4:$C$5010&lt;=EOMONTH(D$4,0))*(Diário!$F$4:$F$5010))
+SUMPRODUCT(('Comp.'!$D$5:$D$444=$B53)*('Comp.'!$B$5:$B$444&gt;=D$4)*('Comp.'!$B$5:$B$444&lt;=EOMONTH(D$4,0))*('Comp.'!$E$5:$E$444))</f>
        <v>0</v>
      </c>
      <c r="E53" s="144" t="n">
        <f aca="false">SUMPRODUCT((Diário!$E$4:$E$5010='Analítico Cp.'!$B53)*(Diário!$C$4:$C$5010&gt;=E$4)*(Diário!$C$4:$C$5010&lt;=EOMONTH(E$4,0))*(Diário!$F$4:$F$5010))
+SUMPRODUCT(('Comp.'!$D$5:$D$444=$B53)*('Comp.'!$B$5:$B$444&gt;=E$4)*('Comp.'!$B$5:$B$444&lt;=EOMONTH(E$4,0))*('Comp.'!$E$5:$E$444))</f>
        <v>0</v>
      </c>
      <c r="F53" s="144" t="n">
        <f aca="false">SUMPRODUCT((Diário!$E$4:$E$5010='Analítico Cp.'!$B53)*(Diário!$C$4:$C$5010&gt;=F$4)*(Diário!$C$4:$C$5010&lt;=EOMONTH(F$4,0))*(Diário!$F$4:$F$5010))
+SUMPRODUCT(('Comp.'!$D$5:$D$444=$B53)*('Comp.'!$B$5:$B$444&gt;=F$4)*('Comp.'!$B$5:$B$444&lt;=EOMONTH(F$4,0))*('Comp.'!$E$5:$E$444))</f>
        <v>18.56</v>
      </c>
      <c r="G53" s="144" t="n">
        <f aca="false">SUMPRODUCT((Diário!$E$4:$E$5010='Analítico Cp.'!$B53)*(Diário!$C$4:$C$5010&gt;=G$4)*(Diário!$C$4:$C$5010&lt;=EOMONTH(G$4,0))*(Diário!$F$4:$F$5010))
+SUMPRODUCT(('Comp.'!$D$5:$D$444=$B53)*('Comp.'!$B$5:$B$444&gt;=G$4)*('Comp.'!$B$5:$B$444&lt;=EOMONTH(G$4,0))*('Comp.'!$E$5:$E$444))</f>
        <v>378</v>
      </c>
      <c r="H53" s="144" t="n">
        <f aca="false">SUMPRODUCT((Diário!$E$4:$E$5010='Analítico Cp.'!$B53)*(Diário!$C$4:$C$5010&gt;=H$4)*(Diário!$C$4:$C$5010&lt;=EOMONTH(H$4,0))*(Diário!$F$4:$F$5010))
+SUMPRODUCT(('Comp.'!$D$5:$D$444=$B53)*('Comp.'!$B$5:$B$444&gt;=H$4)*('Comp.'!$B$5:$B$444&lt;=EOMONTH(H$4,0))*('Comp.'!$E$5:$E$444))</f>
        <v>477.65</v>
      </c>
      <c r="I53" s="144" t="n">
        <f aca="false">SUMPRODUCT((Diário!$E$4:$E$5010='Analítico Cp.'!$B53)*(Diário!$C$4:$C$5010&gt;=I$4)*(Diário!$C$4:$C$5010&lt;=EOMONTH(I$4,0))*(Diário!$F$4:$F$5010))
+SUMPRODUCT(('Comp.'!$D$5:$D$444=$B53)*('Comp.'!$B$5:$B$444&gt;=I$4)*('Comp.'!$B$5:$B$444&lt;=EOMONTH(I$4,0))*('Comp.'!$E$5:$E$444))</f>
        <v>514.73</v>
      </c>
      <c r="J53" s="144" t="n">
        <f aca="false">SUMPRODUCT((Diário!$E$4:$E$5010='Analítico Cp.'!$B53)*(Diário!$C$4:$C$5010&gt;=J$4)*(Diário!$C$4:$C$5010&lt;=EOMONTH(J$4,0))*(Diário!$F$4:$F$5010))
+SUMPRODUCT(('Comp.'!$D$5:$D$444=$B53)*('Comp.'!$B$5:$B$444&gt;=J$4)*('Comp.'!$B$5:$B$444&lt;=EOMONTH(J$4,0))*('Comp.'!$E$5:$E$444))</f>
        <v>468</v>
      </c>
      <c r="K53" s="144" t="n">
        <f aca="false">SUMPRODUCT((Diário!$E$4:$E$5010='Analítico Cp.'!$B53)*(Diário!$C$4:$C$5010&gt;=K$4)*(Diário!$C$4:$C$5010&lt;=EOMONTH(K$4,0))*(Diário!$F$4:$F$5010))
+SUMPRODUCT(('Comp.'!$D$5:$D$444=$B53)*('Comp.'!$B$5:$B$444&gt;=K$4)*('Comp.'!$B$5:$B$444&lt;=EOMONTH(K$4,0))*('Comp.'!$E$5:$E$444))</f>
        <v>504</v>
      </c>
      <c r="L53" s="144" t="n">
        <f aca="false">SUMPRODUCT((Diário!$E$4:$E$5010='Analítico Cp.'!$B53)*(Diário!$C$4:$C$5010&gt;=L$4)*(Diário!$C$4:$C$5010&lt;=EOMONTH(L$4,0))*(Diário!$F$4:$F$5010))
+SUMPRODUCT(('Comp.'!$D$5:$D$444=$B53)*('Comp.'!$B$5:$B$444&gt;=L$4)*('Comp.'!$B$5:$B$444&lt;=EOMONTH(L$4,0))*('Comp.'!$E$5:$E$444))</f>
        <v>468</v>
      </c>
      <c r="M53" s="144" t="n">
        <f aca="false">SUMPRODUCT((Diário!$E$4:$E$5010='Analítico Cp.'!$B53)*(Diário!$C$4:$C$5010&gt;=M$4)*(Diário!$C$4:$C$5010&lt;=EOMONTH(M$4,0))*(Diário!$F$4:$F$5010))
+SUMPRODUCT(('Comp.'!$D$5:$D$444=$B53)*('Comp.'!$B$5:$B$444&gt;=M$4)*('Comp.'!$B$5:$B$444&lt;=EOMONTH(M$4,0))*('Comp.'!$E$5:$E$444))</f>
        <v>477.48</v>
      </c>
      <c r="N53" s="144" t="n">
        <f aca="false">SUMPRODUCT((Diário!$E$4:$E$5010='Analítico Cp.'!$B53)*(Diário!$C$4:$C$5010&gt;=N$4)*(Diário!$C$4:$C$5010&lt;=EOMONTH(N$4,0))*(Diário!$F$4:$F$5010))
+SUMPRODUCT(('Comp.'!$D$5:$D$444=$B53)*('Comp.'!$B$5:$B$444&gt;=N$4)*('Comp.'!$B$5:$B$444&lt;=EOMONTH(N$4,0))*('Comp.'!$E$5:$E$444))</f>
        <v>468</v>
      </c>
      <c r="O53" s="219" t="n">
        <f aca="false">SUM(C53:N53)</f>
        <v>3774.42</v>
      </c>
      <c r="P53" s="146" t="n">
        <f aca="false">IF($O$135=0,0,O53/$O$135)</f>
        <v>0.00202482398520567</v>
      </c>
      <c r="Q53" s="118"/>
      <c r="R53" s="118"/>
      <c r="S53" s="118"/>
      <c r="T53" s="118"/>
      <c r="U53" s="118"/>
      <c r="V53" s="118"/>
      <c r="W53" s="118"/>
      <c r="X53" s="118"/>
      <c r="Y53" s="118"/>
      <c r="Z53" s="118"/>
    </row>
    <row r="54" customFormat="false" ht="23.25" hidden="false" customHeight="true" outlineLevel="0" collapsed="false">
      <c r="A54" s="148"/>
      <c r="B54" s="80" t="s">
        <v>235</v>
      </c>
      <c r="C54" s="149" t="n">
        <f aca="false">SUBTOTAL(109,C45:C53)</f>
        <v>0</v>
      </c>
      <c r="D54" s="149" t="n">
        <f aca="false">SUBTOTAL(109,D45:D53)</f>
        <v>0</v>
      </c>
      <c r="E54" s="149" t="n">
        <f aca="false">SUBTOTAL(109,E45:E53)</f>
        <v>0</v>
      </c>
      <c r="F54" s="149" t="n">
        <f aca="false">SUBTOTAL(109,F45:F53)</f>
        <v>7646.64</v>
      </c>
      <c r="G54" s="149" t="n">
        <f aca="false">SUBTOTAL(109,G45:G53)</f>
        <v>3088.63</v>
      </c>
      <c r="H54" s="149" t="n">
        <f aca="false">SUBTOTAL(109,H45:H53)</f>
        <v>6419.51</v>
      </c>
      <c r="I54" s="149" t="n">
        <f aca="false">SUBTOTAL(109,I45:I53)</f>
        <v>6103.54</v>
      </c>
      <c r="J54" s="149" t="n">
        <f aca="false">SUBTOTAL(109,J45:J53)</f>
        <v>5498.22</v>
      </c>
      <c r="K54" s="149" t="n">
        <f aca="false">SUBTOTAL(109,K45:K53)</f>
        <v>9395.84</v>
      </c>
      <c r="L54" s="149" t="n">
        <f aca="false">SUBTOTAL(109,L45:L53)</f>
        <v>3057.04</v>
      </c>
      <c r="M54" s="149" t="n">
        <f aca="false">SUBTOTAL(109,M45:M53)</f>
        <v>4750.22</v>
      </c>
      <c r="N54" s="149" t="n">
        <f aca="false">SUBTOTAL(109,N45:N53)</f>
        <v>4468.65</v>
      </c>
      <c r="O54" s="149" t="n">
        <f aca="false">SUBTOTAL(109,O45:O53)</f>
        <v>50428.29</v>
      </c>
      <c r="P54" s="150" t="n">
        <f aca="false">IF($O$135=0,0,O54/$O$135)</f>
        <v>0.0270527421762568</v>
      </c>
      <c r="Q54" s="118"/>
      <c r="R54" s="118"/>
      <c r="S54" s="118"/>
      <c r="T54" s="118"/>
      <c r="U54" s="118"/>
      <c r="V54" s="118"/>
      <c r="W54" s="118"/>
      <c r="X54" s="118"/>
      <c r="Y54" s="118"/>
      <c r="Z54" s="118"/>
    </row>
    <row r="55" customFormat="false" ht="23.25" hidden="false" customHeight="true" outlineLevel="0" collapsed="false">
      <c r="A55" s="171"/>
      <c r="B55" s="172" t="s">
        <v>236</v>
      </c>
      <c r="C55" s="139" t="n">
        <f aca="false">SUBTOTAL(109,C18:C54)</f>
        <v>0</v>
      </c>
      <c r="D55" s="139" t="n">
        <f aca="false">SUBTOTAL(109,D18:D54)</f>
        <v>0</v>
      </c>
      <c r="E55" s="139" t="n">
        <f aca="false">SUBTOTAL(109,E18:E54)</f>
        <v>18833.148</v>
      </c>
      <c r="F55" s="139" t="n">
        <f aca="false">SUBTOTAL(109,F18:F54)</f>
        <v>80287.2</v>
      </c>
      <c r="G55" s="139" t="n">
        <f aca="false">SUBTOTAL(109,G18:G54)</f>
        <v>100443.77</v>
      </c>
      <c r="H55" s="139" t="n">
        <f aca="false">SUBTOTAL(109,H18:H54)</f>
        <v>103324.87</v>
      </c>
      <c r="I55" s="139" t="n">
        <f aca="false">SUBTOTAL(109,I18:I54)</f>
        <v>106223.58</v>
      </c>
      <c r="J55" s="139" t="n">
        <f aca="false">SUBTOTAL(109,J18:J54)</f>
        <v>118347.83</v>
      </c>
      <c r="K55" s="139" t="n">
        <f aca="false">SUBTOTAL(109,K18:K54)</f>
        <v>117256.04</v>
      </c>
      <c r="L55" s="139" t="n">
        <f aca="false">SUBTOTAL(109,L18:L54)</f>
        <v>116915.02</v>
      </c>
      <c r="M55" s="139" t="n">
        <f aca="false">SUBTOTAL(109,M18:M54)</f>
        <v>80424.99</v>
      </c>
      <c r="N55" s="139" t="n">
        <f aca="false">SUBTOTAL(109,N18:N54)</f>
        <v>162926.46</v>
      </c>
      <c r="O55" s="139" t="n">
        <f aca="false">SUBTOTAL(109,O18:O54)</f>
        <v>1004982.908</v>
      </c>
      <c r="P55" s="173" t="n">
        <f aca="false">IF($O$135=0,0,O55/$O$135)</f>
        <v>0.539132766581394</v>
      </c>
      <c r="Q55" s="118"/>
      <c r="R55" s="118"/>
      <c r="S55" s="118"/>
      <c r="T55" s="118"/>
      <c r="U55" s="118"/>
      <c r="V55" s="118"/>
      <c r="W55" s="118"/>
      <c r="X55" s="118"/>
      <c r="Y55" s="118"/>
      <c r="Z55" s="118"/>
    </row>
    <row r="56" customFormat="false" ht="23.25" hidden="false" customHeight="true" outlineLevel="0" collapsed="false">
      <c r="A56" s="174" t="s">
        <v>157</v>
      </c>
      <c r="B56" s="137" t="s">
        <v>158</v>
      </c>
      <c r="C56" s="175"/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  <c r="O56" s="175"/>
      <c r="P56" s="176"/>
      <c r="Q56" s="118"/>
      <c r="R56" s="118"/>
      <c r="S56" s="118"/>
      <c r="T56" s="118"/>
      <c r="U56" s="118"/>
      <c r="V56" s="118"/>
      <c r="W56" s="118"/>
      <c r="X56" s="118"/>
      <c r="Y56" s="118"/>
      <c r="Z56" s="118"/>
    </row>
    <row r="57" customFormat="false" ht="23.25" hidden="false" customHeight="true" outlineLevel="0" collapsed="false">
      <c r="A57" s="59" t="s">
        <v>237</v>
      </c>
      <c r="B57" s="65" t="s">
        <v>238</v>
      </c>
      <c r="C57" s="144" t="n">
        <f aca="false">SUMPRODUCT((Diário!$E$4:$E$5010='Analítico Cp.'!$B57)*(Diário!$C$4:$C$5010&gt;=C$4)*(Diário!$C$4:$C$5010&lt;=EOMONTH(C$4,0))*(Diário!$F$4:$F$5010))
+SUMPRODUCT(('Comp.'!$D$5:$D$444=$B57)*('Comp.'!$B$5:$B$444&gt;=C$4)*('Comp.'!$B$5:$B$444&lt;=EOMONTH(C$4,0))*('Comp.'!$E$5:$E$444))</f>
        <v>0</v>
      </c>
      <c r="D57" s="144" t="n">
        <f aca="false">SUMPRODUCT((Diário!$E$4:$E$5010='Analítico Cp.'!$B57)*(Diário!$C$4:$C$5010&gt;=D$4)*(Diário!$C$4:$C$5010&lt;=EOMONTH(D$4,0))*(Diário!$F$4:$F$5010))
+SUMPRODUCT(('Comp.'!$D$5:$D$444=$B57)*('Comp.'!$B$5:$B$444&gt;=D$4)*('Comp.'!$B$5:$B$444&lt;=EOMONTH(D$4,0))*('Comp.'!$E$5:$E$444))</f>
        <v>0</v>
      </c>
      <c r="E57" s="144" t="n">
        <f aca="false">SUMPRODUCT((Diário!$E$4:$E$5010='Analítico Cp.'!$B57)*(Diário!$C$4:$C$5010&gt;=E$4)*(Diário!$C$4:$C$5010&lt;=EOMONTH(E$4,0))*(Diário!$F$4:$F$5010))
+SUMPRODUCT(('Comp.'!$D$5:$D$444=$B57)*('Comp.'!$B$5:$B$444&gt;=E$4)*('Comp.'!$B$5:$B$444&lt;=EOMONTH(E$4,0))*('Comp.'!$E$5:$E$444))</f>
        <v>8162</v>
      </c>
      <c r="F57" s="144" t="n">
        <f aca="false">SUMPRODUCT((Diário!$E$4:$E$5010='Analítico Cp.'!$B57)*(Diário!$C$4:$C$5010&gt;=F$4)*(Diário!$C$4:$C$5010&lt;=EOMONTH(F$4,0))*(Diário!$F$4:$F$5010))
+SUMPRODUCT(('Comp.'!$D$5:$D$444=$B57)*('Comp.'!$B$5:$B$444&gt;=F$4)*('Comp.'!$B$5:$B$444&lt;=EOMONTH(F$4,0))*('Comp.'!$E$5:$E$444))</f>
        <v>292.2</v>
      </c>
      <c r="G57" s="144" t="n">
        <f aca="false">SUMPRODUCT((Diário!$E$4:$E$5010='Analítico Cp.'!$B57)*(Diário!$C$4:$C$5010&gt;=G$4)*(Diário!$C$4:$C$5010&lt;=EOMONTH(G$4,0))*(Diário!$F$4:$F$5010))
+SUMPRODUCT(('Comp.'!$D$5:$D$444=$B57)*('Comp.'!$B$5:$B$444&gt;=G$4)*('Comp.'!$B$5:$B$444&lt;=EOMONTH(G$4,0))*('Comp.'!$E$5:$E$444))</f>
        <v>2060.63</v>
      </c>
      <c r="H57" s="144" t="n">
        <f aca="false">SUMPRODUCT((Diário!$E$4:$E$5010='Analítico Cp.'!$B57)*(Diário!$C$4:$C$5010&gt;=H$4)*(Diário!$C$4:$C$5010&lt;=EOMONTH(H$4,0))*(Diário!$F$4:$F$5010))
+SUMPRODUCT(('Comp.'!$D$5:$D$444=$B57)*('Comp.'!$B$5:$B$444&gt;=H$4)*('Comp.'!$B$5:$B$444&lt;=EOMONTH(H$4,0))*('Comp.'!$E$5:$E$444))</f>
        <v>22716.64</v>
      </c>
      <c r="I57" s="144" t="n">
        <f aca="false">SUMPRODUCT((Diário!$E$4:$E$5010='Analítico Cp.'!$B57)*(Diário!$C$4:$C$5010&gt;=I$4)*(Diário!$C$4:$C$5010&lt;=EOMONTH(I$4,0))*(Diário!$F$4:$F$5010))
+SUMPRODUCT(('Comp.'!$D$5:$D$444=$B57)*('Comp.'!$B$5:$B$444&gt;=I$4)*('Comp.'!$B$5:$B$444&lt;=EOMONTH(I$4,0))*('Comp.'!$E$5:$E$444))</f>
        <v>3885.28</v>
      </c>
      <c r="J57" s="144" t="n">
        <f aca="false">SUMPRODUCT((Diário!$E$4:$E$5010='Analítico Cp.'!$B57)*(Diário!$C$4:$C$5010&gt;=J$4)*(Diário!$C$4:$C$5010&lt;=EOMONTH(J$4,0))*(Diário!$F$4:$F$5010))
+SUMPRODUCT(('Comp.'!$D$5:$D$444=$B57)*('Comp.'!$B$5:$B$444&gt;=J$4)*('Comp.'!$B$5:$B$444&lt;=EOMONTH(J$4,0))*('Comp.'!$E$5:$E$444))</f>
        <v>3740.28</v>
      </c>
      <c r="K57" s="144" t="n">
        <f aca="false">SUMPRODUCT((Diário!$E$4:$E$5010='Analítico Cp.'!$B57)*(Diário!$C$4:$C$5010&gt;=K$4)*(Diário!$C$4:$C$5010&lt;=EOMONTH(K$4,0))*(Diário!$F$4:$F$5010))
+SUMPRODUCT(('Comp.'!$D$5:$D$444=$B57)*('Comp.'!$B$5:$B$444&gt;=K$4)*('Comp.'!$B$5:$B$444&lt;=EOMONTH(K$4,0))*('Comp.'!$E$5:$E$444))</f>
        <v>3740.28</v>
      </c>
      <c r="L57" s="144" t="n">
        <f aca="false">SUMPRODUCT((Diário!$E$4:$E$5010='Analítico Cp.'!$B57)*(Diário!$C$4:$C$5010&gt;=L$4)*(Diário!$C$4:$C$5010&lt;=EOMONTH(L$4,0))*(Diário!$F$4:$F$5010))
+SUMPRODUCT(('Comp.'!$D$5:$D$444=$B57)*('Comp.'!$B$5:$B$444&gt;=L$4)*('Comp.'!$B$5:$B$444&lt;=EOMONTH(L$4,0))*('Comp.'!$E$5:$E$444))</f>
        <v>3740.28</v>
      </c>
      <c r="M57" s="144" t="n">
        <f aca="false">SUMPRODUCT((Diário!$E$4:$E$5010='Analítico Cp.'!$B57)*(Diário!$C$4:$C$5010&gt;=M$4)*(Diário!$C$4:$C$5010&lt;=EOMONTH(M$4,0))*(Diário!$F$4:$F$5010))
+SUMPRODUCT(('Comp.'!$D$5:$D$444=$B57)*('Comp.'!$B$5:$B$444&gt;=M$4)*('Comp.'!$B$5:$B$444&lt;=EOMONTH(M$4,0))*('Comp.'!$E$5:$E$444))</f>
        <v>3740.28</v>
      </c>
      <c r="N57" s="144" t="n">
        <f aca="false">SUMPRODUCT((Diário!$E$4:$E$5010='Analítico Cp.'!$B57)*(Diário!$C$4:$C$5010&gt;=N$4)*(Diário!$C$4:$C$5010&lt;=EOMONTH(N$4,0))*(Diário!$F$4:$F$5010))
+SUMPRODUCT(('Comp.'!$D$5:$D$444=$B57)*('Comp.'!$B$5:$B$444&gt;=N$4)*('Comp.'!$B$5:$B$444&lt;=EOMONTH(N$4,0))*('Comp.'!$E$5:$E$444))</f>
        <v>3740.28</v>
      </c>
      <c r="O57" s="145" t="n">
        <f aca="false">SUM(C57:N57)</f>
        <v>55818.15</v>
      </c>
      <c r="P57" s="146" t="n">
        <f aca="false">IF($O$135=0,0,O57/$O$135)</f>
        <v>0.0299441845183652</v>
      </c>
      <c r="Q57" s="118"/>
      <c r="R57" s="118"/>
      <c r="S57" s="118"/>
      <c r="T57" s="118"/>
      <c r="U57" s="118"/>
      <c r="V57" s="118"/>
      <c r="W57" s="118"/>
      <c r="X57" s="118"/>
      <c r="Y57" s="118"/>
      <c r="Z57" s="118"/>
    </row>
    <row r="58" customFormat="false" ht="23.25" hidden="false" customHeight="true" outlineLevel="0" collapsed="false">
      <c r="A58" s="59" t="s">
        <v>239</v>
      </c>
      <c r="B58" s="65" t="s">
        <v>240</v>
      </c>
      <c r="C58" s="144" t="n">
        <f aca="false">SUMPRODUCT((Diário!$E$4:$E$5010='Analítico Cp.'!$B58)*(Diário!$C$4:$C$5010&gt;=C$4)*(Diário!$C$4:$C$5010&lt;=EOMONTH(C$4,0))*(Diário!$F$4:$F$5010))
+SUMPRODUCT(('Comp.'!$D$5:$D$444=$B58)*('Comp.'!$B$5:$B$444&gt;=C$4)*('Comp.'!$B$5:$B$444&lt;=EOMONTH(C$4,0))*('Comp.'!$E$5:$E$444))</f>
        <v>0</v>
      </c>
      <c r="D58" s="144" t="n">
        <f aca="false">SUMPRODUCT((Diário!$E$4:$E$5010='Analítico Cp.'!$B58)*(Diário!$C$4:$C$5010&gt;=D$4)*(Diário!$C$4:$C$5010&lt;=EOMONTH(D$4,0))*(Diário!$F$4:$F$5010))
+SUMPRODUCT(('Comp.'!$D$5:$D$444=$B58)*('Comp.'!$B$5:$B$444&gt;=D$4)*('Comp.'!$B$5:$B$444&lt;=EOMONTH(D$4,0))*('Comp.'!$E$5:$E$444))</f>
        <v>0</v>
      </c>
      <c r="E58" s="144" t="n">
        <f aca="false">SUMPRODUCT((Diário!$E$4:$E$5010='Analítico Cp.'!$B58)*(Diário!$C$4:$C$5010&gt;=E$4)*(Diário!$C$4:$C$5010&lt;=EOMONTH(E$4,0))*(Diário!$F$4:$F$5010))
+SUMPRODUCT(('Comp.'!$D$5:$D$444=$B58)*('Comp.'!$B$5:$B$444&gt;=E$4)*('Comp.'!$B$5:$B$444&lt;=EOMONTH(E$4,0))*('Comp.'!$E$5:$E$444))</f>
        <v>0</v>
      </c>
      <c r="F58" s="144" t="n">
        <f aca="false">SUMPRODUCT((Diário!$E$4:$E$5010='Analítico Cp.'!$B58)*(Diário!$C$4:$C$5010&gt;=F$4)*(Diário!$C$4:$C$5010&lt;=EOMONTH(F$4,0))*(Diário!$F$4:$F$5010))
+SUMPRODUCT(('Comp.'!$D$5:$D$444=$B58)*('Comp.'!$B$5:$B$444&gt;=F$4)*('Comp.'!$B$5:$B$444&lt;=EOMONTH(F$4,0))*('Comp.'!$E$5:$E$444))</f>
        <v>0</v>
      </c>
      <c r="G58" s="144" t="n">
        <f aca="false">SUMPRODUCT((Diário!$E$4:$E$5010='Analítico Cp.'!$B58)*(Diário!$C$4:$C$5010&gt;=G$4)*(Diário!$C$4:$C$5010&lt;=EOMONTH(G$4,0))*(Diário!$F$4:$F$5010))
+SUMPRODUCT(('Comp.'!$D$5:$D$444=$B58)*('Comp.'!$B$5:$B$444&gt;=G$4)*('Comp.'!$B$5:$B$444&lt;=EOMONTH(G$4,0))*('Comp.'!$E$5:$E$444))</f>
        <v>799.38</v>
      </c>
      <c r="H58" s="144" t="n">
        <f aca="false">SUMPRODUCT((Diário!$E$4:$E$5010='Analítico Cp.'!$B58)*(Diário!$C$4:$C$5010&gt;=H$4)*(Diário!$C$4:$C$5010&lt;=EOMONTH(H$4,0))*(Diário!$F$4:$F$5010))
+SUMPRODUCT(('Comp.'!$D$5:$D$444=$B58)*('Comp.'!$B$5:$B$444&gt;=H$4)*('Comp.'!$B$5:$B$444&lt;=EOMONTH(H$4,0))*('Comp.'!$E$5:$E$444))</f>
        <v>823.16</v>
      </c>
      <c r="I58" s="144" t="n">
        <f aca="false">SUMPRODUCT((Diário!$E$4:$E$5010='Analítico Cp.'!$B58)*(Diário!$C$4:$C$5010&gt;=I$4)*(Diário!$C$4:$C$5010&lt;=EOMONTH(I$4,0))*(Diário!$F$4:$F$5010))
+SUMPRODUCT(('Comp.'!$D$5:$D$444=$B58)*('Comp.'!$B$5:$B$444&gt;=I$4)*('Comp.'!$B$5:$B$444&lt;=EOMONTH(I$4,0))*('Comp.'!$E$5:$E$444))</f>
        <v>1236.3</v>
      </c>
      <c r="J58" s="144" t="n">
        <f aca="false">SUMPRODUCT((Diário!$E$4:$E$5010='Analítico Cp.'!$B58)*(Diário!$C$4:$C$5010&gt;=J$4)*(Diário!$C$4:$C$5010&lt;=EOMONTH(J$4,0))*(Diário!$F$4:$F$5010))
+SUMPRODUCT(('Comp.'!$D$5:$D$444=$B58)*('Comp.'!$B$5:$B$444&gt;=J$4)*('Comp.'!$B$5:$B$444&lt;=EOMONTH(J$4,0))*('Comp.'!$E$5:$E$444))</f>
        <v>1197.73</v>
      </c>
      <c r="K58" s="144" t="n">
        <f aca="false">SUMPRODUCT((Diário!$E$4:$E$5010='Analítico Cp.'!$B58)*(Diário!$C$4:$C$5010&gt;=K$4)*(Diário!$C$4:$C$5010&lt;=EOMONTH(K$4,0))*(Diário!$F$4:$F$5010))
+SUMPRODUCT(('Comp.'!$D$5:$D$444=$B58)*('Comp.'!$B$5:$B$444&gt;=K$4)*('Comp.'!$B$5:$B$444&lt;=EOMONTH(K$4,0))*('Comp.'!$E$5:$E$444))</f>
        <v>4427.56</v>
      </c>
      <c r="L58" s="144" t="n">
        <f aca="false">SUMPRODUCT((Diário!$E$4:$E$5010='Analítico Cp.'!$B58)*(Diário!$C$4:$C$5010&gt;=L$4)*(Diário!$C$4:$C$5010&lt;=EOMONTH(L$4,0))*(Diário!$F$4:$F$5010))
+SUMPRODUCT(('Comp.'!$D$5:$D$444=$B58)*('Comp.'!$B$5:$B$444&gt;=L$4)*('Comp.'!$B$5:$B$444&lt;=EOMONTH(L$4,0))*('Comp.'!$E$5:$E$444))</f>
        <v>1527.46</v>
      </c>
      <c r="M58" s="144" t="n">
        <f aca="false">SUMPRODUCT((Diário!$E$4:$E$5010='Analítico Cp.'!$B58)*(Diário!$C$4:$C$5010&gt;=M$4)*(Diário!$C$4:$C$5010&lt;=EOMONTH(M$4,0))*(Diário!$F$4:$F$5010))
+SUMPRODUCT(('Comp.'!$D$5:$D$444=$B58)*('Comp.'!$B$5:$B$444&gt;=M$4)*('Comp.'!$B$5:$B$444&lt;=EOMONTH(M$4,0))*('Comp.'!$E$5:$E$444))</f>
        <v>1527.46</v>
      </c>
      <c r="N58" s="144" t="n">
        <f aca="false">SUMPRODUCT((Diário!$E$4:$E$5010='Analítico Cp.'!$B58)*(Diário!$C$4:$C$5010&gt;=N$4)*(Diário!$C$4:$C$5010&lt;=EOMONTH(N$4,0))*(Diário!$F$4:$F$5010))
+SUMPRODUCT(('Comp.'!$D$5:$D$444=$B58)*('Comp.'!$B$5:$B$444&gt;=N$4)*('Comp.'!$B$5:$B$444&lt;=EOMONTH(N$4,0))*('Comp.'!$E$5:$E$444))</f>
        <v>799.38</v>
      </c>
      <c r="O58" s="145" t="n">
        <f aca="false">SUM(C58:N58)</f>
        <v>12338.43</v>
      </c>
      <c r="P58" s="146" t="n">
        <f aca="false">IF($O$135=0,0,O58/$O$135)</f>
        <v>0.00661906968588053</v>
      </c>
      <c r="Q58" s="118"/>
      <c r="R58" s="118"/>
      <c r="S58" s="118"/>
      <c r="T58" s="118"/>
      <c r="U58" s="118"/>
      <c r="V58" s="118"/>
      <c r="W58" s="118"/>
      <c r="X58" s="118"/>
      <c r="Y58" s="118"/>
      <c r="Z58" s="118"/>
    </row>
    <row r="59" customFormat="false" ht="23.25" hidden="false" customHeight="true" outlineLevel="0" collapsed="false">
      <c r="A59" s="59" t="s">
        <v>241</v>
      </c>
      <c r="B59" s="65" t="s">
        <v>242</v>
      </c>
      <c r="C59" s="144" t="n">
        <f aca="false">SUMPRODUCT((Diário!$E$4:$E$5010='Analítico Cp.'!$B59)*(Diário!$C$4:$C$5010&gt;=C$4)*(Diário!$C$4:$C$5010&lt;=EOMONTH(C$4,0))*(Diário!$F$4:$F$5010))
+SUMPRODUCT(('Comp.'!$D$5:$D$444=$B59)*('Comp.'!$B$5:$B$444&gt;=C$4)*('Comp.'!$B$5:$B$444&lt;=EOMONTH(C$4,0))*('Comp.'!$E$5:$E$444))</f>
        <v>0</v>
      </c>
      <c r="D59" s="144" t="n">
        <f aca="false">SUMPRODUCT((Diário!$E$4:$E$5010='Analítico Cp.'!$B59)*(Diário!$C$4:$C$5010&gt;=D$4)*(Diário!$C$4:$C$5010&lt;=EOMONTH(D$4,0))*(Diário!$F$4:$F$5010))
+SUMPRODUCT(('Comp.'!$D$5:$D$444=$B59)*('Comp.'!$B$5:$B$444&gt;=D$4)*('Comp.'!$B$5:$B$444&lt;=EOMONTH(D$4,0))*('Comp.'!$E$5:$E$444))</f>
        <v>0</v>
      </c>
      <c r="E59" s="144" t="n">
        <f aca="false">SUMPRODUCT((Diário!$E$4:$E$5010='Analítico Cp.'!$B59)*(Diário!$C$4:$C$5010&gt;=E$4)*(Diário!$C$4:$C$5010&lt;=EOMONTH(E$4,0))*(Diário!$F$4:$F$5010))
+SUMPRODUCT(('Comp.'!$D$5:$D$444=$B59)*('Comp.'!$B$5:$B$444&gt;=E$4)*('Comp.'!$B$5:$B$444&lt;=EOMONTH(E$4,0))*('Comp.'!$E$5:$E$444))</f>
        <v>0</v>
      </c>
      <c r="F59" s="144" t="n">
        <f aca="false">SUMPRODUCT((Diário!$E$4:$E$5010='Analítico Cp.'!$B59)*(Diário!$C$4:$C$5010&gt;=F$4)*(Diário!$C$4:$C$5010&lt;=EOMONTH(F$4,0))*(Diário!$F$4:$F$5010))
+SUMPRODUCT(('Comp.'!$D$5:$D$444=$B59)*('Comp.'!$B$5:$B$444&gt;=F$4)*('Comp.'!$B$5:$B$444&lt;=EOMONTH(F$4,0))*('Comp.'!$E$5:$E$444))</f>
        <v>0</v>
      </c>
      <c r="G59" s="144" t="n">
        <f aca="false">SUMPRODUCT((Diário!$E$4:$E$5010='Analítico Cp.'!$B59)*(Diário!$C$4:$C$5010&gt;=G$4)*(Diário!$C$4:$C$5010&lt;=EOMONTH(G$4,0))*(Diário!$F$4:$F$5010))
+SUMPRODUCT(('Comp.'!$D$5:$D$444=$B59)*('Comp.'!$B$5:$B$444&gt;=G$4)*('Comp.'!$B$5:$B$444&lt;=EOMONTH(G$4,0))*('Comp.'!$E$5:$E$444))</f>
        <v>0</v>
      </c>
      <c r="H59" s="144" t="n">
        <f aca="false">SUMPRODUCT((Diário!$E$4:$E$5010='Analítico Cp.'!$B59)*(Diário!$C$4:$C$5010&gt;=H$4)*(Diário!$C$4:$C$5010&lt;=EOMONTH(H$4,0))*(Diário!$F$4:$F$5010))
+SUMPRODUCT(('Comp.'!$D$5:$D$444=$B59)*('Comp.'!$B$5:$B$444&gt;=H$4)*('Comp.'!$B$5:$B$444&lt;=EOMONTH(H$4,0))*('Comp.'!$E$5:$E$444))</f>
        <v>0</v>
      </c>
      <c r="I59" s="144" t="n">
        <f aca="false">SUMPRODUCT((Diário!$E$4:$E$5010='Analítico Cp.'!$B59)*(Diário!$C$4:$C$5010&gt;=I$4)*(Diário!$C$4:$C$5010&lt;=EOMONTH(I$4,0))*(Diário!$F$4:$F$5010))
+SUMPRODUCT(('Comp.'!$D$5:$D$444=$B59)*('Comp.'!$B$5:$B$444&gt;=I$4)*('Comp.'!$B$5:$B$444&lt;=EOMONTH(I$4,0))*('Comp.'!$E$5:$E$444))</f>
        <v>0</v>
      </c>
      <c r="J59" s="144" t="n">
        <f aca="false">SUMPRODUCT((Diário!$E$4:$E$5010='Analítico Cp.'!$B59)*(Diário!$C$4:$C$5010&gt;=J$4)*(Diário!$C$4:$C$5010&lt;=EOMONTH(J$4,0))*(Diário!$F$4:$F$5010))
+SUMPRODUCT(('Comp.'!$D$5:$D$444=$B59)*('Comp.'!$B$5:$B$444&gt;=J$4)*('Comp.'!$B$5:$B$444&lt;=EOMONTH(J$4,0))*('Comp.'!$E$5:$E$444))</f>
        <v>159.9</v>
      </c>
      <c r="K59" s="144" t="n">
        <f aca="false">SUMPRODUCT((Diário!$E$4:$E$5010='Analítico Cp.'!$B59)*(Diário!$C$4:$C$5010&gt;=K$4)*(Diário!$C$4:$C$5010&lt;=EOMONTH(K$4,0))*(Diário!$F$4:$F$5010))
+SUMPRODUCT(('Comp.'!$D$5:$D$444=$B59)*('Comp.'!$B$5:$B$444&gt;=K$4)*('Comp.'!$B$5:$B$444&lt;=EOMONTH(K$4,0))*('Comp.'!$E$5:$E$444))</f>
        <v>158.32</v>
      </c>
      <c r="L59" s="144" t="n">
        <f aca="false">SUMPRODUCT((Diário!$E$4:$E$5010='Analítico Cp.'!$B59)*(Diário!$C$4:$C$5010&gt;=L$4)*(Diário!$C$4:$C$5010&lt;=EOMONTH(L$4,0))*(Diário!$F$4:$F$5010))
+SUMPRODUCT(('Comp.'!$D$5:$D$444=$B59)*('Comp.'!$B$5:$B$444&gt;=L$4)*('Comp.'!$B$5:$B$444&lt;=EOMONTH(L$4,0))*('Comp.'!$E$5:$E$444))</f>
        <v>158.32</v>
      </c>
      <c r="M59" s="144" t="n">
        <f aca="false">SUMPRODUCT((Diário!$E$4:$E$5010='Analítico Cp.'!$B59)*(Diário!$C$4:$C$5010&gt;=M$4)*(Diário!$C$4:$C$5010&lt;=EOMONTH(M$4,0))*(Diário!$F$4:$F$5010))
+SUMPRODUCT(('Comp.'!$D$5:$D$444=$B59)*('Comp.'!$B$5:$B$444&gt;=M$4)*('Comp.'!$B$5:$B$444&lt;=EOMONTH(M$4,0))*('Comp.'!$E$5:$E$444))</f>
        <v>158.32</v>
      </c>
      <c r="N59" s="144" t="n">
        <f aca="false">SUMPRODUCT((Diário!$E$4:$E$5010='Analítico Cp.'!$B59)*(Diário!$C$4:$C$5010&gt;=N$4)*(Diário!$C$4:$C$5010&lt;=EOMONTH(N$4,0))*(Diário!$F$4:$F$5010))
+SUMPRODUCT(('Comp.'!$D$5:$D$444=$B59)*('Comp.'!$B$5:$B$444&gt;=N$4)*('Comp.'!$B$5:$B$444&lt;=EOMONTH(N$4,0))*('Comp.'!$E$5:$E$444))</f>
        <v>158.32</v>
      </c>
      <c r="O59" s="145" t="n">
        <f aca="false">SUM(C59:N59)</f>
        <v>793.18</v>
      </c>
      <c r="P59" s="146" t="n">
        <f aca="false">IF($O$135=0,0,O59/$O$135)</f>
        <v>0.000425509055321197</v>
      </c>
      <c r="Q59" s="118"/>
      <c r="R59" s="118"/>
      <c r="S59" s="118"/>
      <c r="T59" s="118"/>
      <c r="U59" s="118"/>
      <c r="V59" s="118"/>
      <c r="W59" s="118"/>
      <c r="X59" s="118"/>
      <c r="Y59" s="118"/>
      <c r="Z59" s="118"/>
    </row>
    <row r="60" customFormat="false" ht="23.25" hidden="false" customHeight="true" outlineLevel="0" collapsed="false">
      <c r="A60" s="59" t="s">
        <v>243</v>
      </c>
      <c r="B60" s="65" t="s">
        <v>244</v>
      </c>
      <c r="C60" s="144" t="n">
        <f aca="false">SUMPRODUCT((Diário!$E$4:$E$5010='Analítico Cp.'!$B60)*(Diário!$C$4:$C$5010&gt;=C$4)*(Diário!$C$4:$C$5010&lt;=EOMONTH(C$4,0))*(Diário!$F$4:$F$5010))
+SUMPRODUCT(('Comp.'!$D$5:$D$444=$B60)*('Comp.'!$B$5:$B$444&gt;=C$4)*('Comp.'!$B$5:$B$444&lt;=EOMONTH(C$4,0))*('Comp.'!$E$5:$E$444))</f>
        <v>0</v>
      </c>
      <c r="D60" s="144" t="n">
        <f aca="false">SUMPRODUCT((Diário!$E$4:$E$5010='Analítico Cp.'!$B60)*(Diário!$C$4:$C$5010&gt;=D$4)*(Diário!$C$4:$C$5010&lt;=EOMONTH(D$4,0))*(Diário!$F$4:$F$5010))
+SUMPRODUCT(('Comp.'!$D$5:$D$444=$B60)*('Comp.'!$B$5:$B$444&gt;=D$4)*('Comp.'!$B$5:$B$444&lt;=EOMONTH(D$4,0))*('Comp.'!$E$5:$E$444))</f>
        <v>0</v>
      </c>
      <c r="E60" s="144" t="n">
        <f aca="false">SUMPRODUCT((Diário!$E$4:$E$5010='Analítico Cp.'!$B60)*(Diário!$C$4:$C$5010&gt;=E$4)*(Diário!$C$4:$C$5010&lt;=EOMONTH(E$4,0))*(Diário!$F$4:$F$5010))
+SUMPRODUCT(('Comp.'!$D$5:$D$444=$B60)*('Comp.'!$B$5:$B$444&gt;=E$4)*('Comp.'!$B$5:$B$444&lt;=EOMONTH(E$4,0))*('Comp.'!$E$5:$E$444))</f>
        <v>0</v>
      </c>
      <c r="F60" s="144" t="n">
        <f aca="false">SUMPRODUCT((Diário!$E$4:$E$5010='Analítico Cp.'!$B60)*(Diário!$C$4:$C$5010&gt;=F$4)*(Diário!$C$4:$C$5010&lt;=EOMONTH(F$4,0))*(Diário!$F$4:$F$5010))
+SUMPRODUCT(('Comp.'!$D$5:$D$444=$B60)*('Comp.'!$B$5:$B$444&gt;=F$4)*('Comp.'!$B$5:$B$444&lt;=EOMONTH(F$4,0))*('Comp.'!$E$5:$E$444))</f>
        <v>0</v>
      </c>
      <c r="G60" s="144" t="n">
        <f aca="false">SUMPRODUCT((Diário!$E$4:$E$5010='Analítico Cp.'!$B60)*(Diário!$C$4:$C$5010&gt;=G$4)*(Diário!$C$4:$C$5010&lt;=EOMONTH(G$4,0))*(Diário!$F$4:$F$5010))
+SUMPRODUCT(('Comp.'!$D$5:$D$444=$B60)*('Comp.'!$B$5:$B$444&gt;=G$4)*('Comp.'!$B$5:$B$444&lt;=EOMONTH(G$4,0))*('Comp.'!$E$5:$E$444))</f>
        <v>0</v>
      </c>
      <c r="H60" s="144" t="n">
        <f aca="false">SUMPRODUCT((Diário!$E$4:$E$5010='Analítico Cp.'!$B60)*(Diário!$C$4:$C$5010&gt;=H$4)*(Diário!$C$4:$C$5010&lt;=EOMONTH(H$4,0))*(Diário!$F$4:$F$5010))
+SUMPRODUCT(('Comp.'!$D$5:$D$444=$B60)*('Comp.'!$B$5:$B$444&gt;=H$4)*('Comp.'!$B$5:$B$444&lt;=EOMONTH(H$4,0))*('Comp.'!$E$5:$E$444))</f>
        <v>0</v>
      </c>
      <c r="I60" s="144" t="n">
        <f aca="false">SUMPRODUCT((Diário!$E$4:$E$5010='Analítico Cp.'!$B60)*(Diário!$C$4:$C$5010&gt;=I$4)*(Diário!$C$4:$C$5010&lt;=EOMONTH(I$4,0))*(Diário!$F$4:$F$5010))
+SUMPRODUCT(('Comp.'!$D$5:$D$444=$B60)*('Comp.'!$B$5:$B$444&gt;=I$4)*('Comp.'!$B$5:$B$444&lt;=EOMONTH(I$4,0))*('Comp.'!$E$5:$E$444))</f>
        <v>285.45</v>
      </c>
      <c r="J60" s="144" t="n">
        <f aca="false">SUMPRODUCT((Diário!$E$4:$E$5010='Analítico Cp.'!$B60)*(Diário!$C$4:$C$5010&gt;=J$4)*(Diário!$C$4:$C$5010&lt;=EOMONTH(J$4,0))*(Diário!$F$4:$F$5010))
+SUMPRODUCT(('Comp.'!$D$5:$D$444=$B60)*('Comp.'!$B$5:$B$444&gt;=J$4)*('Comp.'!$B$5:$B$444&lt;=EOMONTH(J$4,0))*('Comp.'!$E$5:$E$444))</f>
        <v>0</v>
      </c>
      <c r="K60" s="144" t="n">
        <f aca="false">SUMPRODUCT((Diário!$E$4:$E$5010='Analítico Cp.'!$B60)*(Diário!$C$4:$C$5010&gt;=K$4)*(Diário!$C$4:$C$5010&lt;=EOMONTH(K$4,0))*(Diário!$F$4:$F$5010))
+SUMPRODUCT(('Comp.'!$D$5:$D$444=$B60)*('Comp.'!$B$5:$B$444&gt;=K$4)*('Comp.'!$B$5:$B$444&lt;=EOMONTH(K$4,0))*('Comp.'!$E$5:$E$444))</f>
        <v>0</v>
      </c>
      <c r="L60" s="144" t="n">
        <f aca="false">SUMPRODUCT((Diário!$E$4:$E$5010='Analítico Cp.'!$B60)*(Diário!$C$4:$C$5010&gt;=L$4)*(Diário!$C$4:$C$5010&lt;=EOMONTH(L$4,0))*(Diário!$F$4:$F$5010))
+SUMPRODUCT(('Comp.'!$D$5:$D$444=$B60)*('Comp.'!$B$5:$B$444&gt;=L$4)*('Comp.'!$B$5:$B$444&lt;=EOMONTH(L$4,0))*('Comp.'!$E$5:$E$444))</f>
        <v>0</v>
      </c>
      <c r="M60" s="144" t="n">
        <f aca="false">SUMPRODUCT((Diário!$E$4:$E$5010='Analítico Cp.'!$B60)*(Diário!$C$4:$C$5010&gt;=M$4)*(Diário!$C$4:$C$5010&lt;=EOMONTH(M$4,0))*(Diário!$F$4:$F$5010))
+SUMPRODUCT(('Comp.'!$D$5:$D$444=$B60)*('Comp.'!$B$5:$B$444&gt;=M$4)*('Comp.'!$B$5:$B$444&lt;=EOMONTH(M$4,0))*('Comp.'!$E$5:$E$444))</f>
        <v>0</v>
      </c>
      <c r="N60" s="144" t="n">
        <f aca="false">SUMPRODUCT((Diário!$E$4:$E$5010='Analítico Cp.'!$B60)*(Diário!$C$4:$C$5010&gt;=N$4)*(Diário!$C$4:$C$5010&lt;=EOMONTH(N$4,0))*(Diário!$F$4:$F$5010))
+SUMPRODUCT(('Comp.'!$D$5:$D$444=$B60)*('Comp.'!$B$5:$B$444&gt;=N$4)*('Comp.'!$B$5:$B$444&lt;=EOMONTH(N$4,0))*('Comp.'!$E$5:$E$444))</f>
        <v>0</v>
      </c>
      <c r="O60" s="145" t="n">
        <f aca="false">SUM(C60:N60)</f>
        <v>285.45</v>
      </c>
      <c r="P60" s="146" t="n">
        <f aca="false">IF($O$135=0,0,O60/$O$135)</f>
        <v>0.00015313240354199</v>
      </c>
      <c r="Q60" s="118"/>
      <c r="R60" s="118"/>
      <c r="S60" s="118"/>
      <c r="T60" s="118"/>
      <c r="U60" s="118"/>
      <c r="V60" s="118"/>
      <c r="W60" s="118"/>
      <c r="X60" s="118"/>
      <c r="Y60" s="118"/>
      <c r="Z60" s="118"/>
    </row>
    <row r="61" customFormat="false" ht="23.25" hidden="false" customHeight="true" outlineLevel="0" collapsed="false">
      <c r="A61" s="59" t="s">
        <v>245</v>
      </c>
      <c r="B61" s="65" t="s">
        <v>246</v>
      </c>
      <c r="C61" s="144" t="n">
        <f aca="false">SUMPRODUCT((Diário!$E$4:$E$5010='Analítico Cp.'!$B61)*(Diário!$C$4:$C$5010&gt;=C$4)*(Diário!$C$4:$C$5010&lt;=EOMONTH(C$4,0))*(Diário!$F$4:$F$5010))
+SUMPRODUCT(('Comp.'!$D$5:$D$444=$B61)*('Comp.'!$B$5:$B$444&gt;=C$4)*('Comp.'!$B$5:$B$444&lt;=EOMONTH(C$4,0))*('Comp.'!$E$5:$E$444))</f>
        <v>0</v>
      </c>
      <c r="D61" s="144" t="n">
        <f aca="false">SUMPRODUCT((Diário!$E$4:$E$5010='Analítico Cp.'!$B61)*(Diário!$C$4:$C$5010&gt;=D$4)*(Diário!$C$4:$C$5010&lt;=EOMONTH(D$4,0))*(Diário!$F$4:$F$5010))
+SUMPRODUCT(('Comp.'!$D$5:$D$444=$B61)*('Comp.'!$B$5:$B$444&gt;=D$4)*('Comp.'!$B$5:$B$444&lt;=EOMONTH(D$4,0))*('Comp.'!$E$5:$E$444))</f>
        <v>0</v>
      </c>
      <c r="E61" s="144" t="n">
        <f aca="false">SUMPRODUCT((Diário!$E$4:$E$5010='Analítico Cp.'!$B61)*(Diário!$C$4:$C$5010&gt;=E$4)*(Diário!$C$4:$C$5010&lt;=EOMONTH(E$4,0))*(Diário!$F$4:$F$5010))
+SUMPRODUCT(('Comp.'!$D$5:$D$444=$B61)*('Comp.'!$B$5:$B$444&gt;=E$4)*('Comp.'!$B$5:$B$444&lt;=EOMONTH(E$4,0))*('Comp.'!$E$5:$E$444))</f>
        <v>0</v>
      </c>
      <c r="F61" s="144" t="n">
        <f aca="false">SUMPRODUCT((Diário!$E$4:$E$5010='Analítico Cp.'!$B61)*(Diário!$C$4:$C$5010&gt;=F$4)*(Diário!$C$4:$C$5010&lt;=EOMONTH(F$4,0))*(Diário!$F$4:$F$5010))
+SUMPRODUCT(('Comp.'!$D$5:$D$444=$B61)*('Comp.'!$B$5:$B$444&gt;=F$4)*('Comp.'!$B$5:$B$444&lt;=EOMONTH(F$4,0))*('Comp.'!$E$5:$E$444))</f>
        <v>0</v>
      </c>
      <c r="G61" s="144" t="n">
        <f aca="false">SUMPRODUCT((Diário!$E$4:$E$5010='Analítico Cp.'!$B61)*(Diário!$C$4:$C$5010&gt;=G$4)*(Diário!$C$4:$C$5010&lt;=EOMONTH(G$4,0))*(Diário!$F$4:$F$5010))
+SUMPRODUCT(('Comp.'!$D$5:$D$444=$B61)*('Comp.'!$B$5:$B$444&gt;=G$4)*('Comp.'!$B$5:$B$444&lt;=EOMONTH(G$4,0))*('Comp.'!$E$5:$E$444))</f>
        <v>140.36</v>
      </c>
      <c r="H61" s="144" t="n">
        <f aca="false">SUMPRODUCT((Diário!$E$4:$E$5010='Analítico Cp.'!$B61)*(Diário!$C$4:$C$5010&gt;=H$4)*(Diário!$C$4:$C$5010&lt;=EOMONTH(H$4,0))*(Diário!$F$4:$F$5010))
+SUMPRODUCT(('Comp.'!$D$5:$D$444=$B61)*('Comp.'!$B$5:$B$444&gt;=H$4)*('Comp.'!$B$5:$B$444&lt;=EOMONTH(H$4,0))*('Comp.'!$E$5:$E$444))</f>
        <v>239.52</v>
      </c>
      <c r="I61" s="144" t="n">
        <f aca="false">SUMPRODUCT((Diário!$E$4:$E$5010='Analítico Cp.'!$B61)*(Diário!$C$4:$C$5010&gt;=I$4)*(Diário!$C$4:$C$5010&lt;=EOMONTH(I$4,0))*(Diário!$F$4:$F$5010))
+SUMPRODUCT(('Comp.'!$D$5:$D$444=$B61)*('Comp.'!$B$5:$B$444&gt;=I$4)*('Comp.'!$B$5:$B$444&lt;=EOMONTH(I$4,0))*('Comp.'!$E$5:$E$444))</f>
        <v>229.95</v>
      </c>
      <c r="J61" s="144" t="n">
        <f aca="false">SUMPRODUCT((Diário!$E$4:$E$5010='Analítico Cp.'!$B61)*(Diário!$C$4:$C$5010&gt;=J$4)*(Diário!$C$4:$C$5010&lt;=EOMONTH(J$4,0))*(Diário!$F$4:$F$5010))
+SUMPRODUCT(('Comp.'!$D$5:$D$444=$B61)*('Comp.'!$B$5:$B$444&gt;=J$4)*('Comp.'!$B$5:$B$444&lt;=EOMONTH(J$4,0))*('Comp.'!$E$5:$E$444))</f>
        <v>367.93</v>
      </c>
      <c r="K61" s="144" t="n">
        <f aca="false">SUMPRODUCT((Diário!$E$4:$E$5010='Analítico Cp.'!$B61)*(Diário!$C$4:$C$5010&gt;=K$4)*(Diário!$C$4:$C$5010&lt;=EOMONTH(K$4,0))*(Diário!$F$4:$F$5010))
+SUMPRODUCT(('Comp.'!$D$5:$D$444=$B61)*('Comp.'!$B$5:$B$444&gt;=K$4)*('Comp.'!$B$5:$B$444&lt;=EOMONTH(K$4,0))*('Comp.'!$E$5:$E$444))</f>
        <v>436.92</v>
      </c>
      <c r="L61" s="144" t="n">
        <f aca="false">SUMPRODUCT((Diário!$E$4:$E$5010='Analítico Cp.'!$B61)*(Diário!$C$4:$C$5010&gt;=L$4)*(Diário!$C$4:$C$5010&lt;=EOMONTH(L$4,0))*(Diário!$F$4:$F$5010))
+SUMPRODUCT(('Comp.'!$D$5:$D$444=$B61)*('Comp.'!$B$5:$B$444&gt;=L$4)*('Comp.'!$B$5:$B$444&lt;=EOMONTH(L$4,0))*('Comp.'!$E$5:$E$444))</f>
        <v>455.39</v>
      </c>
      <c r="M61" s="144" t="n">
        <f aca="false">SUMPRODUCT((Diário!$E$4:$E$5010='Analítico Cp.'!$B61)*(Diário!$C$4:$C$5010&gt;=M$4)*(Diário!$C$4:$C$5010&lt;=EOMONTH(M$4,0))*(Diário!$F$4:$F$5010))
+SUMPRODUCT(('Comp.'!$D$5:$D$444=$B61)*('Comp.'!$B$5:$B$444&gt;=M$4)*('Comp.'!$B$5:$B$444&lt;=EOMONTH(M$4,0))*('Comp.'!$E$5:$E$444))</f>
        <v>419.68</v>
      </c>
      <c r="N61" s="144" t="n">
        <f aca="false">SUMPRODUCT((Diário!$E$4:$E$5010='Analítico Cp.'!$B61)*(Diário!$C$4:$C$5010&gt;=N$4)*(Diário!$C$4:$C$5010&lt;=EOMONTH(N$4,0))*(Diário!$F$4:$F$5010))
+SUMPRODUCT(('Comp.'!$D$5:$D$444=$B61)*('Comp.'!$B$5:$B$444&gt;=N$4)*('Comp.'!$B$5:$B$444&lt;=EOMONTH(N$4,0))*('Comp.'!$E$5:$E$444))</f>
        <v>508.51</v>
      </c>
      <c r="O61" s="145" t="n">
        <f aca="false">SUM(C61:N61)</f>
        <v>2798.26</v>
      </c>
      <c r="P61" s="146" t="n">
        <f aca="false">IF($O$135=0,0,O61/$O$135)</f>
        <v>0.00150115354540343</v>
      </c>
      <c r="Q61" s="118"/>
      <c r="R61" s="118"/>
      <c r="S61" s="118"/>
      <c r="T61" s="118"/>
      <c r="U61" s="118"/>
      <c r="V61" s="118"/>
      <c r="W61" s="118"/>
      <c r="X61" s="118"/>
      <c r="Y61" s="118"/>
      <c r="Z61" s="118"/>
    </row>
    <row r="62" customFormat="false" ht="23.25" hidden="false" customHeight="true" outlineLevel="0" collapsed="false">
      <c r="A62" s="59" t="s">
        <v>247</v>
      </c>
      <c r="B62" s="65" t="s">
        <v>248</v>
      </c>
      <c r="C62" s="144" t="n">
        <f aca="false">SUMPRODUCT((Diário!$E$4:$E$5010='Analítico Cp.'!$B62)*(Diário!$C$4:$C$5010&gt;=C$4)*(Diário!$C$4:$C$5010&lt;=EOMONTH(C$4,0))*(Diário!$F$4:$F$5010))
+SUMPRODUCT(('Comp.'!$D$5:$D$444=$B62)*('Comp.'!$B$5:$B$444&gt;=C$4)*('Comp.'!$B$5:$B$444&lt;=EOMONTH(C$4,0))*('Comp.'!$E$5:$E$444))</f>
        <v>0</v>
      </c>
      <c r="D62" s="144" t="n">
        <f aca="false">SUMPRODUCT((Diário!$E$4:$E$5010='Analítico Cp.'!$B62)*(Diário!$C$4:$C$5010&gt;=D$4)*(Diário!$C$4:$C$5010&lt;=EOMONTH(D$4,0))*(Diário!$F$4:$F$5010))
+SUMPRODUCT(('Comp.'!$D$5:$D$444=$B62)*('Comp.'!$B$5:$B$444&gt;=D$4)*('Comp.'!$B$5:$B$444&lt;=EOMONTH(D$4,0))*('Comp.'!$E$5:$E$444))</f>
        <v>0</v>
      </c>
      <c r="E62" s="144" t="n">
        <f aca="false">SUMPRODUCT((Diário!$E$4:$E$5010='Analítico Cp.'!$B62)*(Diário!$C$4:$C$5010&gt;=E$4)*(Diário!$C$4:$C$5010&lt;=EOMONTH(E$4,0))*(Diário!$F$4:$F$5010))
+SUMPRODUCT(('Comp.'!$D$5:$D$444=$B62)*('Comp.'!$B$5:$B$444&gt;=E$4)*('Comp.'!$B$5:$B$444&lt;=EOMONTH(E$4,0))*('Comp.'!$E$5:$E$444))</f>
        <v>0</v>
      </c>
      <c r="F62" s="144" t="n">
        <f aca="false">SUMPRODUCT((Diário!$E$4:$E$5010='Analítico Cp.'!$B62)*(Diário!$C$4:$C$5010&gt;=F$4)*(Diário!$C$4:$C$5010&lt;=EOMONTH(F$4,0))*(Diário!$F$4:$F$5010))
+SUMPRODUCT(('Comp.'!$D$5:$D$444=$B62)*('Comp.'!$B$5:$B$444&gt;=F$4)*('Comp.'!$B$5:$B$444&lt;=EOMONTH(F$4,0))*('Comp.'!$E$5:$E$444))</f>
        <v>0</v>
      </c>
      <c r="G62" s="144" t="n">
        <f aca="false">SUMPRODUCT((Diário!$E$4:$E$5010='Analítico Cp.'!$B62)*(Diário!$C$4:$C$5010&gt;=G$4)*(Diário!$C$4:$C$5010&lt;=EOMONTH(G$4,0))*(Diário!$F$4:$F$5010))
+SUMPRODUCT(('Comp.'!$D$5:$D$444=$B62)*('Comp.'!$B$5:$B$444&gt;=G$4)*('Comp.'!$B$5:$B$444&lt;=EOMONTH(G$4,0))*('Comp.'!$E$5:$E$444))</f>
        <v>0</v>
      </c>
      <c r="H62" s="144" t="n">
        <f aca="false">SUMPRODUCT((Diário!$E$4:$E$5010='Analítico Cp.'!$B62)*(Diário!$C$4:$C$5010&gt;=H$4)*(Diário!$C$4:$C$5010&lt;=EOMONTH(H$4,0))*(Diário!$F$4:$F$5010))
+SUMPRODUCT(('Comp.'!$D$5:$D$444=$B62)*('Comp.'!$B$5:$B$444&gt;=H$4)*('Comp.'!$B$5:$B$444&lt;=EOMONTH(H$4,0))*('Comp.'!$E$5:$E$444))</f>
        <v>0</v>
      </c>
      <c r="I62" s="144" t="n">
        <f aca="false">SUMPRODUCT((Diário!$E$4:$E$5010='Analítico Cp.'!$B62)*(Diário!$C$4:$C$5010&gt;=I$4)*(Diário!$C$4:$C$5010&lt;=EOMONTH(I$4,0))*(Diário!$F$4:$F$5010))
+SUMPRODUCT(('Comp.'!$D$5:$D$444=$B62)*('Comp.'!$B$5:$B$444&gt;=I$4)*('Comp.'!$B$5:$B$444&lt;=EOMONTH(I$4,0))*('Comp.'!$E$5:$E$444))</f>
        <v>71.61</v>
      </c>
      <c r="J62" s="144" t="n">
        <f aca="false">SUMPRODUCT((Diário!$E$4:$E$5010='Analítico Cp.'!$B62)*(Diário!$C$4:$C$5010&gt;=J$4)*(Diário!$C$4:$C$5010&lt;=EOMONTH(J$4,0))*(Diário!$F$4:$F$5010))
+SUMPRODUCT(('Comp.'!$D$5:$D$444=$B62)*('Comp.'!$B$5:$B$444&gt;=J$4)*('Comp.'!$B$5:$B$444&lt;=EOMONTH(J$4,0))*('Comp.'!$E$5:$E$444))</f>
        <v>10.05</v>
      </c>
      <c r="K62" s="144" t="n">
        <f aca="false">SUMPRODUCT((Diário!$E$4:$E$5010='Analítico Cp.'!$B62)*(Diário!$C$4:$C$5010&gt;=K$4)*(Diário!$C$4:$C$5010&lt;=EOMONTH(K$4,0))*(Diário!$F$4:$F$5010))
+SUMPRODUCT(('Comp.'!$D$5:$D$444=$B62)*('Comp.'!$B$5:$B$444&gt;=K$4)*('Comp.'!$B$5:$B$444&lt;=EOMONTH(K$4,0))*('Comp.'!$E$5:$E$444))</f>
        <v>475.39</v>
      </c>
      <c r="L62" s="144" t="n">
        <f aca="false">SUMPRODUCT((Diário!$E$4:$E$5010='Analítico Cp.'!$B62)*(Diário!$C$4:$C$5010&gt;=L$4)*(Diário!$C$4:$C$5010&lt;=EOMONTH(L$4,0))*(Diário!$F$4:$F$5010))
+SUMPRODUCT(('Comp.'!$D$5:$D$444=$B62)*('Comp.'!$B$5:$B$444&gt;=L$4)*('Comp.'!$B$5:$B$444&lt;=EOMONTH(L$4,0))*('Comp.'!$E$5:$E$444))</f>
        <v>170.58</v>
      </c>
      <c r="M62" s="144" t="n">
        <f aca="false">SUMPRODUCT((Diário!$E$4:$E$5010='Analítico Cp.'!$B62)*(Diário!$C$4:$C$5010&gt;=M$4)*(Diário!$C$4:$C$5010&lt;=EOMONTH(M$4,0))*(Diário!$F$4:$F$5010))
+SUMPRODUCT(('Comp.'!$D$5:$D$444=$B62)*('Comp.'!$B$5:$B$444&gt;=M$4)*('Comp.'!$B$5:$B$444&lt;=EOMONTH(M$4,0))*('Comp.'!$E$5:$E$444))</f>
        <v>222.08</v>
      </c>
      <c r="N62" s="144" t="n">
        <f aca="false">SUMPRODUCT((Diário!$E$4:$E$5010='Analítico Cp.'!$B62)*(Diário!$C$4:$C$5010&gt;=N$4)*(Diário!$C$4:$C$5010&lt;=EOMONTH(N$4,0))*(Diário!$F$4:$F$5010))
+SUMPRODUCT(('Comp.'!$D$5:$D$444=$B62)*('Comp.'!$B$5:$B$444&gt;=N$4)*('Comp.'!$B$5:$B$444&lt;=EOMONTH(N$4,0))*('Comp.'!$E$5:$E$444))</f>
        <v>0</v>
      </c>
      <c r="O62" s="145" t="n">
        <f aca="false">SUM(C62:N62)</f>
        <v>949.71</v>
      </c>
      <c r="P62" s="146" t="n">
        <f aca="false">IF($O$135=0,0,O62/$O$135)</f>
        <v>0.000509481082388732</v>
      </c>
      <c r="Q62" s="118"/>
      <c r="R62" s="118"/>
      <c r="S62" s="118"/>
      <c r="T62" s="118"/>
      <c r="U62" s="118"/>
      <c r="V62" s="118"/>
      <c r="W62" s="118"/>
      <c r="X62" s="118"/>
      <c r="Y62" s="118"/>
      <c r="Z62" s="118"/>
    </row>
    <row r="63" customFormat="false" ht="23.25" hidden="false" customHeight="true" outlineLevel="0" collapsed="false">
      <c r="A63" s="59" t="s">
        <v>249</v>
      </c>
      <c r="B63" s="65" t="s">
        <v>250</v>
      </c>
      <c r="C63" s="144" t="n">
        <f aca="false">SUMPRODUCT((Diário!$E$4:$E$5010='Analítico Cp.'!$B63)*(Diário!$C$4:$C$5010&gt;=C$4)*(Diário!$C$4:$C$5010&lt;=EOMONTH(C$4,0))*(Diário!$F$4:$F$5010))
+SUMPRODUCT(('Comp.'!$D$5:$D$444=$B63)*('Comp.'!$B$5:$B$444&gt;=C$4)*('Comp.'!$B$5:$B$444&lt;=EOMONTH(C$4,0))*('Comp.'!$E$5:$E$444))</f>
        <v>0</v>
      </c>
      <c r="D63" s="144" t="n">
        <f aca="false">SUMPRODUCT((Diário!$E$4:$E$5010='Analítico Cp.'!$B63)*(Diário!$C$4:$C$5010&gt;=D$4)*(Diário!$C$4:$C$5010&lt;=EOMONTH(D$4,0))*(Diário!$F$4:$F$5010))
+SUMPRODUCT(('Comp.'!$D$5:$D$444=$B63)*('Comp.'!$B$5:$B$444&gt;=D$4)*('Comp.'!$B$5:$B$444&lt;=EOMONTH(D$4,0))*('Comp.'!$E$5:$E$444))</f>
        <v>0</v>
      </c>
      <c r="E63" s="144" t="n">
        <f aca="false">SUMPRODUCT((Diário!$E$4:$E$5010='Analítico Cp.'!$B63)*(Diário!$C$4:$C$5010&gt;=E$4)*(Diário!$C$4:$C$5010&lt;=EOMONTH(E$4,0))*(Diário!$F$4:$F$5010))
+SUMPRODUCT(('Comp.'!$D$5:$D$444=$B63)*('Comp.'!$B$5:$B$444&gt;=E$4)*('Comp.'!$B$5:$B$444&lt;=EOMONTH(E$4,0))*('Comp.'!$E$5:$E$444))</f>
        <v>0</v>
      </c>
      <c r="F63" s="144" t="n">
        <f aca="false">SUMPRODUCT((Diário!$E$4:$E$5010='Analítico Cp.'!$B63)*(Diário!$C$4:$C$5010&gt;=F$4)*(Diário!$C$4:$C$5010&lt;=EOMONTH(F$4,0))*(Diário!$F$4:$F$5010))
+SUMPRODUCT(('Comp.'!$D$5:$D$444=$B63)*('Comp.'!$B$5:$B$444&gt;=F$4)*('Comp.'!$B$5:$B$444&lt;=EOMONTH(F$4,0))*('Comp.'!$E$5:$E$444))</f>
        <v>0</v>
      </c>
      <c r="G63" s="144" t="n">
        <f aca="false">SUMPRODUCT((Diário!$E$4:$E$5010='Analítico Cp.'!$B63)*(Diário!$C$4:$C$5010&gt;=G$4)*(Diário!$C$4:$C$5010&lt;=EOMONTH(G$4,0))*(Diário!$F$4:$F$5010))
+SUMPRODUCT(('Comp.'!$D$5:$D$444=$B63)*('Comp.'!$B$5:$B$444&gt;=G$4)*('Comp.'!$B$5:$B$444&lt;=EOMONTH(G$4,0))*('Comp.'!$E$5:$E$444))</f>
        <v>54.41</v>
      </c>
      <c r="H63" s="144" t="n">
        <f aca="false">SUMPRODUCT((Diário!$E$4:$E$5010='Analítico Cp.'!$B63)*(Diário!$C$4:$C$5010&gt;=H$4)*(Diário!$C$4:$C$5010&lt;=EOMONTH(H$4,0))*(Diário!$F$4:$F$5010))
+SUMPRODUCT(('Comp.'!$D$5:$D$444=$B63)*('Comp.'!$B$5:$B$444&gt;=H$4)*('Comp.'!$B$5:$B$444&lt;=EOMONTH(H$4,0))*('Comp.'!$E$5:$E$444))</f>
        <v>134.89</v>
      </c>
      <c r="I63" s="144" t="n">
        <f aca="false">SUMPRODUCT((Diário!$E$4:$E$5010='Analítico Cp.'!$B63)*(Diário!$C$4:$C$5010&gt;=I$4)*(Diário!$C$4:$C$5010&lt;=EOMONTH(I$4,0))*(Diário!$F$4:$F$5010))
+SUMPRODUCT(('Comp.'!$D$5:$D$444=$B63)*('Comp.'!$B$5:$B$444&gt;=I$4)*('Comp.'!$B$5:$B$444&lt;=EOMONTH(I$4,0))*('Comp.'!$E$5:$E$444))</f>
        <v>0</v>
      </c>
      <c r="J63" s="144" t="n">
        <f aca="false">SUMPRODUCT((Diário!$E$4:$E$5010='Analítico Cp.'!$B63)*(Diário!$C$4:$C$5010&gt;=J$4)*(Diário!$C$4:$C$5010&lt;=EOMONTH(J$4,0))*(Diário!$F$4:$F$5010))
+SUMPRODUCT(('Comp.'!$D$5:$D$444=$B63)*('Comp.'!$B$5:$B$444&gt;=J$4)*('Comp.'!$B$5:$B$444&lt;=EOMONTH(J$4,0))*('Comp.'!$E$5:$E$444))</f>
        <v>0</v>
      </c>
      <c r="K63" s="144" t="n">
        <f aca="false">SUMPRODUCT((Diário!$E$4:$E$5010='Analítico Cp.'!$B63)*(Diário!$C$4:$C$5010&gt;=K$4)*(Diário!$C$4:$C$5010&lt;=EOMONTH(K$4,0))*(Diário!$F$4:$F$5010))
+SUMPRODUCT(('Comp.'!$D$5:$D$444=$B63)*('Comp.'!$B$5:$B$444&gt;=K$4)*('Comp.'!$B$5:$B$444&lt;=EOMONTH(K$4,0))*('Comp.'!$E$5:$E$444))</f>
        <v>0</v>
      </c>
      <c r="L63" s="144" t="n">
        <f aca="false">SUMPRODUCT((Diário!$E$4:$E$5010='Analítico Cp.'!$B63)*(Diário!$C$4:$C$5010&gt;=L$4)*(Diário!$C$4:$C$5010&lt;=EOMONTH(L$4,0))*(Diário!$F$4:$F$5010))
+SUMPRODUCT(('Comp.'!$D$5:$D$444=$B63)*('Comp.'!$B$5:$B$444&gt;=L$4)*('Comp.'!$B$5:$B$444&lt;=EOMONTH(L$4,0))*('Comp.'!$E$5:$E$444))</f>
        <v>0</v>
      </c>
      <c r="M63" s="144" t="n">
        <f aca="false">SUMPRODUCT((Diário!$E$4:$E$5010='Analítico Cp.'!$B63)*(Diário!$C$4:$C$5010&gt;=M$4)*(Diário!$C$4:$C$5010&lt;=EOMONTH(M$4,0))*(Diário!$F$4:$F$5010))
+SUMPRODUCT(('Comp.'!$D$5:$D$444=$B63)*('Comp.'!$B$5:$B$444&gt;=M$4)*('Comp.'!$B$5:$B$444&lt;=EOMONTH(M$4,0))*('Comp.'!$E$5:$E$444))</f>
        <v>0</v>
      </c>
      <c r="N63" s="144" t="n">
        <f aca="false">SUMPRODUCT((Diário!$E$4:$E$5010='Analítico Cp.'!$B63)*(Diário!$C$4:$C$5010&gt;=N$4)*(Diário!$C$4:$C$5010&lt;=EOMONTH(N$4,0))*(Diário!$F$4:$F$5010))
+SUMPRODUCT(('Comp.'!$D$5:$D$444=$B63)*('Comp.'!$B$5:$B$444&gt;=N$4)*('Comp.'!$B$5:$B$444&lt;=EOMONTH(N$4,0))*('Comp.'!$E$5:$E$444))</f>
        <v>0</v>
      </c>
      <c r="O63" s="145" t="n">
        <f aca="false">SUM(C63:N63)</f>
        <v>189.3</v>
      </c>
      <c r="P63" s="146" t="n">
        <f aca="false">IF($O$135=0,0,O63/$O$135)</f>
        <v>0.000101551809390432</v>
      </c>
      <c r="Q63" s="118"/>
      <c r="R63" s="118"/>
      <c r="S63" s="118"/>
      <c r="T63" s="118"/>
      <c r="U63" s="118"/>
      <c r="V63" s="118"/>
      <c r="W63" s="118"/>
      <c r="X63" s="118"/>
      <c r="Y63" s="118"/>
      <c r="Z63" s="118"/>
    </row>
    <row r="64" customFormat="false" ht="23.25" hidden="false" customHeight="true" outlineLevel="0" collapsed="false">
      <c r="A64" s="59" t="s">
        <v>251</v>
      </c>
      <c r="B64" s="65" t="s">
        <v>252</v>
      </c>
      <c r="C64" s="144" t="n">
        <f aca="false">SUMPRODUCT((Diário!$E$4:$E$5010='Analítico Cp.'!$B64)*(Diário!$C$4:$C$5010&gt;=C$4)*(Diário!$C$4:$C$5010&lt;=EOMONTH(C$4,0))*(Diário!$F$4:$F$5010))
+SUMPRODUCT(('Comp.'!$D$5:$D$444=$B64)*('Comp.'!$B$5:$B$444&gt;=C$4)*('Comp.'!$B$5:$B$444&lt;=EOMONTH(C$4,0))*('Comp.'!$E$5:$E$444))</f>
        <v>0</v>
      </c>
      <c r="D64" s="144" t="n">
        <f aca="false">SUMPRODUCT((Diário!$E$4:$E$5010='Analítico Cp.'!$B64)*(Diário!$C$4:$C$5010&gt;=D$4)*(Diário!$C$4:$C$5010&lt;=EOMONTH(D$4,0))*(Diário!$F$4:$F$5010))
+SUMPRODUCT(('Comp.'!$D$5:$D$444=$B64)*('Comp.'!$B$5:$B$444&gt;=D$4)*('Comp.'!$B$5:$B$444&lt;=EOMONTH(D$4,0))*('Comp.'!$E$5:$E$444))</f>
        <v>0</v>
      </c>
      <c r="E64" s="144" t="n">
        <f aca="false">SUMPRODUCT((Diário!$E$4:$E$5010='Analítico Cp.'!$B64)*(Diário!$C$4:$C$5010&gt;=E$4)*(Diário!$C$4:$C$5010&lt;=EOMONTH(E$4,0))*(Diário!$F$4:$F$5010))
+SUMPRODUCT(('Comp.'!$D$5:$D$444=$B64)*('Comp.'!$B$5:$B$444&gt;=E$4)*('Comp.'!$B$5:$B$444&lt;=EOMONTH(E$4,0))*('Comp.'!$E$5:$E$444))</f>
        <v>0</v>
      </c>
      <c r="F64" s="144" t="n">
        <f aca="false">SUMPRODUCT((Diário!$E$4:$E$5010='Analítico Cp.'!$B64)*(Diário!$C$4:$C$5010&gt;=F$4)*(Diário!$C$4:$C$5010&lt;=EOMONTH(F$4,0))*(Diário!$F$4:$F$5010))
+SUMPRODUCT(('Comp.'!$D$5:$D$444=$B64)*('Comp.'!$B$5:$B$444&gt;=F$4)*('Comp.'!$B$5:$B$444&lt;=EOMONTH(F$4,0))*('Comp.'!$E$5:$E$444))</f>
        <v>0</v>
      </c>
      <c r="G64" s="144" t="n">
        <f aca="false">SUMPRODUCT((Diário!$E$4:$E$5010='Analítico Cp.'!$B64)*(Diário!$C$4:$C$5010&gt;=G$4)*(Diário!$C$4:$C$5010&lt;=EOMONTH(G$4,0))*(Diário!$F$4:$F$5010))
+SUMPRODUCT(('Comp.'!$D$5:$D$444=$B64)*('Comp.'!$B$5:$B$444&gt;=G$4)*('Comp.'!$B$5:$B$444&lt;=EOMONTH(G$4,0))*('Comp.'!$E$5:$E$444))</f>
        <v>0</v>
      </c>
      <c r="H64" s="144" t="n">
        <f aca="false">SUMPRODUCT((Diário!$E$4:$E$5010='Analítico Cp.'!$B64)*(Diário!$C$4:$C$5010&gt;=H$4)*(Diário!$C$4:$C$5010&lt;=EOMONTH(H$4,0))*(Diário!$F$4:$F$5010))
+SUMPRODUCT(('Comp.'!$D$5:$D$444=$B64)*('Comp.'!$B$5:$B$444&gt;=H$4)*('Comp.'!$B$5:$B$444&lt;=EOMONTH(H$4,0))*('Comp.'!$E$5:$E$444))</f>
        <v>0</v>
      </c>
      <c r="I64" s="144" t="n">
        <f aca="false">SUMPRODUCT((Diário!$E$4:$E$5010='Analítico Cp.'!$B64)*(Diário!$C$4:$C$5010&gt;=I$4)*(Diário!$C$4:$C$5010&lt;=EOMONTH(I$4,0))*(Diário!$F$4:$F$5010))
+SUMPRODUCT(('Comp.'!$D$5:$D$444=$B64)*('Comp.'!$B$5:$B$444&gt;=I$4)*('Comp.'!$B$5:$B$444&lt;=EOMONTH(I$4,0))*('Comp.'!$E$5:$E$444))</f>
        <v>0</v>
      </c>
      <c r="J64" s="144" t="n">
        <f aca="false">SUMPRODUCT((Diário!$E$4:$E$5010='Analítico Cp.'!$B64)*(Diário!$C$4:$C$5010&gt;=J$4)*(Diário!$C$4:$C$5010&lt;=EOMONTH(J$4,0))*(Diário!$F$4:$F$5010))
+SUMPRODUCT(('Comp.'!$D$5:$D$444=$B64)*('Comp.'!$B$5:$B$444&gt;=J$4)*('Comp.'!$B$5:$B$444&lt;=EOMONTH(J$4,0))*('Comp.'!$E$5:$E$444))</f>
        <v>0</v>
      </c>
      <c r="K64" s="144" t="n">
        <f aca="false">SUMPRODUCT((Diário!$E$4:$E$5010='Analítico Cp.'!$B64)*(Diário!$C$4:$C$5010&gt;=K$4)*(Diário!$C$4:$C$5010&lt;=EOMONTH(K$4,0))*(Diário!$F$4:$F$5010))
+SUMPRODUCT(('Comp.'!$D$5:$D$444=$B64)*('Comp.'!$B$5:$B$444&gt;=K$4)*('Comp.'!$B$5:$B$444&lt;=EOMONTH(K$4,0))*('Comp.'!$E$5:$E$444))</f>
        <v>0</v>
      </c>
      <c r="L64" s="144" t="n">
        <f aca="false">SUMPRODUCT((Diário!$E$4:$E$5010='Analítico Cp.'!$B64)*(Diário!$C$4:$C$5010&gt;=L$4)*(Diário!$C$4:$C$5010&lt;=EOMONTH(L$4,0))*(Diário!$F$4:$F$5010))
+SUMPRODUCT(('Comp.'!$D$5:$D$444=$B64)*('Comp.'!$B$5:$B$444&gt;=L$4)*('Comp.'!$B$5:$B$444&lt;=EOMONTH(L$4,0))*('Comp.'!$E$5:$E$444))</f>
        <v>0</v>
      </c>
      <c r="M64" s="144" t="n">
        <f aca="false">SUMPRODUCT((Diário!$E$4:$E$5010='Analítico Cp.'!$B64)*(Diário!$C$4:$C$5010&gt;=M$4)*(Diário!$C$4:$C$5010&lt;=EOMONTH(M$4,0))*(Diário!$F$4:$F$5010))
+SUMPRODUCT(('Comp.'!$D$5:$D$444=$B64)*('Comp.'!$B$5:$B$444&gt;=M$4)*('Comp.'!$B$5:$B$444&lt;=EOMONTH(M$4,0))*('Comp.'!$E$5:$E$444))</f>
        <v>0</v>
      </c>
      <c r="N64" s="144" t="n">
        <f aca="false">SUMPRODUCT((Diário!$E$4:$E$5010='Analítico Cp.'!$B64)*(Diário!$C$4:$C$5010&gt;=N$4)*(Diário!$C$4:$C$5010&lt;=EOMONTH(N$4,0))*(Diário!$F$4:$F$5010))
+SUMPRODUCT(('Comp.'!$D$5:$D$444=$B64)*('Comp.'!$B$5:$B$444&gt;=N$4)*('Comp.'!$B$5:$B$444&lt;=EOMONTH(N$4,0))*('Comp.'!$E$5:$E$444))</f>
        <v>0</v>
      </c>
      <c r="O64" s="145" t="n">
        <f aca="false">SUM(C64:N64)</f>
        <v>0</v>
      </c>
      <c r="P64" s="146" t="n">
        <f aca="false">IF($O$135=0,0,O64/$O$135)</f>
        <v>0</v>
      </c>
      <c r="Q64" s="118"/>
      <c r="R64" s="118"/>
      <c r="S64" s="118"/>
      <c r="T64" s="118"/>
      <c r="U64" s="118"/>
      <c r="V64" s="118"/>
      <c r="W64" s="118"/>
      <c r="X64" s="118"/>
      <c r="Y64" s="118"/>
      <c r="Z64" s="118"/>
    </row>
    <row r="65" customFormat="false" ht="23.25" hidden="false" customHeight="true" outlineLevel="0" collapsed="false">
      <c r="A65" s="59" t="s">
        <v>253</v>
      </c>
      <c r="B65" s="65" t="s">
        <v>254</v>
      </c>
      <c r="C65" s="144" t="n">
        <f aca="false">SUMPRODUCT((Diário!$E$4:$E$5010='Analítico Cp.'!$B65)*(Diário!$C$4:$C$5010&gt;=C$4)*(Diário!$C$4:$C$5010&lt;=EOMONTH(C$4,0))*(Diário!$F$4:$F$5010))
+SUMPRODUCT(('Comp.'!$D$5:$D$444=$B65)*('Comp.'!$B$5:$B$444&gt;=C$4)*('Comp.'!$B$5:$B$444&lt;=EOMONTH(C$4,0))*('Comp.'!$E$5:$E$444))</f>
        <v>0</v>
      </c>
      <c r="D65" s="144" t="n">
        <f aca="false">SUMPRODUCT((Diário!$E$4:$E$5010='Analítico Cp.'!$B65)*(Diário!$C$4:$C$5010&gt;=D$4)*(Diário!$C$4:$C$5010&lt;=EOMONTH(D$4,0))*(Diário!$F$4:$F$5010))
+SUMPRODUCT(('Comp.'!$D$5:$D$444=$B65)*('Comp.'!$B$5:$B$444&gt;=D$4)*('Comp.'!$B$5:$B$444&lt;=EOMONTH(D$4,0))*('Comp.'!$E$5:$E$444))</f>
        <v>0</v>
      </c>
      <c r="E65" s="144" t="n">
        <f aca="false">SUMPRODUCT((Diário!$E$4:$E$5010='Analítico Cp.'!$B65)*(Diário!$C$4:$C$5010&gt;=E$4)*(Diário!$C$4:$C$5010&lt;=EOMONTH(E$4,0))*(Diário!$F$4:$F$5010))
+SUMPRODUCT(('Comp.'!$D$5:$D$444=$B65)*('Comp.'!$B$5:$B$444&gt;=E$4)*('Comp.'!$B$5:$B$444&lt;=EOMONTH(E$4,0))*('Comp.'!$E$5:$E$444))</f>
        <v>0</v>
      </c>
      <c r="F65" s="144" t="n">
        <f aca="false">SUMPRODUCT((Diário!$E$4:$E$5010='Analítico Cp.'!$B65)*(Diário!$C$4:$C$5010&gt;=F$4)*(Diário!$C$4:$C$5010&lt;=EOMONTH(F$4,0))*(Diário!$F$4:$F$5010))
+SUMPRODUCT(('Comp.'!$D$5:$D$444=$B65)*('Comp.'!$B$5:$B$444&gt;=F$4)*('Comp.'!$B$5:$B$444&lt;=EOMONTH(F$4,0))*('Comp.'!$E$5:$E$444))</f>
        <v>0</v>
      </c>
      <c r="G65" s="144" t="n">
        <f aca="false">SUMPRODUCT((Diário!$E$4:$E$5010='Analítico Cp.'!$B65)*(Diário!$C$4:$C$5010&gt;=G$4)*(Diário!$C$4:$C$5010&lt;=EOMONTH(G$4,0))*(Diário!$F$4:$F$5010))
+SUMPRODUCT(('Comp.'!$D$5:$D$444=$B65)*('Comp.'!$B$5:$B$444&gt;=G$4)*('Comp.'!$B$5:$B$444&lt;=EOMONTH(G$4,0))*('Comp.'!$E$5:$E$444))</f>
        <v>48</v>
      </c>
      <c r="H65" s="144" t="n">
        <f aca="false">SUMPRODUCT((Diário!$E$4:$E$5010='Analítico Cp.'!$B65)*(Diário!$C$4:$C$5010&gt;=H$4)*(Diário!$C$4:$C$5010&lt;=EOMONTH(H$4,0))*(Diário!$F$4:$F$5010))
+SUMPRODUCT(('Comp.'!$D$5:$D$444=$B65)*('Comp.'!$B$5:$B$444&gt;=H$4)*('Comp.'!$B$5:$B$444&lt;=EOMONTH(H$4,0))*('Comp.'!$E$5:$E$444))</f>
        <v>160</v>
      </c>
      <c r="I65" s="144" t="n">
        <f aca="false">SUMPRODUCT((Diário!$E$4:$E$5010='Analítico Cp.'!$B65)*(Diário!$C$4:$C$5010&gt;=I$4)*(Diário!$C$4:$C$5010&lt;=EOMONTH(I$4,0))*(Diário!$F$4:$F$5010))
+SUMPRODUCT(('Comp.'!$D$5:$D$444=$B65)*('Comp.'!$B$5:$B$444&gt;=I$4)*('Comp.'!$B$5:$B$444&lt;=EOMONTH(I$4,0))*('Comp.'!$E$5:$E$444))</f>
        <v>444.68</v>
      </c>
      <c r="J65" s="144" t="n">
        <f aca="false">SUMPRODUCT((Diário!$E$4:$E$5010='Analítico Cp.'!$B65)*(Diário!$C$4:$C$5010&gt;=J$4)*(Diário!$C$4:$C$5010&lt;=EOMONTH(J$4,0))*(Diário!$F$4:$F$5010))
+SUMPRODUCT(('Comp.'!$D$5:$D$444=$B65)*('Comp.'!$B$5:$B$444&gt;=J$4)*('Comp.'!$B$5:$B$444&lt;=EOMONTH(J$4,0))*('Comp.'!$E$5:$E$444))</f>
        <v>454.58</v>
      </c>
      <c r="K65" s="144" t="n">
        <f aca="false">SUMPRODUCT((Diário!$E$4:$E$5010='Analítico Cp.'!$B65)*(Diário!$C$4:$C$5010&gt;=K$4)*(Diário!$C$4:$C$5010&lt;=EOMONTH(K$4,0))*(Diário!$F$4:$F$5010))
+SUMPRODUCT(('Comp.'!$D$5:$D$444=$B65)*('Comp.'!$B$5:$B$444&gt;=K$4)*('Comp.'!$B$5:$B$444&lt;=EOMONTH(K$4,0))*('Comp.'!$E$5:$E$444))</f>
        <v>502.66</v>
      </c>
      <c r="L65" s="144" t="n">
        <f aca="false">SUMPRODUCT((Diário!$E$4:$E$5010='Analítico Cp.'!$B65)*(Diário!$C$4:$C$5010&gt;=L$4)*(Diário!$C$4:$C$5010&lt;=EOMONTH(L$4,0))*(Diário!$F$4:$F$5010))
+SUMPRODUCT(('Comp.'!$D$5:$D$444=$B65)*('Comp.'!$B$5:$B$444&gt;=L$4)*('Comp.'!$B$5:$B$444&lt;=EOMONTH(L$4,0))*('Comp.'!$E$5:$E$444))</f>
        <v>584</v>
      </c>
      <c r="M65" s="144" t="n">
        <f aca="false">SUMPRODUCT((Diário!$E$4:$E$5010='Analítico Cp.'!$B65)*(Diário!$C$4:$C$5010&gt;=M$4)*(Diário!$C$4:$C$5010&lt;=EOMONTH(M$4,0))*(Diário!$F$4:$F$5010))
+SUMPRODUCT(('Comp.'!$D$5:$D$444=$B65)*('Comp.'!$B$5:$B$444&gt;=M$4)*('Comp.'!$B$5:$B$444&lt;=EOMONTH(M$4,0))*('Comp.'!$E$5:$E$444))</f>
        <v>572.21</v>
      </c>
      <c r="N65" s="144" t="n">
        <f aca="false">SUMPRODUCT((Diário!$E$4:$E$5010='Analítico Cp.'!$B65)*(Diário!$C$4:$C$5010&gt;=N$4)*(Diário!$C$4:$C$5010&lt;=EOMONTH(N$4,0))*(Diário!$F$4:$F$5010))
+SUMPRODUCT(('Comp.'!$D$5:$D$444=$B65)*('Comp.'!$B$5:$B$444&gt;=N$4)*('Comp.'!$B$5:$B$444&lt;=EOMONTH(N$4,0))*('Comp.'!$E$5:$E$444))</f>
        <v>439.68</v>
      </c>
      <c r="O65" s="145" t="n">
        <f aca="false">SUM(C65:N65)</f>
        <v>3205.81</v>
      </c>
      <c r="P65" s="146" t="n">
        <f aca="false">IF($O$135=0,0,O65/$O$135)</f>
        <v>0.00171978767069171</v>
      </c>
      <c r="Q65" s="118"/>
      <c r="R65" s="118"/>
      <c r="S65" s="118"/>
      <c r="T65" s="118"/>
      <c r="U65" s="118"/>
      <c r="V65" s="118"/>
      <c r="W65" s="118"/>
      <c r="X65" s="118"/>
      <c r="Y65" s="118"/>
      <c r="Z65" s="118"/>
    </row>
    <row r="66" customFormat="false" ht="23.25" hidden="false" customHeight="true" outlineLevel="0" collapsed="false">
      <c r="A66" s="59" t="s">
        <v>255</v>
      </c>
      <c r="B66" s="65" t="s">
        <v>256</v>
      </c>
      <c r="C66" s="144" t="n">
        <f aca="false">SUMPRODUCT((Diário!$E$4:$E$5010='Analítico Cp.'!$B66)*(Diário!$C$4:$C$5010&gt;=C$4)*(Diário!$C$4:$C$5010&lt;=EOMONTH(C$4,0))*(Diário!$F$4:$F$5010))
+SUMPRODUCT(('Comp.'!$D$5:$D$444=$B66)*('Comp.'!$B$5:$B$444&gt;=C$4)*('Comp.'!$B$5:$B$444&lt;=EOMONTH(C$4,0))*('Comp.'!$E$5:$E$444))</f>
        <v>0</v>
      </c>
      <c r="D66" s="144" t="n">
        <f aca="false">SUMPRODUCT((Diário!$E$4:$E$5010='Analítico Cp.'!$B66)*(Diário!$C$4:$C$5010&gt;=D$4)*(Diário!$C$4:$C$5010&lt;=EOMONTH(D$4,0))*(Diário!$F$4:$F$5010))
+SUMPRODUCT(('Comp.'!$D$5:$D$444=$B66)*('Comp.'!$B$5:$B$444&gt;=D$4)*('Comp.'!$B$5:$B$444&lt;=EOMONTH(D$4,0))*('Comp.'!$E$5:$E$444))</f>
        <v>0</v>
      </c>
      <c r="E66" s="144" t="n">
        <f aca="false">SUMPRODUCT((Diário!$E$4:$E$5010='Analítico Cp.'!$B66)*(Diário!$C$4:$C$5010&gt;=E$4)*(Diário!$C$4:$C$5010&lt;=EOMONTH(E$4,0))*(Diário!$F$4:$F$5010))
+SUMPRODUCT(('Comp.'!$D$5:$D$444=$B66)*('Comp.'!$B$5:$B$444&gt;=E$4)*('Comp.'!$B$5:$B$444&lt;=EOMONTH(E$4,0))*('Comp.'!$E$5:$E$444))</f>
        <v>0</v>
      </c>
      <c r="F66" s="144" t="n">
        <f aca="false">SUMPRODUCT((Diário!$E$4:$E$5010='Analítico Cp.'!$B66)*(Diário!$C$4:$C$5010&gt;=F$4)*(Diário!$C$4:$C$5010&lt;=EOMONTH(F$4,0))*(Diário!$F$4:$F$5010))
+SUMPRODUCT(('Comp.'!$D$5:$D$444=$B66)*('Comp.'!$B$5:$B$444&gt;=F$4)*('Comp.'!$B$5:$B$444&lt;=EOMONTH(F$4,0))*('Comp.'!$E$5:$E$444))</f>
        <v>0</v>
      </c>
      <c r="G66" s="144" t="n">
        <f aca="false">SUMPRODUCT((Diário!$E$4:$E$5010='Analítico Cp.'!$B66)*(Diário!$C$4:$C$5010&gt;=G$4)*(Diário!$C$4:$C$5010&lt;=EOMONTH(G$4,0))*(Diário!$F$4:$F$5010))
+SUMPRODUCT(('Comp.'!$D$5:$D$444=$B66)*('Comp.'!$B$5:$B$444&gt;=G$4)*('Comp.'!$B$5:$B$444&lt;=EOMONTH(G$4,0))*('Comp.'!$E$5:$E$444))</f>
        <v>0</v>
      </c>
      <c r="H66" s="144" t="n">
        <f aca="false">SUMPRODUCT((Diário!$E$4:$E$5010='Analítico Cp.'!$B66)*(Diário!$C$4:$C$5010&gt;=H$4)*(Diário!$C$4:$C$5010&lt;=EOMONTH(H$4,0))*(Diário!$F$4:$F$5010))
+SUMPRODUCT(('Comp.'!$D$5:$D$444=$B66)*('Comp.'!$B$5:$B$444&gt;=H$4)*('Comp.'!$B$5:$B$444&lt;=EOMONTH(H$4,0))*('Comp.'!$E$5:$E$444))</f>
        <v>0</v>
      </c>
      <c r="I66" s="144" t="n">
        <f aca="false">SUMPRODUCT((Diário!$E$4:$E$5010='Analítico Cp.'!$B66)*(Diário!$C$4:$C$5010&gt;=I$4)*(Diário!$C$4:$C$5010&lt;=EOMONTH(I$4,0))*(Diário!$F$4:$F$5010))
+SUMPRODUCT(('Comp.'!$D$5:$D$444=$B66)*('Comp.'!$B$5:$B$444&gt;=I$4)*('Comp.'!$B$5:$B$444&lt;=EOMONTH(I$4,0))*('Comp.'!$E$5:$E$444))</f>
        <v>0</v>
      </c>
      <c r="J66" s="144" t="n">
        <f aca="false">SUMPRODUCT((Diário!$E$4:$E$5010='Analítico Cp.'!$B66)*(Diário!$C$4:$C$5010&gt;=J$4)*(Diário!$C$4:$C$5010&lt;=EOMONTH(J$4,0))*(Diário!$F$4:$F$5010))
+SUMPRODUCT(('Comp.'!$D$5:$D$444=$B66)*('Comp.'!$B$5:$B$444&gt;=J$4)*('Comp.'!$B$5:$B$444&lt;=EOMONTH(J$4,0))*('Comp.'!$E$5:$E$444))</f>
        <v>0</v>
      </c>
      <c r="K66" s="144" t="n">
        <f aca="false">SUMPRODUCT((Diário!$E$4:$E$5010='Analítico Cp.'!$B66)*(Diário!$C$4:$C$5010&gt;=K$4)*(Diário!$C$4:$C$5010&lt;=EOMONTH(K$4,0))*(Diário!$F$4:$F$5010))
+SUMPRODUCT(('Comp.'!$D$5:$D$444=$B66)*('Comp.'!$B$5:$B$444&gt;=K$4)*('Comp.'!$B$5:$B$444&lt;=EOMONTH(K$4,0))*('Comp.'!$E$5:$E$444))</f>
        <v>0</v>
      </c>
      <c r="L66" s="144" t="n">
        <f aca="false">SUMPRODUCT((Diário!$E$4:$E$5010='Analítico Cp.'!$B66)*(Diário!$C$4:$C$5010&gt;=L$4)*(Diário!$C$4:$C$5010&lt;=EOMONTH(L$4,0))*(Diário!$F$4:$F$5010))
+SUMPRODUCT(('Comp.'!$D$5:$D$444=$B66)*('Comp.'!$B$5:$B$444&gt;=L$4)*('Comp.'!$B$5:$B$444&lt;=EOMONTH(L$4,0))*('Comp.'!$E$5:$E$444))</f>
        <v>0</v>
      </c>
      <c r="M66" s="144" t="n">
        <f aca="false">SUMPRODUCT((Diário!$E$4:$E$5010='Analítico Cp.'!$B66)*(Diário!$C$4:$C$5010&gt;=M$4)*(Diário!$C$4:$C$5010&lt;=EOMONTH(M$4,0))*(Diário!$F$4:$F$5010))
+SUMPRODUCT(('Comp.'!$D$5:$D$444=$B66)*('Comp.'!$B$5:$B$444&gt;=M$4)*('Comp.'!$B$5:$B$444&lt;=EOMONTH(M$4,0))*('Comp.'!$E$5:$E$444))</f>
        <v>0</v>
      </c>
      <c r="N66" s="144" t="n">
        <f aca="false">SUMPRODUCT((Diário!$E$4:$E$5010='Analítico Cp.'!$B66)*(Diário!$C$4:$C$5010&gt;=N$4)*(Diário!$C$4:$C$5010&lt;=EOMONTH(N$4,0))*(Diário!$F$4:$F$5010))
+SUMPRODUCT(('Comp.'!$D$5:$D$444=$B66)*('Comp.'!$B$5:$B$444&gt;=N$4)*('Comp.'!$B$5:$B$444&lt;=EOMONTH(N$4,0))*('Comp.'!$E$5:$E$444))</f>
        <v>0</v>
      </c>
      <c r="O66" s="145" t="n">
        <f aca="false">SUM(C66:N66)</f>
        <v>0</v>
      </c>
      <c r="P66" s="146" t="n">
        <f aca="false">IF($O$135=0,0,O66/$O$135)</f>
        <v>0</v>
      </c>
      <c r="Q66" s="118"/>
      <c r="R66" s="118"/>
      <c r="S66" s="118"/>
      <c r="T66" s="118"/>
      <c r="U66" s="118"/>
      <c r="V66" s="118"/>
      <c r="W66" s="118"/>
      <c r="X66" s="118"/>
      <c r="Y66" s="118"/>
      <c r="Z66" s="118"/>
    </row>
    <row r="67" customFormat="false" ht="23.25" hidden="false" customHeight="true" outlineLevel="0" collapsed="false">
      <c r="A67" s="59" t="s">
        <v>257</v>
      </c>
      <c r="B67" s="65" t="s">
        <v>258</v>
      </c>
      <c r="C67" s="144" t="n">
        <f aca="false">SUMPRODUCT((Diário!$E$4:$E$5010='Analítico Cp.'!$B67)*(Diário!$C$4:$C$5010&gt;=C$4)*(Diário!$C$4:$C$5010&lt;=EOMONTH(C$4,0))*(Diário!$F$4:$F$5010))
+SUMPRODUCT(('Comp.'!$D$5:$D$444=$B67)*('Comp.'!$B$5:$B$444&gt;=C$4)*('Comp.'!$B$5:$B$444&lt;=EOMONTH(C$4,0))*('Comp.'!$E$5:$E$444))</f>
        <v>0</v>
      </c>
      <c r="D67" s="144" t="n">
        <f aca="false">SUMPRODUCT((Diário!$E$4:$E$5010='Analítico Cp.'!$B67)*(Diário!$C$4:$C$5010&gt;=D$4)*(Diário!$C$4:$C$5010&lt;=EOMONTH(D$4,0))*(Diário!$F$4:$F$5010))
+SUMPRODUCT(('Comp.'!$D$5:$D$444=$B67)*('Comp.'!$B$5:$B$444&gt;=D$4)*('Comp.'!$B$5:$B$444&lt;=EOMONTH(D$4,0))*('Comp.'!$E$5:$E$444))</f>
        <v>0</v>
      </c>
      <c r="E67" s="144" t="n">
        <f aca="false">SUMPRODUCT((Diário!$E$4:$E$5010='Analítico Cp.'!$B67)*(Diário!$C$4:$C$5010&gt;=E$4)*(Diário!$C$4:$C$5010&lt;=EOMONTH(E$4,0))*(Diário!$F$4:$F$5010))
+SUMPRODUCT(('Comp.'!$D$5:$D$444=$B67)*('Comp.'!$B$5:$B$444&gt;=E$4)*('Comp.'!$B$5:$B$444&lt;=EOMONTH(E$4,0))*('Comp.'!$E$5:$E$444))</f>
        <v>1372.08</v>
      </c>
      <c r="F67" s="144" t="n">
        <f aca="false">SUMPRODUCT((Diário!$E$4:$E$5010='Analítico Cp.'!$B67)*(Diário!$C$4:$C$5010&gt;=F$4)*(Diário!$C$4:$C$5010&lt;=EOMONTH(F$4,0))*(Diário!$F$4:$F$5010))
+SUMPRODUCT(('Comp.'!$D$5:$D$444=$B67)*('Comp.'!$B$5:$B$444&gt;=F$4)*('Comp.'!$B$5:$B$444&lt;=EOMONTH(F$4,0))*('Comp.'!$E$5:$E$444))</f>
        <v>1694.92</v>
      </c>
      <c r="G67" s="144" t="n">
        <f aca="false">SUMPRODUCT((Diário!$E$4:$E$5010='Analítico Cp.'!$B67)*(Diário!$C$4:$C$5010&gt;=G$4)*(Diário!$C$4:$C$5010&lt;=EOMONTH(G$4,0))*(Diário!$F$4:$F$5010))
+SUMPRODUCT(('Comp.'!$D$5:$D$444=$B67)*('Comp.'!$B$5:$B$444&gt;=G$4)*('Comp.'!$B$5:$B$444&lt;=EOMONTH(G$4,0))*('Comp.'!$E$5:$E$444))</f>
        <v>403.55</v>
      </c>
      <c r="H67" s="144" t="n">
        <f aca="false">SUMPRODUCT((Diário!$E$4:$E$5010='Analítico Cp.'!$B67)*(Diário!$C$4:$C$5010&gt;=H$4)*(Diário!$C$4:$C$5010&lt;=EOMONTH(H$4,0))*(Diário!$F$4:$F$5010))
+SUMPRODUCT(('Comp.'!$D$5:$D$444=$B67)*('Comp.'!$B$5:$B$444&gt;=H$4)*('Comp.'!$B$5:$B$444&lt;=EOMONTH(H$4,0))*('Comp.'!$E$5:$E$444))</f>
        <v>2149.17</v>
      </c>
      <c r="I67" s="144" t="n">
        <f aca="false">SUMPRODUCT((Diário!$E$4:$E$5010='Analítico Cp.'!$B67)*(Diário!$C$4:$C$5010&gt;=I$4)*(Diário!$C$4:$C$5010&lt;=EOMONTH(I$4,0))*(Diário!$F$4:$F$5010))
+SUMPRODUCT(('Comp.'!$D$5:$D$444=$B67)*('Comp.'!$B$5:$B$444&gt;=I$4)*('Comp.'!$B$5:$B$444&lt;=EOMONTH(I$4,0))*('Comp.'!$E$5:$E$444))</f>
        <v>1632.05</v>
      </c>
      <c r="J67" s="144" t="n">
        <f aca="false">SUMPRODUCT((Diário!$E$4:$E$5010='Analítico Cp.'!$B67)*(Diário!$C$4:$C$5010&gt;=J$4)*(Diário!$C$4:$C$5010&lt;=EOMONTH(J$4,0))*(Diário!$F$4:$F$5010))
+SUMPRODUCT(('Comp.'!$D$5:$D$444=$B67)*('Comp.'!$B$5:$B$444&gt;=J$4)*('Comp.'!$B$5:$B$444&lt;=EOMONTH(J$4,0))*('Comp.'!$E$5:$E$444))</f>
        <v>2310.59</v>
      </c>
      <c r="K67" s="144" t="n">
        <f aca="false">SUMPRODUCT((Diário!$E$4:$E$5010='Analítico Cp.'!$B67)*(Diário!$C$4:$C$5010&gt;=K$4)*(Diário!$C$4:$C$5010&lt;=EOMONTH(K$4,0))*(Diário!$F$4:$F$5010))
+SUMPRODUCT(('Comp.'!$D$5:$D$444=$B67)*('Comp.'!$B$5:$B$444&gt;=K$4)*('Comp.'!$B$5:$B$444&lt;=EOMONTH(K$4,0))*('Comp.'!$E$5:$E$444))</f>
        <v>4199.79</v>
      </c>
      <c r="L67" s="144" t="n">
        <f aca="false">SUMPRODUCT((Diário!$E$4:$E$5010='Analítico Cp.'!$B67)*(Diário!$C$4:$C$5010&gt;=L$4)*(Diário!$C$4:$C$5010&lt;=EOMONTH(L$4,0))*(Diário!$F$4:$F$5010))
+SUMPRODUCT(('Comp.'!$D$5:$D$444=$B67)*('Comp.'!$B$5:$B$444&gt;=L$4)*('Comp.'!$B$5:$B$444&lt;=EOMONTH(L$4,0))*('Comp.'!$E$5:$E$444))</f>
        <v>1551.34</v>
      </c>
      <c r="M67" s="144" t="n">
        <f aca="false">SUMPRODUCT((Diário!$E$4:$E$5010='Analítico Cp.'!$B67)*(Diário!$C$4:$C$5010&gt;=M$4)*(Diário!$C$4:$C$5010&lt;=EOMONTH(M$4,0))*(Diário!$F$4:$F$5010))
+SUMPRODUCT(('Comp.'!$D$5:$D$444=$B67)*('Comp.'!$B$5:$B$444&gt;=M$4)*('Comp.'!$B$5:$B$444&lt;=EOMONTH(M$4,0))*('Comp.'!$E$5:$E$444))</f>
        <v>1987.75</v>
      </c>
      <c r="N67" s="144" t="n">
        <f aca="false">SUMPRODUCT((Diário!$E$4:$E$5010='Analítico Cp.'!$B67)*(Diário!$C$4:$C$5010&gt;=N$4)*(Diário!$C$4:$C$5010&lt;=EOMONTH(N$4,0))*(Diário!$F$4:$F$5010))
+SUMPRODUCT(('Comp.'!$D$5:$D$444=$B67)*('Comp.'!$B$5:$B$444&gt;=N$4)*('Comp.'!$B$5:$B$444&lt;=EOMONTH(N$4,0))*('Comp.'!$E$5:$E$444))</f>
        <v>0</v>
      </c>
      <c r="O67" s="145" t="n">
        <f aca="false">SUM(C67:N67)</f>
        <v>17301.24</v>
      </c>
      <c r="P67" s="146" t="n">
        <f aca="false">IF($O$135=0,0,O67/$O$135)</f>
        <v>0.00928141693976816</v>
      </c>
      <c r="Q67" s="118"/>
      <c r="R67" s="118"/>
      <c r="S67" s="118"/>
      <c r="T67" s="118"/>
      <c r="U67" s="118"/>
      <c r="V67" s="118"/>
      <c r="W67" s="118"/>
      <c r="X67" s="118"/>
      <c r="Y67" s="118"/>
      <c r="Z67" s="118"/>
    </row>
    <row r="68" customFormat="false" ht="23.25" hidden="false" customHeight="true" outlineLevel="0" collapsed="false">
      <c r="A68" s="59" t="s">
        <v>259</v>
      </c>
      <c r="B68" s="65" t="s">
        <v>260</v>
      </c>
      <c r="C68" s="144" t="n">
        <f aca="false">SUMPRODUCT((Diário!$E$4:$E$5010='Analítico Cp.'!$B68)*(Diário!$C$4:$C$5010&gt;=C$4)*(Diário!$C$4:$C$5010&lt;=EOMONTH(C$4,0))*(Diário!$F$4:$F$5010))
+SUMPRODUCT(('Comp.'!$D$5:$D$444=$B68)*('Comp.'!$B$5:$B$444&gt;=C$4)*('Comp.'!$B$5:$B$444&lt;=EOMONTH(C$4,0))*('Comp.'!$E$5:$E$444))</f>
        <v>0</v>
      </c>
      <c r="D68" s="144" t="n">
        <f aca="false">SUMPRODUCT((Diário!$E$4:$E$5010='Analítico Cp.'!$B68)*(Diário!$C$4:$C$5010&gt;=D$4)*(Diário!$C$4:$C$5010&lt;=EOMONTH(D$4,0))*(Diário!$F$4:$F$5010))
+SUMPRODUCT(('Comp.'!$D$5:$D$444=$B68)*('Comp.'!$B$5:$B$444&gt;=D$4)*('Comp.'!$B$5:$B$444&lt;=EOMONTH(D$4,0))*('Comp.'!$E$5:$E$444))</f>
        <v>0</v>
      </c>
      <c r="E68" s="144" t="n">
        <f aca="false">SUMPRODUCT((Diário!$E$4:$E$5010='Analítico Cp.'!$B68)*(Diário!$C$4:$C$5010&gt;=E$4)*(Diário!$C$4:$C$5010&lt;=EOMONTH(E$4,0))*(Diário!$F$4:$F$5010))
+SUMPRODUCT(('Comp.'!$D$5:$D$444=$B68)*('Comp.'!$B$5:$B$444&gt;=E$4)*('Comp.'!$B$5:$B$444&lt;=EOMONTH(E$4,0))*('Comp.'!$E$5:$E$444))</f>
        <v>0</v>
      </c>
      <c r="F68" s="144" t="n">
        <f aca="false">SUMPRODUCT((Diário!$E$4:$E$5010='Analítico Cp.'!$B68)*(Diário!$C$4:$C$5010&gt;=F$4)*(Diário!$C$4:$C$5010&lt;=EOMONTH(F$4,0))*(Diário!$F$4:$F$5010))
+SUMPRODUCT(('Comp.'!$D$5:$D$444=$B68)*('Comp.'!$B$5:$B$444&gt;=F$4)*('Comp.'!$B$5:$B$444&lt;=EOMONTH(F$4,0))*('Comp.'!$E$5:$E$444))</f>
        <v>0</v>
      </c>
      <c r="G68" s="144" t="n">
        <f aca="false">SUMPRODUCT((Diário!$E$4:$E$5010='Analítico Cp.'!$B68)*(Diário!$C$4:$C$5010&gt;=G$4)*(Diário!$C$4:$C$5010&lt;=EOMONTH(G$4,0))*(Diário!$F$4:$F$5010))
+SUMPRODUCT(('Comp.'!$D$5:$D$444=$B68)*('Comp.'!$B$5:$B$444&gt;=G$4)*('Comp.'!$B$5:$B$444&lt;=EOMONTH(G$4,0))*('Comp.'!$E$5:$E$444))</f>
        <v>2000</v>
      </c>
      <c r="H68" s="144" t="n">
        <f aca="false">SUMPRODUCT((Diário!$E$4:$E$5010='Analítico Cp.'!$B68)*(Diário!$C$4:$C$5010&gt;=H$4)*(Diário!$C$4:$C$5010&lt;=EOMONTH(H$4,0))*(Diário!$F$4:$F$5010))
+SUMPRODUCT(('Comp.'!$D$5:$D$444=$B68)*('Comp.'!$B$5:$B$444&gt;=H$4)*('Comp.'!$B$5:$B$444&lt;=EOMONTH(H$4,0))*('Comp.'!$E$5:$E$444))</f>
        <v>2000</v>
      </c>
      <c r="I68" s="144" t="n">
        <f aca="false">SUMPRODUCT((Diário!$E$4:$E$5010='Analítico Cp.'!$B68)*(Diário!$C$4:$C$5010&gt;=I$4)*(Diário!$C$4:$C$5010&lt;=EOMONTH(I$4,0))*(Diário!$F$4:$F$5010))
+SUMPRODUCT(('Comp.'!$D$5:$D$444=$B68)*('Comp.'!$B$5:$B$444&gt;=I$4)*('Comp.'!$B$5:$B$444&lt;=EOMONTH(I$4,0))*('Comp.'!$E$5:$E$444))</f>
        <v>2000</v>
      </c>
      <c r="J68" s="144" t="n">
        <f aca="false">SUMPRODUCT((Diário!$E$4:$E$5010='Analítico Cp.'!$B68)*(Diário!$C$4:$C$5010&gt;=J$4)*(Diário!$C$4:$C$5010&lt;=EOMONTH(J$4,0))*(Diário!$F$4:$F$5010))
+SUMPRODUCT(('Comp.'!$D$5:$D$444=$B68)*('Comp.'!$B$5:$B$444&gt;=J$4)*('Comp.'!$B$5:$B$444&lt;=EOMONTH(J$4,0))*('Comp.'!$E$5:$E$444))</f>
        <v>2000</v>
      </c>
      <c r="K68" s="144" t="n">
        <f aca="false">SUMPRODUCT((Diário!$E$4:$E$5010='Analítico Cp.'!$B68)*(Diário!$C$4:$C$5010&gt;=K$4)*(Diário!$C$4:$C$5010&lt;=EOMONTH(K$4,0))*(Diário!$F$4:$F$5010))
+SUMPRODUCT(('Comp.'!$D$5:$D$444=$B68)*('Comp.'!$B$5:$B$444&gt;=K$4)*('Comp.'!$B$5:$B$444&lt;=EOMONTH(K$4,0))*('Comp.'!$E$5:$E$444))</f>
        <v>4000</v>
      </c>
      <c r="L68" s="144" t="n">
        <f aca="false">SUMPRODUCT((Diário!$E$4:$E$5010='Analítico Cp.'!$B68)*(Diário!$C$4:$C$5010&gt;=L$4)*(Diário!$C$4:$C$5010&lt;=EOMONTH(L$4,0))*(Diário!$F$4:$F$5010))
+SUMPRODUCT(('Comp.'!$D$5:$D$444=$B68)*('Comp.'!$B$5:$B$444&gt;=L$4)*('Comp.'!$B$5:$B$444&lt;=EOMONTH(L$4,0))*('Comp.'!$E$5:$E$444))</f>
        <v>2000</v>
      </c>
      <c r="M68" s="144" t="n">
        <f aca="false">SUMPRODUCT((Diário!$E$4:$E$5010='Analítico Cp.'!$B68)*(Diário!$C$4:$C$5010&gt;=M$4)*(Diário!$C$4:$C$5010&lt;=EOMONTH(M$4,0))*(Diário!$F$4:$F$5010))
+SUMPRODUCT(('Comp.'!$D$5:$D$444=$B68)*('Comp.'!$B$5:$B$444&gt;=M$4)*('Comp.'!$B$5:$B$444&lt;=EOMONTH(M$4,0))*('Comp.'!$E$5:$E$444))</f>
        <v>2000</v>
      </c>
      <c r="N68" s="144" t="n">
        <f aca="false">SUMPRODUCT((Diário!$E$4:$E$5010='Analítico Cp.'!$B68)*(Diário!$C$4:$C$5010&gt;=N$4)*(Diário!$C$4:$C$5010&lt;=EOMONTH(N$4,0))*(Diário!$F$4:$F$5010))
+SUMPRODUCT(('Comp.'!$D$5:$D$444=$B68)*('Comp.'!$B$5:$B$444&gt;=N$4)*('Comp.'!$B$5:$B$444&lt;=EOMONTH(N$4,0))*('Comp.'!$E$5:$E$444))</f>
        <v>0</v>
      </c>
      <c r="O68" s="145" t="n">
        <f aca="false">SUM(C68:N68)</f>
        <v>16000</v>
      </c>
      <c r="P68" s="146" t="n">
        <f aca="false">IF($O$135=0,0,O68/$O$135)</f>
        <v>0.00858335420098737</v>
      </c>
      <c r="Q68" s="118"/>
      <c r="R68" s="118"/>
      <c r="S68" s="118"/>
      <c r="T68" s="118"/>
      <c r="U68" s="118"/>
      <c r="V68" s="118"/>
      <c r="W68" s="118"/>
      <c r="X68" s="118"/>
      <c r="Y68" s="118"/>
      <c r="Z68" s="118"/>
    </row>
    <row r="69" customFormat="false" ht="23.25" hidden="false" customHeight="true" outlineLevel="0" collapsed="false">
      <c r="A69" s="59" t="s">
        <v>261</v>
      </c>
      <c r="B69" s="65" t="s">
        <v>262</v>
      </c>
      <c r="C69" s="144" t="n">
        <f aca="false">SUMPRODUCT((Diário!$E$4:$E$5010='Analítico Cp.'!$B69)*(Diário!$C$4:$C$5010&gt;=C$4)*(Diário!$C$4:$C$5010&lt;=EOMONTH(C$4,0))*(Diário!$F$4:$F$5010))
+SUMPRODUCT(('Comp.'!$D$5:$D$444=$B69)*('Comp.'!$B$5:$B$444&gt;=C$4)*('Comp.'!$B$5:$B$444&lt;=EOMONTH(C$4,0))*('Comp.'!$E$5:$E$444))</f>
        <v>0</v>
      </c>
      <c r="D69" s="144" t="n">
        <f aca="false">SUMPRODUCT((Diário!$E$4:$E$5010='Analítico Cp.'!$B69)*(Diário!$C$4:$C$5010&gt;=D$4)*(Diário!$C$4:$C$5010&lt;=EOMONTH(D$4,0))*(Diário!$F$4:$F$5010))
+SUMPRODUCT(('Comp.'!$D$5:$D$444=$B69)*('Comp.'!$B$5:$B$444&gt;=D$4)*('Comp.'!$B$5:$B$444&lt;=EOMONTH(D$4,0))*('Comp.'!$E$5:$E$444))</f>
        <v>0</v>
      </c>
      <c r="E69" s="144" t="n">
        <f aca="false">SUMPRODUCT((Diário!$E$4:$E$5010='Analítico Cp.'!$B69)*(Diário!$C$4:$C$5010&gt;=E$4)*(Diário!$C$4:$C$5010&lt;=EOMONTH(E$4,0))*(Diário!$F$4:$F$5010))
+SUMPRODUCT(('Comp.'!$D$5:$D$444=$B69)*('Comp.'!$B$5:$B$444&gt;=E$4)*('Comp.'!$B$5:$B$444&lt;=EOMONTH(E$4,0))*('Comp.'!$E$5:$E$444))</f>
        <v>0</v>
      </c>
      <c r="F69" s="144" t="n">
        <f aca="false">SUMPRODUCT((Diário!$E$4:$E$5010='Analítico Cp.'!$B69)*(Diário!$C$4:$C$5010&gt;=F$4)*(Diário!$C$4:$C$5010&lt;=EOMONTH(F$4,0))*(Diário!$F$4:$F$5010))
+SUMPRODUCT(('Comp.'!$D$5:$D$444=$B69)*('Comp.'!$B$5:$B$444&gt;=F$4)*('Comp.'!$B$5:$B$444&lt;=EOMONTH(F$4,0))*('Comp.'!$E$5:$E$444))</f>
        <v>0</v>
      </c>
      <c r="G69" s="144" t="n">
        <f aca="false">SUMPRODUCT((Diário!$E$4:$E$5010='Analítico Cp.'!$B69)*(Diário!$C$4:$C$5010&gt;=G$4)*(Diário!$C$4:$C$5010&lt;=EOMONTH(G$4,0))*(Diário!$F$4:$F$5010))
+SUMPRODUCT(('Comp.'!$D$5:$D$444=$B69)*('Comp.'!$B$5:$B$444&gt;=G$4)*('Comp.'!$B$5:$B$444&lt;=EOMONTH(G$4,0))*('Comp.'!$E$5:$E$444))</f>
        <v>0</v>
      </c>
      <c r="H69" s="144" t="n">
        <f aca="false">SUMPRODUCT((Diário!$E$4:$E$5010='Analítico Cp.'!$B69)*(Diário!$C$4:$C$5010&gt;=H$4)*(Diário!$C$4:$C$5010&lt;=EOMONTH(H$4,0))*(Diário!$F$4:$F$5010))
+SUMPRODUCT(('Comp.'!$D$5:$D$444=$B69)*('Comp.'!$B$5:$B$444&gt;=H$4)*('Comp.'!$B$5:$B$444&lt;=EOMONTH(H$4,0))*('Comp.'!$E$5:$E$444))</f>
        <v>0</v>
      </c>
      <c r="I69" s="144" t="n">
        <f aca="false">SUMPRODUCT((Diário!$E$4:$E$5010='Analítico Cp.'!$B69)*(Diário!$C$4:$C$5010&gt;=I$4)*(Diário!$C$4:$C$5010&lt;=EOMONTH(I$4,0))*(Diário!$F$4:$F$5010))
+SUMPRODUCT(('Comp.'!$D$5:$D$444=$B69)*('Comp.'!$B$5:$B$444&gt;=I$4)*('Comp.'!$B$5:$B$444&lt;=EOMONTH(I$4,0))*('Comp.'!$E$5:$E$444))</f>
        <v>0</v>
      </c>
      <c r="J69" s="144" t="n">
        <f aca="false">SUMPRODUCT((Diário!$E$4:$E$5010='Analítico Cp.'!$B69)*(Diário!$C$4:$C$5010&gt;=J$4)*(Diário!$C$4:$C$5010&lt;=EOMONTH(J$4,0))*(Diário!$F$4:$F$5010))
+SUMPRODUCT(('Comp.'!$D$5:$D$444=$B69)*('Comp.'!$B$5:$B$444&gt;=J$4)*('Comp.'!$B$5:$B$444&lt;=EOMONTH(J$4,0))*('Comp.'!$E$5:$E$444))</f>
        <v>0</v>
      </c>
      <c r="K69" s="144" t="n">
        <f aca="false">SUMPRODUCT((Diário!$E$4:$E$5010='Analítico Cp.'!$B69)*(Diário!$C$4:$C$5010&gt;=K$4)*(Diário!$C$4:$C$5010&lt;=EOMONTH(K$4,0))*(Diário!$F$4:$F$5010))
+SUMPRODUCT(('Comp.'!$D$5:$D$444=$B69)*('Comp.'!$B$5:$B$444&gt;=K$4)*('Comp.'!$B$5:$B$444&lt;=EOMONTH(K$4,0))*('Comp.'!$E$5:$E$444))</f>
        <v>0</v>
      </c>
      <c r="L69" s="144" t="n">
        <f aca="false">SUMPRODUCT((Diário!$E$4:$E$5010='Analítico Cp.'!$B69)*(Diário!$C$4:$C$5010&gt;=L$4)*(Diário!$C$4:$C$5010&lt;=EOMONTH(L$4,0))*(Diário!$F$4:$F$5010))
+SUMPRODUCT(('Comp.'!$D$5:$D$444=$B69)*('Comp.'!$B$5:$B$444&gt;=L$4)*('Comp.'!$B$5:$B$444&lt;=EOMONTH(L$4,0))*('Comp.'!$E$5:$E$444))</f>
        <v>0</v>
      </c>
      <c r="M69" s="144" t="n">
        <f aca="false">SUMPRODUCT((Diário!$E$4:$E$5010='Analítico Cp.'!$B69)*(Diário!$C$4:$C$5010&gt;=M$4)*(Diário!$C$4:$C$5010&lt;=EOMONTH(M$4,0))*(Diário!$F$4:$F$5010))
+SUMPRODUCT(('Comp.'!$D$5:$D$444=$B69)*('Comp.'!$B$5:$B$444&gt;=M$4)*('Comp.'!$B$5:$B$444&lt;=EOMONTH(M$4,0))*('Comp.'!$E$5:$E$444))</f>
        <v>0</v>
      </c>
      <c r="N69" s="144" t="n">
        <f aca="false">SUMPRODUCT((Diário!$E$4:$E$5010='Analítico Cp.'!$B69)*(Diário!$C$4:$C$5010&gt;=N$4)*(Diário!$C$4:$C$5010&lt;=EOMONTH(N$4,0))*(Diário!$F$4:$F$5010))
+SUMPRODUCT(('Comp.'!$D$5:$D$444=$B69)*('Comp.'!$B$5:$B$444&gt;=N$4)*('Comp.'!$B$5:$B$444&lt;=EOMONTH(N$4,0))*('Comp.'!$E$5:$E$444))</f>
        <v>0</v>
      </c>
      <c r="O69" s="145" t="n">
        <f aca="false">SUM(C69:N69)</f>
        <v>0</v>
      </c>
      <c r="P69" s="146" t="n">
        <f aca="false">IF($O$135=0,0,O69/$O$135)</f>
        <v>0</v>
      </c>
      <c r="Q69" s="118"/>
      <c r="R69" s="118"/>
      <c r="S69" s="118"/>
      <c r="T69" s="118"/>
      <c r="U69" s="118"/>
      <c r="V69" s="118"/>
      <c r="W69" s="118"/>
      <c r="X69" s="118"/>
      <c r="Y69" s="118"/>
      <c r="Z69" s="118"/>
    </row>
    <row r="70" customFormat="false" ht="23.25" hidden="false" customHeight="true" outlineLevel="0" collapsed="false">
      <c r="A70" s="59" t="s">
        <v>263</v>
      </c>
      <c r="B70" s="65" t="s">
        <v>264</v>
      </c>
      <c r="C70" s="144" t="n">
        <f aca="false">SUMPRODUCT((Diário!$E$4:$E$5010='Analítico Cp.'!$B70)*(Diário!$C$4:$C$5010&gt;=C$4)*(Diário!$C$4:$C$5010&lt;=EOMONTH(C$4,0))*(Diário!$F$4:$F$5010))
+SUMPRODUCT(('Comp.'!$D$5:$D$444=$B70)*('Comp.'!$B$5:$B$444&gt;=C$4)*('Comp.'!$B$5:$B$444&lt;=EOMONTH(C$4,0))*('Comp.'!$E$5:$E$444))</f>
        <v>0</v>
      </c>
      <c r="D70" s="144" t="n">
        <f aca="false">SUMPRODUCT((Diário!$E$4:$E$5010='Analítico Cp.'!$B70)*(Diário!$C$4:$C$5010&gt;=D$4)*(Diário!$C$4:$C$5010&lt;=EOMONTH(D$4,0))*(Diário!$F$4:$F$5010))
+SUMPRODUCT(('Comp.'!$D$5:$D$444=$B70)*('Comp.'!$B$5:$B$444&gt;=D$4)*('Comp.'!$B$5:$B$444&lt;=EOMONTH(D$4,0))*('Comp.'!$E$5:$E$444))</f>
        <v>0</v>
      </c>
      <c r="E70" s="144" t="n">
        <f aca="false">SUMPRODUCT((Diário!$E$4:$E$5010='Analítico Cp.'!$B70)*(Diário!$C$4:$C$5010&gt;=E$4)*(Diário!$C$4:$C$5010&lt;=EOMONTH(E$4,0))*(Diário!$F$4:$F$5010))
+SUMPRODUCT(('Comp.'!$D$5:$D$444=$B70)*('Comp.'!$B$5:$B$444&gt;=E$4)*('Comp.'!$B$5:$B$444&lt;=EOMONTH(E$4,0))*('Comp.'!$E$5:$E$444))</f>
        <v>0</v>
      </c>
      <c r="F70" s="144" t="n">
        <f aca="false">SUMPRODUCT((Diário!$E$4:$E$5010='Analítico Cp.'!$B70)*(Diário!$C$4:$C$5010&gt;=F$4)*(Diário!$C$4:$C$5010&lt;=EOMONTH(F$4,0))*(Diário!$F$4:$F$5010))
+SUMPRODUCT(('Comp.'!$D$5:$D$444=$B70)*('Comp.'!$B$5:$B$444&gt;=F$4)*('Comp.'!$B$5:$B$444&lt;=EOMONTH(F$4,0))*('Comp.'!$E$5:$E$444))</f>
        <v>0</v>
      </c>
      <c r="G70" s="144" t="n">
        <f aca="false">SUMPRODUCT((Diário!$E$4:$E$5010='Analítico Cp.'!$B70)*(Diário!$C$4:$C$5010&gt;=G$4)*(Diário!$C$4:$C$5010&lt;=EOMONTH(G$4,0))*(Diário!$F$4:$F$5010))
+SUMPRODUCT(('Comp.'!$D$5:$D$444=$B70)*('Comp.'!$B$5:$B$444&gt;=G$4)*('Comp.'!$B$5:$B$444&lt;=EOMONTH(G$4,0))*('Comp.'!$E$5:$E$444))</f>
        <v>0</v>
      </c>
      <c r="H70" s="144" t="n">
        <f aca="false">SUMPRODUCT((Diário!$E$4:$E$5010='Analítico Cp.'!$B70)*(Diário!$C$4:$C$5010&gt;=H$4)*(Diário!$C$4:$C$5010&lt;=EOMONTH(H$4,0))*(Diário!$F$4:$F$5010))
+SUMPRODUCT(('Comp.'!$D$5:$D$444=$B70)*('Comp.'!$B$5:$B$444&gt;=H$4)*('Comp.'!$B$5:$B$444&lt;=EOMONTH(H$4,0))*('Comp.'!$E$5:$E$444))</f>
        <v>0</v>
      </c>
      <c r="I70" s="144" t="n">
        <f aca="false">SUMPRODUCT((Diário!$E$4:$E$5010='Analítico Cp.'!$B70)*(Diário!$C$4:$C$5010&gt;=I$4)*(Diário!$C$4:$C$5010&lt;=EOMONTH(I$4,0))*(Diário!$F$4:$F$5010))
+SUMPRODUCT(('Comp.'!$D$5:$D$444=$B70)*('Comp.'!$B$5:$B$444&gt;=I$4)*('Comp.'!$B$5:$B$444&lt;=EOMONTH(I$4,0))*('Comp.'!$E$5:$E$444))</f>
        <v>0</v>
      </c>
      <c r="J70" s="144" t="n">
        <f aca="false">SUMPRODUCT((Diário!$E$4:$E$5010='Analítico Cp.'!$B70)*(Diário!$C$4:$C$5010&gt;=J$4)*(Diário!$C$4:$C$5010&lt;=EOMONTH(J$4,0))*(Diário!$F$4:$F$5010))
+SUMPRODUCT(('Comp.'!$D$5:$D$444=$B70)*('Comp.'!$B$5:$B$444&gt;=J$4)*('Comp.'!$B$5:$B$444&lt;=EOMONTH(J$4,0))*('Comp.'!$E$5:$E$444))</f>
        <v>0</v>
      </c>
      <c r="K70" s="144" t="n">
        <f aca="false">SUMPRODUCT((Diário!$E$4:$E$5010='Analítico Cp.'!$B70)*(Diário!$C$4:$C$5010&gt;=K$4)*(Diário!$C$4:$C$5010&lt;=EOMONTH(K$4,0))*(Diário!$F$4:$F$5010))
+SUMPRODUCT(('Comp.'!$D$5:$D$444=$B70)*('Comp.'!$B$5:$B$444&gt;=K$4)*('Comp.'!$B$5:$B$444&lt;=EOMONTH(K$4,0))*('Comp.'!$E$5:$E$444))</f>
        <v>0</v>
      </c>
      <c r="L70" s="144" t="n">
        <f aca="false">SUMPRODUCT((Diário!$E$4:$E$5010='Analítico Cp.'!$B70)*(Diário!$C$4:$C$5010&gt;=L$4)*(Diário!$C$4:$C$5010&lt;=EOMONTH(L$4,0))*(Diário!$F$4:$F$5010))
+SUMPRODUCT(('Comp.'!$D$5:$D$444=$B70)*('Comp.'!$B$5:$B$444&gt;=L$4)*('Comp.'!$B$5:$B$444&lt;=EOMONTH(L$4,0))*('Comp.'!$E$5:$E$444))</f>
        <v>0</v>
      </c>
      <c r="M70" s="144" t="n">
        <f aca="false">SUMPRODUCT((Diário!$E$4:$E$5010='Analítico Cp.'!$B70)*(Diário!$C$4:$C$5010&gt;=M$4)*(Diário!$C$4:$C$5010&lt;=EOMONTH(M$4,0))*(Diário!$F$4:$F$5010))
+SUMPRODUCT(('Comp.'!$D$5:$D$444=$B70)*('Comp.'!$B$5:$B$444&gt;=M$4)*('Comp.'!$B$5:$B$444&lt;=EOMONTH(M$4,0))*('Comp.'!$E$5:$E$444))</f>
        <v>0</v>
      </c>
      <c r="N70" s="144" t="n">
        <f aca="false">SUMPRODUCT((Diário!$E$4:$E$5010='Analítico Cp.'!$B70)*(Diário!$C$4:$C$5010&gt;=N$4)*(Diário!$C$4:$C$5010&lt;=EOMONTH(N$4,0))*(Diário!$F$4:$F$5010))
+SUMPRODUCT(('Comp.'!$D$5:$D$444=$B70)*('Comp.'!$B$5:$B$444&gt;=N$4)*('Comp.'!$B$5:$B$444&lt;=EOMONTH(N$4,0))*('Comp.'!$E$5:$E$444))</f>
        <v>0</v>
      </c>
      <c r="O70" s="145" t="n">
        <f aca="false">SUM(C70:N70)</f>
        <v>0</v>
      </c>
      <c r="P70" s="146" t="n">
        <f aca="false">IF($O$135=0,0,O70/$O$135)</f>
        <v>0</v>
      </c>
      <c r="Q70" s="118"/>
      <c r="R70" s="118"/>
      <c r="S70" s="118"/>
      <c r="T70" s="118"/>
      <c r="U70" s="118"/>
      <c r="V70" s="118"/>
      <c r="W70" s="118"/>
      <c r="X70" s="118"/>
      <c r="Y70" s="118"/>
      <c r="Z70" s="118"/>
    </row>
    <row r="71" customFormat="false" ht="23.25" hidden="false" customHeight="true" outlineLevel="0" collapsed="false">
      <c r="A71" s="59" t="s">
        <v>265</v>
      </c>
      <c r="B71" s="65" t="s">
        <v>266</v>
      </c>
      <c r="C71" s="144" t="n">
        <f aca="false">SUMPRODUCT((Diário!$E$4:$E$5010='Analítico Cp.'!$B71)*(Diário!$C$4:$C$5010&gt;=C$4)*(Diário!$C$4:$C$5010&lt;=EOMONTH(C$4,0))*(Diário!$F$4:$F$5010))
+SUMPRODUCT(('Comp.'!$D$5:$D$444=$B71)*('Comp.'!$B$5:$B$444&gt;=C$4)*('Comp.'!$B$5:$B$444&lt;=EOMONTH(C$4,0))*('Comp.'!$E$5:$E$444))</f>
        <v>0</v>
      </c>
      <c r="D71" s="144" t="n">
        <f aca="false">SUMPRODUCT((Diário!$E$4:$E$5010='Analítico Cp.'!$B71)*(Diário!$C$4:$C$5010&gt;=D$4)*(Diário!$C$4:$C$5010&lt;=EOMONTH(D$4,0))*(Diário!$F$4:$F$5010))
+SUMPRODUCT(('Comp.'!$D$5:$D$444=$B71)*('Comp.'!$B$5:$B$444&gt;=D$4)*('Comp.'!$B$5:$B$444&lt;=EOMONTH(D$4,0))*('Comp.'!$E$5:$E$444))</f>
        <v>0</v>
      </c>
      <c r="E71" s="144" t="n">
        <f aca="false">SUMPRODUCT((Diário!$E$4:$E$5010='Analítico Cp.'!$B71)*(Diário!$C$4:$C$5010&gt;=E$4)*(Diário!$C$4:$C$5010&lt;=EOMONTH(E$4,0))*(Diário!$F$4:$F$5010))
+SUMPRODUCT(('Comp.'!$D$5:$D$444=$B71)*('Comp.'!$B$5:$B$444&gt;=E$4)*('Comp.'!$B$5:$B$444&lt;=EOMONTH(E$4,0))*('Comp.'!$E$5:$E$444))</f>
        <v>0</v>
      </c>
      <c r="F71" s="144" t="n">
        <f aca="false">SUMPRODUCT((Diário!$E$4:$E$5010='Analítico Cp.'!$B71)*(Diário!$C$4:$C$5010&gt;=F$4)*(Diário!$C$4:$C$5010&lt;=EOMONTH(F$4,0))*(Diário!$F$4:$F$5010))
+SUMPRODUCT(('Comp.'!$D$5:$D$444=$B71)*('Comp.'!$B$5:$B$444&gt;=F$4)*('Comp.'!$B$5:$B$444&lt;=EOMONTH(F$4,0))*('Comp.'!$E$5:$E$444))</f>
        <v>0</v>
      </c>
      <c r="G71" s="144" t="n">
        <f aca="false">SUMPRODUCT((Diário!$E$4:$E$5010='Analítico Cp.'!$B71)*(Diário!$C$4:$C$5010&gt;=G$4)*(Diário!$C$4:$C$5010&lt;=EOMONTH(G$4,0))*(Diário!$F$4:$F$5010))
+SUMPRODUCT(('Comp.'!$D$5:$D$444=$B71)*('Comp.'!$B$5:$B$444&gt;=G$4)*('Comp.'!$B$5:$B$444&lt;=EOMONTH(G$4,0))*('Comp.'!$E$5:$E$444))</f>
        <v>0</v>
      </c>
      <c r="H71" s="144" t="n">
        <f aca="false">SUMPRODUCT((Diário!$E$4:$E$5010='Analítico Cp.'!$B71)*(Diário!$C$4:$C$5010&gt;=H$4)*(Diário!$C$4:$C$5010&lt;=EOMONTH(H$4,0))*(Diário!$F$4:$F$5010))
+SUMPRODUCT(('Comp.'!$D$5:$D$444=$B71)*('Comp.'!$B$5:$B$444&gt;=H$4)*('Comp.'!$B$5:$B$444&lt;=EOMONTH(H$4,0))*('Comp.'!$E$5:$E$444))</f>
        <v>0</v>
      </c>
      <c r="I71" s="144" t="n">
        <f aca="false">SUMPRODUCT((Diário!$E$4:$E$5010='Analítico Cp.'!$B71)*(Diário!$C$4:$C$5010&gt;=I$4)*(Diário!$C$4:$C$5010&lt;=EOMONTH(I$4,0))*(Diário!$F$4:$F$5010))
+SUMPRODUCT(('Comp.'!$D$5:$D$444=$B71)*('Comp.'!$B$5:$B$444&gt;=I$4)*('Comp.'!$B$5:$B$444&lt;=EOMONTH(I$4,0))*('Comp.'!$E$5:$E$444))</f>
        <v>0</v>
      </c>
      <c r="J71" s="144" t="n">
        <f aca="false">SUMPRODUCT((Diário!$E$4:$E$5010='Analítico Cp.'!$B71)*(Diário!$C$4:$C$5010&gt;=J$4)*(Diário!$C$4:$C$5010&lt;=EOMONTH(J$4,0))*(Diário!$F$4:$F$5010))
+SUMPRODUCT(('Comp.'!$D$5:$D$444=$B71)*('Comp.'!$B$5:$B$444&gt;=J$4)*('Comp.'!$B$5:$B$444&lt;=EOMONTH(J$4,0))*('Comp.'!$E$5:$E$444))</f>
        <v>0</v>
      </c>
      <c r="K71" s="144" t="n">
        <f aca="false">SUMPRODUCT((Diário!$E$4:$E$5010='Analítico Cp.'!$B71)*(Diário!$C$4:$C$5010&gt;=K$4)*(Diário!$C$4:$C$5010&lt;=EOMONTH(K$4,0))*(Diário!$F$4:$F$5010))
+SUMPRODUCT(('Comp.'!$D$5:$D$444=$B71)*('Comp.'!$B$5:$B$444&gt;=K$4)*('Comp.'!$B$5:$B$444&lt;=EOMONTH(K$4,0))*('Comp.'!$E$5:$E$444))</f>
        <v>0</v>
      </c>
      <c r="L71" s="144" t="n">
        <f aca="false">SUMPRODUCT((Diário!$E$4:$E$5010='Analítico Cp.'!$B71)*(Diário!$C$4:$C$5010&gt;=L$4)*(Diário!$C$4:$C$5010&lt;=EOMONTH(L$4,0))*(Diário!$F$4:$F$5010))
+SUMPRODUCT(('Comp.'!$D$5:$D$444=$B71)*('Comp.'!$B$5:$B$444&gt;=L$4)*('Comp.'!$B$5:$B$444&lt;=EOMONTH(L$4,0))*('Comp.'!$E$5:$E$444))</f>
        <v>0</v>
      </c>
      <c r="M71" s="144" t="n">
        <f aca="false">SUMPRODUCT((Diário!$E$4:$E$5010='Analítico Cp.'!$B71)*(Diário!$C$4:$C$5010&gt;=M$4)*(Diário!$C$4:$C$5010&lt;=EOMONTH(M$4,0))*(Diário!$F$4:$F$5010))
+SUMPRODUCT(('Comp.'!$D$5:$D$444=$B71)*('Comp.'!$B$5:$B$444&gt;=M$4)*('Comp.'!$B$5:$B$444&lt;=EOMONTH(M$4,0))*('Comp.'!$E$5:$E$444))</f>
        <v>0</v>
      </c>
      <c r="N71" s="144" t="n">
        <f aca="false">SUMPRODUCT((Diário!$E$4:$E$5010='Analítico Cp.'!$B71)*(Diário!$C$4:$C$5010&gt;=N$4)*(Diário!$C$4:$C$5010&lt;=EOMONTH(N$4,0))*(Diário!$F$4:$F$5010))
+SUMPRODUCT(('Comp.'!$D$5:$D$444=$B71)*('Comp.'!$B$5:$B$444&gt;=N$4)*('Comp.'!$B$5:$B$444&lt;=EOMONTH(N$4,0))*('Comp.'!$E$5:$E$444))</f>
        <v>0</v>
      </c>
      <c r="O71" s="145" t="n">
        <f aca="false">SUM(C71:N71)</f>
        <v>0</v>
      </c>
      <c r="P71" s="146" t="n">
        <f aca="false">IF($O$135=0,0,O71/$O$135)</f>
        <v>0</v>
      </c>
      <c r="Q71" s="118"/>
      <c r="R71" s="118"/>
      <c r="S71" s="118"/>
      <c r="T71" s="118"/>
      <c r="U71" s="118"/>
      <c r="V71" s="118"/>
      <c r="W71" s="118"/>
      <c r="X71" s="118"/>
      <c r="Y71" s="118"/>
      <c r="Z71" s="118"/>
    </row>
    <row r="72" customFormat="false" ht="23.25" hidden="false" customHeight="true" outlineLevel="0" collapsed="false">
      <c r="A72" s="59" t="s">
        <v>267</v>
      </c>
      <c r="B72" s="164" t="s">
        <v>268</v>
      </c>
      <c r="C72" s="144" t="n">
        <f aca="false">SUMPRODUCT((Diário!$E$4:$E$5010='Analítico Cp.'!$B72)*(Diário!$C$4:$C$5010&gt;=C$4)*(Diário!$C$4:$C$5010&lt;=EOMONTH(C$4,0))*(Diário!$F$4:$F$5010))
+SUMPRODUCT(('Comp.'!$D$5:$D$444=$B72)*('Comp.'!$B$5:$B$444&gt;=C$4)*('Comp.'!$B$5:$B$444&lt;=EOMONTH(C$4,0))*('Comp.'!$E$5:$E$444))</f>
        <v>0</v>
      </c>
      <c r="D72" s="144" t="n">
        <f aca="false">SUMPRODUCT((Diário!$E$4:$E$5010='Analítico Cp.'!$B72)*(Diário!$C$4:$C$5010&gt;=D$4)*(Diário!$C$4:$C$5010&lt;=EOMONTH(D$4,0))*(Diário!$F$4:$F$5010))
+SUMPRODUCT(('Comp.'!$D$5:$D$444=$B72)*('Comp.'!$B$5:$B$444&gt;=D$4)*('Comp.'!$B$5:$B$444&lt;=EOMONTH(D$4,0))*('Comp.'!$E$5:$E$444))</f>
        <v>0</v>
      </c>
      <c r="E72" s="144" t="n">
        <f aca="false">SUMPRODUCT((Diário!$E$4:$E$5010='Analítico Cp.'!$B72)*(Diário!$C$4:$C$5010&gt;=E$4)*(Diário!$C$4:$C$5010&lt;=EOMONTH(E$4,0))*(Diário!$F$4:$F$5010))
+SUMPRODUCT(('Comp.'!$D$5:$D$444=$B72)*('Comp.'!$B$5:$B$444&gt;=E$4)*('Comp.'!$B$5:$B$444&lt;=EOMONTH(E$4,0))*('Comp.'!$E$5:$E$444))</f>
        <v>0</v>
      </c>
      <c r="F72" s="144" t="n">
        <f aca="false">SUMPRODUCT((Diário!$E$4:$E$5010='Analítico Cp.'!$B72)*(Diário!$C$4:$C$5010&gt;=F$4)*(Diário!$C$4:$C$5010&lt;=EOMONTH(F$4,0))*(Diário!$F$4:$F$5010))
+SUMPRODUCT(('Comp.'!$D$5:$D$444=$B72)*('Comp.'!$B$5:$B$444&gt;=F$4)*('Comp.'!$B$5:$B$444&lt;=EOMONTH(F$4,0))*('Comp.'!$E$5:$E$444))</f>
        <v>0</v>
      </c>
      <c r="G72" s="144" t="n">
        <f aca="false">SUMPRODUCT((Diário!$E$4:$E$5010='Analítico Cp.'!$B72)*(Diário!$C$4:$C$5010&gt;=G$4)*(Diário!$C$4:$C$5010&lt;=EOMONTH(G$4,0))*(Diário!$F$4:$F$5010))
+SUMPRODUCT(('Comp.'!$D$5:$D$444=$B72)*('Comp.'!$B$5:$B$444&gt;=G$4)*('Comp.'!$B$5:$B$444&lt;=EOMONTH(G$4,0))*('Comp.'!$E$5:$E$444))</f>
        <v>0</v>
      </c>
      <c r="H72" s="144" t="n">
        <f aca="false">SUMPRODUCT((Diário!$E$4:$E$5010='Analítico Cp.'!$B72)*(Diário!$C$4:$C$5010&gt;=H$4)*(Diário!$C$4:$C$5010&lt;=EOMONTH(H$4,0))*(Diário!$F$4:$F$5010))
+SUMPRODUCT(('Comp.'!$D$5:$D$444=$B72)*('Comp.'!$B$5:$B$444&gt;=H$4)*('Comp.'!$B$5:$B$444&lt;=EOMONTH(H$4,0))*('Comp.'!$E$5:$E$444))</f>
        <v>0</v>
      </c>
      <c r="I72" s="144" t="n">
        <f aca="false">SUMPRODUCT((Diário!$E$4:$E$5010='Analítico Cp.'!$B72)*(Diário!$C$4:$C$5010&gt;=I$4)*(Diário!$C$4:$C$5010&lt;=EOMONTH(I$4,0))*(Diário!$F$4:$F$5010))
+SUMPRODUCT(('Comp.'!$D$5:$D$444=$B72)*('Comp.'!$B$5:$B$444&gt;=I$4)*('Comp.'!$B$5:$B$444&lt;=EOMONTH(I$4,0))*('Comp.'!$E$5:$E$444))</f>
        <v>0</v>
      </c>
      <c r="J72" s="144" t="n">
        <f aca="false">SUMPRODUCT((Diário!$E$4:$E$5010='Analítico Cp.'!$B72)*(Diário!$C$4:$C$5010&gt;=J$4)*(Diário!$C$4:$C$5010&lt;=EOMONTH(J$4,0))*(Diário!$F$4:$F$5010))
+SUMPRODUCT(('Comp.'!$D$5:$D$444=$B72)*('Comp.'!$B$5:$B$444&gt;=J$4)*('Comp.'!$B$5:$B$444&lt;=EOMONTH(J$4,0))*('Comp.'!$E$5:$E$444))</f>
        <v>0</v>
      </c>
      <c r="K72" s="144" t="n">
        <f aca="false">SUMPRODUCT((Diário!$E$4:$E$5010='Analítico Cp.'!$B72)*(Diário!$C$4:$C$5010&gt;=K$4)*(Diário!$C$4:$C$5010&lt;=EOMONTH(K$4,0))*(Diário!$F$4:$F$5010))
+SUMPRODUCT(('Comp.'!$D$5:$D$444=$B72)*('Comp.'!$B$5:$B$444&gt;=K$4)*('Comp.'!$B$5:$B$444&lt;=EOMONTH(K$4,0))*('Comp.'!$E$5:$E$444))</f>
        <v>0</v>
      </c>
      <c r="L72" s="144" t="n">
        <f aca="false">SUMPRODUCT((Diário!$E$4:$E$5010='Analítico Cp.'!$B72)*(Diário!$C$4:$C$5010&gt;=L$4)*(Diário!$C$4:$C$5010&lt;=EOMONTH(L$4,0))*(Diário!$F$4:$F$5010))
+SUMPRODUCT(('Comp.'!$D$5:$D$444=$B72)*('Comp.'!$B$5:$B$444&gt;=L$4)*('Comp.'!$B$5:$B$444&lt;=EOMONTH(L$4,0))*('Comp.'!$E$5:$E$444))</f>
        <v>0</v>
      </c>
      <c r="M72" s="144" t="n">
        <f aca="false">SUMPRODUCT((Diário!$E$4:$E$5010='Analítico Cp.'!$B72)*(Diário!$C$4:$C$5010&gt;=M$4)*(Diário!$C$4:$C$5010&lt;=EOMONTH(M$4,0))*(Diário!$F$4:$F$5010))
+SUMPRODUCT(('Comp.'!$D$5:$D$444=$B72)*('Comp.'!$B$5:$B$444&gt;=M$4)*('Comp.'!$B$5:$B$444&lt;=EOMONTH(M$4,0))*('Comp.'!$E$5:$E$444))</f>
        <v>0</v>
      </c>
      <c r="N72" s="144" t="n">
        <f aca="false">SUMPRODUCT((Diário!$E$4:$E$5010='Analítico Cp.'!$B72)*(Diário!$C$4:$C$5010&gt;=N$4)*(Diário!$C$4:$C$5010&lt;=EOMONTH(N$4,0))*(Diário!$F$4:$F$5010))
+SUMPRODUCT(('Comp.'!$D$5:$D$444=$B72)*('Comp.'!$B$5:$B$444&gt;=N$4)*('Comp.'!$B$5:$B$444&lt;=EOMONTH(N$4,0))*('Comp.'!$E$5:$E$444))</f>
        <v>0</v>
      </c>
      <c r="O72" s="145" t="n">
        <f aca="false">SUM(C72:N72)</f>
        <v>0</v>
      </c>
      <c r="P72" s="146" t="n">
        <f aca="false">IF($O$135=0,0,O72/$O$135)</f>
        <v>0</v>
      </c>
      <c r="Q72" s="118"/>
      <c r="R72" s="118"/>
      <c r="S72" s="118"/>
      <c r="T72" s="118"/>
      <c r="U72" s="118"/>
      <c r="V72" s="118"/>
      <c r="W72" s="118"/>
      <c r="X72" s="118"/>
      <c r="Y72" s="118"/>
      <c r="Z72" s="118"/>
    </row>
    <row r="73" customFormat="false" ht="23.25" hidden="false" customHeight="true" outlineLevel="0" collapsed="false">
      <c r="A73" s="59" t="s">
        <v>269</v>
      </c>
      <c r="B73" s="65" t="s">
        <v>270</v>
      </c>
      <c r="C73" s="144" t="n">
        <f aca="false">SUMPRODUCT((Diário!$E$4:$E$5010='Analítico Cp.'!$B73)*(Diário!$C$4:$C$5010&gt;=C$4)*(Diário!$C$4:$C$5010&lt;=EOMONTH(C$4,0))*(Diário!$F$4:$F$5010))
+SUMPRODUCT(('Comp.'!$D$5:$D$444=$B73)*('Comp.'!$B$5:$B$444&gt;=C$4)*('Comp.'!$B$5:$B$444&lt;=EOMONTH(C$4,0))*('Comp.'!$E$5:$E$444))</f>
        <v>0</v>
      </c>
      <c r="D73" s="144" t="n">
        <f aca="false">SUMPRODUCT((Diário!$E$4:$E$5010='Analítico Cp.'!$B73)*(Diário!$C$4:$C$5010&gt;=D$4)*(Diário!$C$4:$C$5010&lt;=EOMONTH(D$4,0))*(Diário!$F$4:$F$5010))
+SUMPRODUCT(('Comp.'!$D$5:$D$444=$B73)*('Comp.'!$B$5:$B$444&gt;=D$4)*('Comp.'!$B$5:$B$444&lt;=EOMONTH(D$4,0))*('Comp.'!$E$5:$E$444))</f>
        <v>0</v>
      </c>
      <c r="E73" s="144" t="n">
        <f aca="false">SUMPRODUCT((Diário!$E$4:$E$5010='Analítico Cp.'!$B73)*(Diário!$C$4:$C$5010&gt;=E$4)*(Diário!$C$4:$C$5010&lt;=EOMONTH(E$4,0))*(Diário!$F$4:$F$5010))
+SUMPRODUCT(('Comp.'!$D$5:$D$444=$B73)*('Comp.'!$B$5:$B$444&gt;=E$4)*('Comp.'!$B$5:$B$444&lt;=EOMONTH(E$4,0))*('Comp.'!$E$5:$E$444))</f>
        <v>0</v>
      </c>
      <c r="F73" s="144" t="n">
        <f aca="false">SUMPRODUCT((Diário!$E$4:$E$5010='Analítico Cp.'!$B73)*(Diário!$C$4:$C$5010&gt;=F$4)*(Diário!$C$4:$C$5010&lt;=EOMONTH(F$4,0))*(Diário!$F$4:$F$5010))
+SUMPRODUCT(('Comp.'!$D$5:$D$444=$B73)*('Comp.'!$B$5:$B$444&gt;=F$4)*('Comp.'!$B$5:$B$444&lt;=EOMONTH(F$4,0))*('Comp.'!$E$5:$E$444))</f>
        <v>0</v>
      </c>
      <c r="G73" s="144" t="n">
        <f aca="false">SUMPRODUCT((Diário!$E$4:$E$5010='Analítico Cp.'!$B73)*(Diário!$C$4:$C$5010&gt;=G$4)*(Diário!$C$4:$C$5010&lt;=EOMONTH(G$4,0))*(Diário!$F$4:$F$5010))
+SUMPRODUCT(('Comp.'!$D$5:$D$444=$B73)*('Comp.'!$B$5:$B$444&gt;=G$4)*('Comp.'!$B$5:$B$444&lt;=EOMONTH(G$4,0))*('Comp.'!$E$5:$E$444))</f>
        <v>0</v>
      </c>
      <c r="H73" s="144" t="n">
        <f aca="false">SUMPRODUCT((Diário!$E$4:$E$5010='Analítico Cp.'!$B73)*(Diário!$C$4:$C$5010&gt;=H$4)*(Diário!$C$4:$C$5010&lt;=EOMONTH(H$4,0))*(Diário!$F$4:$F$5010))
+SUMPRODUCT(('Comp.'!$D$5:$D$444=$B73)*('Comp.'!$B$5:$B$444&gt;=H$4)*('Comp.'!$B$5:$B$444&lt;=EOMONTH(H$4,0))*('Comp.'!$E$5:$E$444))</f>
        <v>0</v>
      </c>
      <c r="I73" s="144" t="n">
        <f aca="false">SUMPRODUCT((Diário!$E$4:$E$5010='Analítico Cp.'!$B73)*(Diário!$C$4:$C$5010&gt;=I$4)*(Diário!$C$4:$C$5010&lt;=EOMONTH(I$4,0))*(Diário!$F$4:$F$5010))
+SUMPRODUCT(('Comp.'!$D$5:$D$444=$B73)*('Comp.'!$B$5:$B$444&gt;=I$4)*('Comp.'!$B$5:$B$444&lt;=EOMONTH(I$4,0))*('Comp.'!$E$5:$E$444))</f>
        <v>0</v>
      </c>
      <c r="J73" s="144" t="n">
        <f aca="false">SUMPRODUCT((Diário!$E$4:$E$5010='Analítico Cp.'!$B73)*(Diário!$C$4:$C$5010&gt;=J$4)*(Diário!$C$4:$C$5010&lt;=EOMONTH(J$4,0))*(Diário!$F$4:$F$5010))
+SUMPRODUCT(('Comp.'!$D$5:$D$444=$B73)*('Comp.'!$B$5:$B$444&gt;=J$4)*('Comp.'!$B$5:$B$444&lt;=EOMONTH(J$4,0))*('Comp.'!$E$5:$E$444))</f>
        <v>0</v>
      </c>
      <c r="K73" s="144" t="n">
        <f aca="false">SUMPRODUCT((Diário!$E$4:$E$5010='Analítico Cp.'!$B73)*(Diário!$C$4:$C$5010&gt;=K$4)*(Diário!$C$4:$C$5010&lt;=EOMONTH(K$4,0))*(Diário!$F$4:$F$5010))
+SUMPRODUCT(('Comp.'!$D$5:$D$444=$B73)*('Comp.'!$B$5:$B$444&gt;=K$4)*('Comp.'!$B$5:$B$444&lt;=EOMONTH(K$4,0))*('Comp.'!$E$5:$E$444))</f>
        <v>0</v>
      </c>
      <c r="L73" s="144" t="n">
        <f aca="false">SUMPRODUCT((Diário!$E$4:$E$5010='Analítico Cp.'!$B73)*(Diário!$C$4:$C$5010&gt;=L$4)*(Diário!$C$4:$C$5010&lt;=EOMONTH(L$4,0))*(Diário!$F$4:$F$5010))
+SUMPRODUCT(('Comp.'!$D$5:$D$444=$B73)*('Comp.'!$B$5:$B$444&gt;=L$4)*('Comp.'!$B$5:$B$444&lt;=EOMONTH(L$4,0))*('Comp.'!$E$5:$E$444))</f>
        <v>0</v>
      </c>
      <c r="M73" s="144" t="n">
        <f aca="false">SUMPRODUCT((Diário!$E$4:$E$5010='Analítico Cp.'!$B73)*(Diário!$C$4:$C$5010&gt;=M$4)*(Diário!$C$4:$C$5010&lt;=EOMONTH(M$4,0))*(Diário!$F$4:$F$5010))
+SUMPRODUCT(('Comp.'!$D$5:$D$444=$B73)*('Comp.'!$B$5:$B$444&gt;=M$4)*('Comp.'!$B$5:$B$444&lt;=EOMONTH(M$4,0))*('Comp.'!$E$5:$E$444))</f>
        <v>0</v>
      </c>
      <c r="N73" s="144" t="n">
        <f aca="false">SUMPRODUCT((Diário!$E$4:$E$5010='Analítico Cp.'!$B73)*(Diário!$C$4:$C$5010&gt;=N$4)*(Diário!$C$4:$C$5010&lt;=EOMONTH(N$4,0))*(Diário!$F$4:$F$5010))
+SUMPRODUCT(('Comp.'!$D$5:$D$444=$B73)*('Comp.'!$B$5:$B$444&gt;=N$4)*('Comp.'!$B$5:$B$444&lt;=EOMONTH(N$4,0))*('Comp.'!$E$5:$E$444))</f>
        <v>0</v>
      </c>
      <c r="O73" s="145" t="n">
        <f aca="false">SUM(C73:N73)</f>
        <v>0</v>
      </c>
      <c r="P73" s="146" t="n">
        <f aca="false">IF($O$135=0,0,O73/$O$135)</f>
        <v>0</v>
      </c>
      <c r="Q73" s="118"/>
      <c r="R73" s="118"/>
      <c r="S73" s="118"/>
      <c r="T73" s="118"/>
      <c r="U73" s="118"/>
      <c r="V73" s="118"/>
      <c r="W73" s="118"/>
      <c r="X73" s="118"/>
      <c r="Y73" s="118"/>
      <c r="Z73" s="118"/>
    </row>
    <row r="74" customFormat="false" ht="23.25" hidden="false" customHeight="true" outlineLevel="0" collapsed="false">
      <c r="A74" s="59" t="s">
        <v>271</v>
      </c>
      <c r="B74" s="65" t="s">
        <v>272</v>
      </c>
      <c r="C74" s="144" t="n">
        <f aca="false">SUMPRODUCT((Diário!$E$4:$E$5010='Analítico Cp.'!$B74)*(Diário!$C$4:$C$5010&gt;=C$4)*(Diário!$C$4:$C$5010&lt;=EOMONTH(C$4,0))*(Diário!$F$4:$F$5010))
+SUMPRODUCT(('Comp.'!$D$5:$D$444=$B74)*('Comp.'!$B$5:$B$444&gt;=C$4)*('Comp.'!$B$5:$B$444&lt;=EOMONTH(C$4,0))*('Comp.'!$E$5:$E$444))</f>
        <v>0</v>
      </c>
      <c r="D74" s="144" t="n">
        <f aca="false">SUMPRODUCT((Diário!$E$4:$E$5010='Analítico Cp.'!$B74)*(Diário!$C$4:$C$5010&gt;=D$4)*(Diário!$C$4:$C$5010&lt;=EOMONTH(D$4,0))*(Diário!$F$4:$F$5010))
+SUMPRODUCT(('Comp.'!$D$5:$D$444=$B74)*('Comp.'!$B$5:$B$444&gt;=D$4)*('Comp.'!$B$5:$B$444&lt;=EOMONTH(D$4,0))*('Comp.'!$E$5:$E$444))</f>
        <v>0</v>
      </c>
      <c r="E74" s="144" t="n">
        <f aca="false">SUMPRODUCT((Diário!$E$4:$E$5010='Analítico Cp.'!$B74)*(Diário!$C$4:$C$5010&gt;=E$4)*(Diário!$C$4:$C$5010&lt;=EOMONTH(E$4,0))*(Diário!$F$4:$F$5010))
+SUMPRODUCT(('Comp.'!$D$5:$D$444=$B74)*('Comp.'!$B$5:$B$444&gt;=E$4)*('Comp.'!$B$5:$B$444&lt;=EOMONTH(E$4,0))*('Comp.'!$E$5:$E$444))</f>
        <v>0</v>
      </c>
      <c r="F74" s="144" t="n">
        <f aca="false">SUMPRODUCT((Diário!$E$4:$E$5010='Analítico Cp.'!$B74)*(Diário!$C$4:$C$5010&gt;=F$4)*(Diário!$C$4:$C$5010&lt;=EOMONTH(F$4,0))*(Diário!$F$4:$F$5010))
+SUMPRODUCT(('Comp.'!$D$5:$D$444=$B74)*('Comp.'!$B$5:$B$444&gt;=F$4)*('Comp.'!$B$5:$B$444&lt;=EOMONTH(F$4,0))*('Comp.'!$E$5:$E$444))</f>
        <v>0</v>
      </c>
      <c r="G74" s="144" t="n">
        <f aca="false">SUMPRODUCT((Diário!$E$4:$E$5010='Analítico Cp.'!$B74)*(Diário!$C$4:$C$5010&gt;=G$4)*(Diário!$C$4:$C$5010&lt;=EOMONTH(G$4,0))*(Diário!$F$4:$F$5010))
+SUMPRODUCT(('Comp.'!$D$5:$D$444=$B74)*('Comp.'!$B$5:$B$444&gt;=G$4)*('Comp.'!$B$5:$B$444&lt;=EOMONTH(G$4,0))*('Comp.'!$E$5:$E$444))</f>
        <v>0</v>
      </c>
      <c r="H74" s="144" t="n">
        <f aca="false">SUMPRODUCT((Diário!$E$4:$E$5010='Analítico Cp.'!$B74)*(Diário!$C$4:$C$5010&gt;=H$4)*(Diário!$C$4:$C$5010&lt;=EOMONTH(H$4,0))*(Diário!$F$4:$F$5010))
+SUMPRODUCT(('Comp.'!$D$5:$D$444=$B74)*('Comp.'!$B$5:$B$444&gt;=H$4)*('Comp.'!$B$5:$B$444&lt;=EOMONTH(H$4,0))*('Comp.'!$E$5:$E$444))</f>
        <v>0</v>
      </c>
      <c r="I74" s="144" t="n">
        <f aca="false">SUMPRODUCT((Diário!$E$4:$E$5010='Analítico Cp.'!$B74)*(Diário!$C$4:$C$5010&gt;=I$4)*(Diário!$C$4:$C$5010&lt;=EOMONTH(I$4,0))*(Diário!$F$4:$F$5010))
+SUMPRODUCT(('Comp.'!$D$5:$D$444=$B74)*('Comp.'!$B$5:$B$444&gt;=I$4)*('Comp.'!$B$5:$B$444&lt;=EOMONTH(I$4,0))*('Comp.'!$E$5:$E$444))</f>
        <v>0</v>
      </c>
      <c r="J74" s="144" t="n">
        <f aca="false">SUMPRODUCT((Diário!$E$4:$E$5010='Analítico Cp.'!$B74)*(Diário!$C$4:$C$5010&gt;=J$4)*(Diário!$C$4:$C$5010&lt;=EOMONTH(J$4,0))*(Diário!$F$4:$F$5010))
+SUMPRODUCT(('Comp.'!$D$5:$D$444=$B74)*('Comp.'!$B$5:$B$444&gt;=J$4)*('Comp.'!$B$5:$B$444&lt;=EOMONTH(J$4,0))*('Comp.'!$E$5:$E$444))</f>
        <v>0</v>
      </c>
      <c r="K74" s="144" t="n">
        <f aca="false">SUMPRODUCT((Diário!$E$4:$E$5010='Analítico Cp.'!$B74)*(Diário!$C$4:$C$5010&gt;=K$4)*(Diário!$C$4:$C$5010&lt;=EOMONTH(K$4,0))*(Diário!$F$4:$F$5010))
+SUMPRODUCT(('Comp.'!$D$5:$D$444=$B74)*('Comp.'!$B$5:$B$444&gt;=K$4)*('Comp.'!$B$5:$B$444&lt;=EOMONTH(K$4,0))*('Comp.'!$E$5:$E$444))</f>
        <v>0</v>
      </c>
      <c r="L74" s="144" t="n">
        <f aca="false">SUMPRODUCT((Diário!$E$4:$E$5010='Analítico Cp.'!$B74)*(Diário!$C$4:$C$5010&gt;=L$4)*(Diário!$C$4:$C$5010&lt;=EOMONTH(L$4,0))*(Diário!$F$4:$F$5010))
+SUMPRODUCT(('Comp.'!$D$5:$D$444=$B74)*('Comp.'!$B$5:$B$444&gt;=L$4)*('Comp.'!$B$5:$B$444&lt;=EOMONTH(L$4,0))*('Comp.'!$E$5:$E$444))</f>
        <v>0</v>
      </c>
      <c r="M74" s="144" t="n">
        <f aca="false">SUMPRODUCT((Diário!$E$4:$E$5010='Analítico Cp.'!$B74)*(Diário!$C$4:$C$5010&gt;=M$4)*(Diário!$C$4:$C$5010&lt;=EOMONTH(M$4,0))*(Diário!$F$4:$F$5010))
+SUMPRODUCT(('Comp.'!$D$5:$D$444=$B74)*('Comp.'!$B$5:$B$444&gt;=M$4)*('Comp.'!$B$5:$B$444&lt;=EOMONTH(M$4,0))*('Comp.'!$E$5:$E$444))</f>
        <v>0</v>
      </c>
      <c r="N74" s="144" t="n">
        <f aca="false">SUMPRODUCT((Diário!$E$4:$E$5010='Analítico Cp.'!$B74)*(Diário!$C$4:$C$5010&gt;=N$4)*(Diário!$C$4:$C$5010&lt;=EOMONTH(N$4,0))*(Diário!$F$4:$F$5010))
+SUMPRODUCT(('Comp.'!$D$5:$D$444=$B74)*('Comp.'!$B$5:$B$444&gt;=N$4)*('Comp.'!$B$5:$B$444&lt;=EOMONTH(N$4,0))*('Comp.'!$E$5:$E$444))</f>
        <v>0</v>
      </c>
      <c r="O74" s="145" t="n">
        <f aca="false">SUM(C74:N74)</f>
        <v>0</v>
      </c>
      <c r="P74" s="146" t="n">
        <f aca="false">IF($O$135=0,0,O74/$O$135)</f>
        <v>0</v>
      </c>
      <c r="Q74" s="118"/>
      <c r="R74" s="118"/>
      <c r="S74" s="118"/>
      <c r="T74" s="118"/>
      <c r="U74" s="118"/>
      <c r="V74" s="118"/>
      <c r="W74" s="118"/>
      <c r="X74" s="118"/>
      <c r="Y74" s="118"/>
      <c r="Z74" s="118"/>
    </row>
    <row r="75" customFormat="false" ht="23.25" hidden="false" customHeight="true" outlineLevel="0" collapsed="false">
      <c r="A75" s="59" t="s">
        <v>273</v>
      </c>
      <c r="B75" s="65" t="s">
        <v>274</v>
      </c>
      <c r="C75" s="144" t="n">
        <f aca="false">SUMPRODUCT((Diário!$E$4:$E$5010='Analítico Cp.'!$B75)*(Diário!$C$4:$C$5010&gt;=C$4)*(Diário!$C$4:$C$5010&lt;=EOMONTH(C$4,0))*(Diário!$F$4:$F$5010))
+SUMPRODUCT(('Comp.'!$D$5:$D$444=$B75)*('Comp.'!$B$5:$B$444&gt;=C$4)*('Comp.'!$B$5:$B$444&lt;=EOMONTH(C$4,0))*('Comp.'!$E$5:$E$444))</f>
        <v>0</v>
      </c>
      <c r="D75" s="144" t="n">
        <f aca="false">SUMPRODUCT((Diário!$E$4:$E$5010='Analítico Cp.'!$B75)*(Diário!$C$4:$C$5010&gt;=D$4)*(Diário!$C$4:$C$5010&lt;=EOMONTH(D$4,0))*(Diário!$F$4:$F$5010))
+SUMPRODUCT(('Comp.'!$D$5:$D$444=$B75)*('Comp.'!$B$5:$B$444&gt;=D$4)*('Comp.'!$B$5:$B$444&lt;=EOMONTH(D$4,0))*('Comp.'!$E$5:$E$444))</f>
        <v>0</v>
      </c>
      <c r="E75" s="144" t="n">
        <f aca="false">SUMPRODUCT((Diário!$E$4:$E$5010='Analítico Cp.'!$B75)*(Diário!$C$4:$C$5010&gt;=E$4)*(Diário!$C$4:$C$5010&lt;=EOMONTH(E$4,0))*(Diário!$F$4:$F$5010))
+SUMPRODUCT(('Comp.'!$D$5:$D$444=$B75)*('Comp.'!$B$5:$B$444&gt;=E$4)*('Comp.'!$B$5:$B$444&lt;=EOMONTH(E$4,0))*('Comp.'!$E$5:$E$444))</f>
        <v>0</v>
      </c>
      <c r="F75" s="144" t="n">
        <f aca="false">SUMPRODUCT((Diário!$E$4:$E$5010='Analítico Cp.'!$B75)*(Diário!$C$4:$C$5010&gt;=F$4)*(Diário!$C$4:$C$5010&lt;=EOMONTH(F$4,0))*(Diário!$F$4:$F$5010))
+SUMPRODUCT(('Comp.'!$D$5:$D$444=$B75)*('Comp.'!$B$5:$B$444&gt;=F$4)*('Comp.'!$B$5:$B$444&lt;=EOMONTH(F$4,0))*('Comp.'!$E$5:$E$444))</f>
        <v>0</v>
      </c>
      <c r="G75" s="144" t="n">
        <f aca="false">SUMPRODUCT((Diário!$E$4:$E$5010='Analítico Cp.'!$B75)*(Diário!$C$4:$C$5010&gt;=G$4)*(Diário!$C$4:$C$5010&lt;=EOMONTH(G$4,0))*(Diário!$F$4:$F$5010))
+SUMPRODUCT(('Comp.'!$D$5:$D$444=$B75)*('Comp.'!$B$5:$B$444&gt;=G$4)*('Comp.'!$B$5:$B$444&lt;=EOMONTH(G$4,0))*('Comp.'!$E$5:$E$444))</f>
        <v>0</v>
      </c>
      <c r="H75" s="144" t="n">
        <f aca="false">SUMPRODUCT((Diário!$E$4:$E$5010='Analítico Cp.'!$B75)*(Diário!$C$4:$C$5010&gt;=H$4)*(Diário!$C$4:$C$5010&lt;=EOMONTH(H$4,0))*(Diário!$F$4:$F$5010))
+SUMPRODUCT(('Comp.'!$D$5:$D$444=$B75)*('Comp.'!$B$5:$B$444&gt;=H$4)*('Comp.'!$B$5:$B$444&lt;=EOMONTH(H$4,0))*('Comp.'!$E$5:$E$444))</f>
        <v>0</v>
      </c>
      <c r="I75" s="144" t="n">
        <f aca="false">SUMPRODUCT((Diário!$E$4:$E$5010='Analítico Cp.'!$B75)*(Diário!$C$4:$C$5010&gt;=I$4)*(Diário!$C$4:$C$5010&lt;=EOMONTH(I$4,0))*(Diário!$F$4:$F$5010))
+SUMPRODUCT(('Comp.'!$D$5:$D$444=$B75)*('Comp.'!$B$5:$B$444&gt;=I$4)*('Comp.'!$B$5:$B$444&lt;=EOMONTH(I$4,0))*('Comp.'!$E$5:$E$444))</f>
        <v>0</v>
      </c>
      <c r="J75" s="144" t="n">
        <f aca="false">SUMPRODUCT((Diário!$E$4:$E$5010='Analítico Cp.'!$B75)*(Diário!$C$4:$C$5010&gt;=J$4)*(Diário!$C$4:$C$5010&lt;=EOMONTH(J$4,0))*(Diário!$F$4:$F$5010))
+SUMPRODUCT(('Comp.'!$D$5:$D$444=$B75)*('Comp.'!$B$5:$B$444&gt;=J$4)*('Comp.'!$B$5:$B$444&lt;=EOMONTH(J$4,0))*('Comp.'!$E$5:$E$444))</f>
        <v>0</v>
      </c>
      <c r="K75" s="144" t="n">
        <f aca="false">SUMPRODUCT((Diário!$E$4:$E$5010='Analítico Cp.'!$B75)*(Diário!$C$4:$C$5010&gt;=K$4)*(Diário!$C$4:$C$5010&lt;=EOMONTH(K$4,0))*(Diário!$F$4:$F$5010))
+SUMPRODUCT(('Comp.'!$D$5:$D$444=$B75)*('Comp.'!$B$5:$B$444&gt;=K$4)*('Comp.'!$B$5:$B$444&lt;=EOMONTH(K$4,0))*('Comp.'!$E$5:$E$444))</f>
        <v>0</v>
      </c>
      <c r="L75" s="144" t="n">
        <f aca="false">SUMPRODUCT((Diário!$E$4:$E$5010='Analítico Cp.'!$B75)*(Diário!$C$4:$C$5010&gt;=L$4)*(Diário!$C$4:$C$5010&lt;=EOMONTH(L$4,0))*(Diário!$F$4:$F$5010))
+SUMPRODUCT(('Comp.'!$D$5:$D$444=$B75)*('Comp.'!$B$5:$B$444&gt;=L$4)*('Comp.'!$B$5:$B$444&lt;=EOMONTH(L$4,0))*('Comp.'!$E$5:$E$444))</f>
        <v>0</v>
      </c>
      <c r="M75" s="144" t="n">
        <f aca="false">SUMPRODUCT((Diário!$E$4:$E$5010='Analítico Cp.'!$B75)*(Diário!$C$4:$C$5010&gt;=M$4)*(Diário!$C$4:$C$5010&lt;=EOMONTH(M$4,0))*(Diário!$F$4:$F$5010))
+SUMPRODUCT(('Comp.'!$D$5:$D$444=$B75)*('Comp.'!$B$5:$B$444&gt;=M$4)*('Comp.'!$B$5:$B$444&lt;=EOMONTH(M$4,0))*('Comp.'!$E$5:$E$444))</f>
        <v>0</v>
      </c>
      <c r="N75" s="144" t="n">
        <f aca="false">SUMPRODUCT((Diário!$E$4:$E$5010='Analítico Cp.'!$B75)*(Diário!$C$4:$C$5010&gt;=N$4)*(Diário!$C$4:$C$5010&lt;=EOMONTH(N$4,0))*(Diário!$F$4:$F$5010))
+SUMPRODUCT(('Comp.'!$D$5:$D$444=$B75)*('Comp.'!$B$5:$B$444&gt;=N$4)*('Comp.'!$B$5:$B$444&lt;=EOMONTH(N$4,0))*('Comp.'!$E$5:$E$444))</f>
        <v>0</v>
      </c>
      <c r="O75" s="145" t="n">
        <f aca="false">SUM(C75:N75)</f>
        <v>0</v>
      </c>
      <c r="P75" s="146" t="n">
        <f aca="false">IF($O$135=0,0,O75/$O$135)</f>
        <v>0</v>
      </c>
      <c r="Q75" s="118"/>
      <c r="R75" s="118"/>
      <c r="S75" s="118"/>
      <c r="T75" s="118"/>
      <c r="U75" s="118"/>
      <c r="V75" s="118"/>
      <c r="W75" s="118"/>
      <c r="X75" s="118"/>
      <c r="Y75" s="118"/>
      <c r="Z75" s="118"/>
    </row>
    <row r="76" customFormat="false" ht="23.25" hidden="false" customHeight="true" outlineLevel="0" collapsed="false">
      <c r="A76" s="59" t="s">
        <v>275</v>
      </c>
      <c r="B76" s="65" t="s">
        <v>276</v>
      </c>
      <c r="C76" s="144" t="n">
        <f aca="false">SUMPRODUCT((Diário!$E$4:$E$5010='Analítico Cp.'!$B76)*(Diário!$C$4:$C$5010&gt;=C$4)*(Diário!$C$4:$C$5010&lt;=EOMONTH(C$4,0))*(Diário!$F$4:$F$5010))
+SUMPRODUCT(('Comp.'!$D$5:$D$444=$B76)*('Comp.'!$B$5:$B$444&gt;=C$4)*('Comp.'!$B$5:$B$444&lt;=EOMONTH(C$4,0))*('Comp.'!$E$5:$E$444))</f>
        <v>0</v>
      </c>
      <c r="D76" s="144" t="n">
        <f aca="false">SUMPRODUCT((Diário!$E$4:$E$5010='Analítico Cp.'!$B76)*(Diário!$C$4:$C$5010&gt;=D$4)*(Diário!$C$4:$C$5010&lt;=EOMONTH(D$4,0))*(Diário!$F$4:$F$5010))
+SUMPRODUCT(('Comp.'!$D$5:$D$444=$B76)*('Comp.'!$B$5:$B$444&gt;=D$4)*('Comp.'!$B$5:$B$444&lt;=EOMONTH(D$4,0))*('Comp.'!$E$5:$E$444))</f>
        <v>0</v>
      </c>
      <c r="E76" s="144" t="n">
        <f aca="false">SUMPRODUCT((Diário!$E$4:$E$5010='Analítico Cp.'!$B76)*(Diário!$C$4:$C$5010&gt;=E$4)*(Diário!$C$4:$C$5010&lt;=EOMONTH(E$4,0))*(Diário!$F$4:$F$5010))
+SUMPRODUCT(('Comp.'!$D$5:$D$444=$B76)*('Comp.'!$B$5:$B$444&gt;=E$4)*('Comp.'!$B$5:$B$444&lt;=EOMONTH(E$4,0))*('Comp.'!$E$5:$E$444))</f>
        <v>0</v>
      </c>
      <c r="F76" s="144" t="n">
        <f aca="false">SUMPRODUCT((Diário!$E$4:$E$5010='Analítico Cp.'!$B76)*(Diário!$C$4:$C$5010&gt;=F$4)*(Diário!$C$4:$C$5010&lt;=EOMONTH(F$4,0))*(Diário!$F$4:$F$5010))
+SUMPRODUCT(('Comp.'!$D$5:$D$444=$B76)*('Comp.'!$B$5:$B$444&gt;=F$4)*('Comp.'!$B$5:$B$444&lt;=EOMONTH(F$4,0))*('Comp.'!$E$5:$E$444))</f>
        <v>0</v>
      </c>
      <c r="G76" s="144" t="n">
        <f aca="false">SUMPRODUCT((Diário!$E$4:$E$5010='Analítico Cp.'!$B76)*(Diário!$C$4:$C$5010&gt;=G$4)*(Diário!$C$4:$C$5010&lt;=EOMONTH(G$4,0))*(Diário!$F$4:$F$5010))
+SUMPRODUCT(('Comp.'!$D$5:$D$444=$B76)*('Comp.'!$B$5:$B$444&gt;=G$4)*('Comp.'!$B$5:$B$444&lt;=EOMONTH(G$4,0))*('Comp.'!$E$5:$E$444))</f>
        <v>0</v>
      </c>
      <c r="H76" s="144" t="n">
        <f aca="false">SUMPRODUCT((Diário!$E$4:$E$5010='Analítico Cp.'!$B76)*(Diário!$C$4:$C$5010&gt;=H$4)*(Diário!$C$4:$C$5010&lt;=EOMONTH(H$4,0))*(Diário!$F$4:$F$5010))
+SUMPRODUCT(('Comp.'!$D$5:$D$444=$B76)*('Comp.'!$B$5:$B$444&gt;=H$4)*('Comp.'!$B$5:$B$444&lt;=EOMONTH(H$4,0))*('Comp.'!$E$5:$E$444))</f>
        <v>0</v>
      </c>
      <c r="I76" s="144" t="n">
        <f aca="false">SUMPRODUCT((Diário!$E$4:$E$5010='Analítico Cp.'!$B76)*(Diário!$C$4:$C$5010&gt;=I$4)*(Diário!$C$4:$C$5010&lt;=EOMONTH(I$4,0))*(Diário!$F$4:$F$5010))
+SUMPRODUCT(('Comp.'!$D$5:$D$444=$B76)*('Comp.'!$B$5:$B$444&gt;=I$4)*('Comp.'!$B$5:$B$444&lt;=EOMONTH(I$4,0))*('Comp.'!$E$5:$E$444))</f>
        <v>0</v>
      </c>
      <c r="J76" s="144" t="n">
        <f aca="false">SUMPRODUCT((Diário!$E$4:$E$5010='Analítico Cp.'!$B76)*(Diário!$C$4:$C$5010&gt;=J$4)*(Diário!$C$4:$C$5010&lt;=EOMONTH(J$4,0))*(Diário!$F$4:$F$5010))
+SUMPRODUCT(('Comp.'!$D$5:$D$444=$B76)*('Comp.'!$B$5:$B$444&gt;=J$4)*('Comp.'!$B$5:$B$444&lt;=EOMONTH(J$4,0))*('Comp.'!$E$5:$E$444))</f>
        <v>0</v>
      </c>
      <c r="K76" s="144" t="n">
        <f aca="false">SUMPRODUCT((Diário!$E$4:$E$5010='Analítico Cp.'!$B76)*(Diário!$C$4:$C$5010&gt;=K$4)*(Diário!$C$4:$C$5010&lt;=EOMONTH(K$4,0))*(Diário!$F$4:$F$5010))
+SUMPRODUCT(('Comp.'!$D$5:$D$444=$B76)*('Comp.'!$B$5:$B$444&gt;=K$4)*('Comp.'!$B$5:$B$444&lt;=EOMONTH(K$4,0))*('Comp.'!$E$5:$E$444))</f>
        <v>0</v>
      </c>
      <c r="L76" s="144" t="n">
        <f aca="false">SUMPRODUCT((Diário!$E$4:$E$5010='Analítico Cp.'!$B76)*(Diário!$C$4:$C$5010&gt;=L$4)*(Diário!$C$4:$C$5010&lt;=EOMONTH(L$4,0))*(Diário!$F$4:$F$5010))
+SUMPRODUCT(('Comp.'!$D$5:$D$444=$B76)*('Comp.'!$B$5:$B$444&gt;=L$4)*('Comp.'!$B$5:$B$444&lt;=EOMONTH(L$4,0))*('Comp.'!$E$5:$E$444))</f>
        <v>0</v>
      </c>
      <c r="M76" s="144" t="n">
        <f aca="false">SUMPRODUCT((Diário!$E$4:$E$5010='Analítico Cp.'!$B76)*(Diário!$C$4:$C$5010&gt;=M$4)*(Diário!$C$4:$C$5010&lt;=EOMONTH(M$4,0))*(Diário!$F$4:$F$5010))
+SUMPRODUCT(('Comp.'!$D$5:$D$444=$B76)*('Comp.'!$B$5:$B$444&gt;=M$4)*('Comp.'!$B$5:$B$444&lt;=EOMONTH(M$4,0))*('Comp.'!$E$5:$E$444))</f>
        <v>0</v>
      </c>
      <c r="N76" s="144" t="n">
        <f aca="false">SUMPRODUCT((Diário!$E$4:$E$5010='Analítico Cp.'!$B76)*(Diário!$C$4:$C$5010&gt;=N$4)*(Diário!$C$4:$C$5010&lt;=EOMONTH(N$4,0))*(Diário!$F$4:$F$5010))
+SUMPRODUCT(('Comp.'!$D$5:$D$444=$B76)*('Comp.'!$B$5:$B$444&gt;=N$4)*('Comp.'!$B$5:$B$444&lt;=EOMONTH(N$4,0))*('Comp.'!$E$5:$E$444))</f>
        <v>0</v>
      </c>
      <c r="O76" s="145" t="n">
        <f aca="false">SUM(C76:N76)</f>
        <v>0</v>
      </c>
      <c r="P76" s="146" t="n">
        <f aca="false">IF($O$135=0,0,O76/$O$135)</f>
        <v>0</v>
      </c>
      <c r="Q76" s="118"/>
      <c r="R76" s="118"/>
      <c r="S76" s="118"/>
      <c r="T76" s="118"/>
      <c r="U76" s="118"/>
      <c r="V76" s="118"/>
      <c r="W76" s="118"/>
      <c r="X76" s="118"/>
      <c r="Y76" s="118"/>
      <c r="Z76" s="118"/>
    </row>
    <row r="77" customFormat="false" ht="23.25" hidden="false" customHeight="true" outlineLevel="0" collapsed="false">
      <c r="A77" s="59" t="s">
        <v>277</v>
      </c>
      <c r="B77" s="65" t="s">
        <v>278</v>
      </c>
      <c r="C77" s="144" t="n">
        <f aca="false">SUMPRODUCT((Diário!$E$4:$E$5010='Analítico Cp.'!$B77)*(Diário!$C$4:$C$5010&gt;=C$4)*(Diário!$C$4:$C$5010&lt;=EOMONTH(C$4,0))*(Diário!$F$4:$F$5010))
+SUMPRODUCT(('Comp.'!$D$5:$D$444=$B77)*('Comp.'!$B$5:$B$444&gt;=C$4)*('Comp.'!$B$5:$B$444&lt;=EOMONTH(C$4,0))*('Comp.'!$E$5:$E$444))</f>
        <v>0</v>
      </c>
      <c r="D77" s="144" t="n">
        <f aca="false">SUMPRODUCT((Diário!$E$4:$E$5010='Analítico Cp.'!$B77)*(Diário!$C$4:$C$5010&gt;=D$4)*(Diário!$C$4:$C$5010&lt;=EOMONTH(D$4,0))*(Diário!$F$4:$F$5010))
+SUMPRODUCT(('Comp.'!$D$5:$D$444=$B77)*('Comp.'!$B$5:$B$444&gt;=D$4)*('Comp.'!$B$5:$B$444&lt;=EOMONTH(D$4,0))*('Comp.'!$E$5:$E$444))</f>
        <v>0</v>
      </c>
      <c r="E77" s="144" t="n">
        <f aca="false">SUMPRODUCT((Diário!$E$4:$E$5010='Analítico Cp.'!$B77)*(Diário!$C$4:$C$5010&gt;=E$4)*(Diário!$C$4:$C$5010&lt;=EOMONTH(E$4,0))*(Diário!$F$4:$F$5010))
+SUMPRODUCT(('Comp.'!$D$5:$D$444=$B77)*('Comp.'!$B$5:$B$444&gt;=E$4)*('Comp.'!$B$5:$B$444&lt;=EOMONTH(E$4,0))*('Comp.'!$E$5:$E$444))</f>
        <v>0</v>
      </c>
      <c r="F77" s="144" t="n">
        <f aca="false">SUMPRODUCT((Diário!$E$4:$E$5010='Analítico Cp.'!$B77)*(Diário!$C$4:$C$5010&gt;=F$4)*(Diário!$C$4:$C$5010&lt;=EOMONTH(F$4,0))*(Diário!$F$4:$F$5010))
+SUMPRODUCT(('Comp.'!$D$5:$D$444=$B77)*('Comp.'!$B$5:$B$444&gt;=F$4)*('Comp.'!$B$5:$B$444&lt;=EOMONTH(F$4,0))*('Comp.'!$E$5:$E$444))</f>
        <v>0</v>
      </c>
      <c r="G77" s="144" t="n">
        <f aca="false">SUMPRODUCT((Diário!$E$4:$E$5010='Analítico Cp.'!$B77)*(Diário!$C$4:$C$5010&gt;=G$4)*(Diário!$C$4:$C$5010&lt;=EOMONTH(G$4,0))*(Diário!$F$4:$F$5010))
+SUMPRODUCT(('Comp.'!$D$5:$D$444=$B77)*('Comp.'!$B$5:$B$444&gt;=G$4)*('Comp.'!$B$5:$B$444&lt;=EOMONTH(G$4,0))*('Comp.'!$E$5:$E$444))</f>
        <v>0</v>
      </c>
      <c r="H77" s="144" t="n">
        <f aca="false">SUMPRODUCT((Diário!$E$4:$E$5010='Analítico Cp.'!$B77)*(Diário!$C$4:$C$5010&gt;=H$4)*(Diário!$C$4:$C$5010&lt;=EOMONTH(H$4,0))*(Diário!$F$4:$F$5010))
+SUMPRODUCT(('Comp.'!$D$5:$D$444=$B77)*('Comp.'!$B$5:$B$444&gt;=H$4)*('Comp.'!$B$5:$B$444&lt;=EOMONTH(H$4,0))*('Comp.'!$E$5:$E$444))</f>
        <v>1860</v>
      </c>
      <c r="I77" s="144" t="n">
        <f aca="false">SUMPRODUCT((Diário!$E$4:$E$5010='Analítico Cp.'!$B77)*(Diário!$C$4:$C$5010&gt;=I$4)*(Diário!$C$4:$C$5010&lt;=EOMONTH(I$4,0))*(Diário!$F$4:$F$5010))
+SUMPRODUCT(('Comp.'!$D$5:$D$444=$B77)*('Comp.'!$B$5:$B$444&gt;=I$4)*('Comp.'!$B$5:$B$444&lt;=EOMONTH(I$4,0))*('Comp.'!$E$5:$E$444))</f>
        <v>0</v>
      </c>
      <c r="J77" s="144" t="n">
        <f aca="false">SUMPRODUCT((Diário!$E$4:$E$5010='Analítico Cp.'!$B77)*(Diário!$C$4:$C$5010&gt;=J$4)*(Diário!$C$4:$C$5010&lt;=EOMONTH(J$4,0))*(Diário!$F$4:$F$5010))
+SUMPRODUCT(('Comp.'!$D$5:$D$444=$B77)*('Comp.'!$B$5:$B$444&gt;=J$4)*('Comp.'!$B$5:$B$444&lt;=EOMONTH(J$4,0))*('Comp.'!$E$5:$E$444))</f>
        <v>0</v>
      </c>
      <c r="K77" s="144" t="n">
        <f aca="false">SUMPRODUCT((Diário!$E$4:$E$5010='Analítico Cp.'!$B77)*(Diário!$C$4:$C$5010&gt;=K$4)*(Diário!$C$4:$C$5010&lt;=EOMONTH(K$4,0))*(Diário!$F$4:$F$5010))
+SUMPRODUCT(('Comp.'!$D$5:$D$444=$B77)*('Comp.'!$B$5:$B$444&gt;=K$4)*('Comp.'!$B$5:$B$444&lt;=EOMONTH(K$4,0))*('Comp.'!$E$5:$E$444))</f>
        <v>0</v>
      </c>
      <c r="L77" s="144" t="n">
        <f aca="false">SUMPRODUCT((Diário!$E$4:$E$5010='Analítico Cp.'!$B77)*(Diário!$C$4:$C$5010&gt;=L$4)*(Diário!$C$4:$C$5010&lt;=EOMONTH(L$4,0))*(Diário!$F$4:$F$5010))
+SUMPRODUCT(('Comp.'!$D$5:$D$444=$B77)*('Comp.'!$B$5:$B$444&gt;=L$4)*('Comp.'!$B$5:$B$444&lt;=EOMONTH(L$4,0))*('Comp.'!$E$5:$E$444))</f>
        <v>0</v>
      </c>
      <c r="M77" s="144" t="n">
        <f aca="false">SUMPRODUCT((Diário!$E$4:$E$5010='Analítico Cp.'!$B77)*(Diário!$C$4:$C$5010&gt;=M$4)*(Diário!$C$4:$C$5010&lt;=EOMONTH(M$4,0))*(Diário!$F$4:$F$5010))
+SUMPRODUCT(('Comp.'!$D$5:$D$444=$B77)*('Comp.'!$B$5:$B$444&gt;=M$4)*('Comp.'!$B$5:$B$444&lt;=EOMONTH(M$4,0))*('Comp.'!$E$5:$E$444))</f>
        <v>0</v>
      </c>
      <c r="N77" s="144" t="n">
        <f aca="false">SUMPRODUCT((Diário!$E$4:$E$5010='Analítico Cp.'!$B77)*(Diário!$C$4:$C$5010&gt;=N$4)*(Diário!$C$4:$C$5010&lt;=EOMONTH(N$4,0))*(Diário!$F$4:$F$5010))
+SUMPRODUCT(('Comp.'!$D$5:$D$444=$B77)*('Comp.'!$B$5:$B$444&gt;=N$4)*('Comp.'!$B$5:$B$444&lt;=EOMONTH(N$4,0))*('Comp.'!$E$5:$E$444))</f>
        <v>0</v>
      </c>
      <c r="O77" s="145" t="n">
        <f aca="false">SUM(C77:N77)</f>
        <v>1860</v>
      </c>
      <c r="P77" s="146" t="n">
        <f aca="false">IF($O$135=0,0,O77/$O$135)</f>
        <v>0.000997814925864781</v>
      </c>
      <c r="Q77" s="118"/>
      <c r="R77" s="118"/>
      <c r="S77" s="118"/>
      <c r="T77" s="118"/>
      <c r="U77" s="118"/>
      <c r="V77" s="118"/>
      <c r="W77" s="118"/>
      <c r="X77" s="118"/>
      <c r="Y77" s="118"/>
      <c r="Z77" s="118"/>
    </row>
    <row r="78" customFormat="false" ht="23.25" hidden="false" customHeight="true" outlineLevel="0" collapsed="false">
      <c r="A78" s="59" t="s">
        <v>279</v>
      </c>
      <c r="B78" s="65" t="s">
        <v>280</v>
      </c>
      <c r="C78" s="144" t="n">
        <f aca="false">SUMPRODUCT((Diário!$E$4:$E$5010='Analítico Cp.'!$B78)*(Diário!$C$4:$C$5010&gt;=C$4)*(Diário!$C$4:$C$5010&lt;=EOMONTH(C$4,0))*(Diário!$F$4:$F$5010))
+SUMPRODUCT(('Comp.'!$D$5:$D$444=$B78)*('Comp.'!$B$5:$B$444&gt;=C$4)*('Comp.'!$B$5:$B$444&lt;=EOMONTH(C$4,0))*('Comp.'!$E$5:$E$444))</f>
        <v>0</v>
      </c>
      <c r="D78" s="144" t="n">
        <f aca="false">SUMPRODUCT((Diário!$E$4:$E$5010='Analítico Cp.'!$B78)*(Diário!$C$4:$C$5010&gt;=D$4)*(Diário!$C$4:$C$5010&lt;=EOMONTH(D$4,0))*(Diário!$F$4:$F$5010))
+SUMPRODUCT(('Comp.'!$D$5:$D$444=$B78)*('Comp.'!$B$5:$B$444&gt;=D$4)*('Comp.'!$B$5:$B$444&lt;=EOMONTH(D$4,0))*('Comp.'!$E$5:$E$444))</f>
        <v>0</v>
      </c>
      <c r="E78" s="144" t="n">
        <f aca="false">SUMPRODUCT((Diário!$E$4:$E$5010='Analítico Cp.'!$B78)*(Diário!$C$4:$C$5010&gt;=E$4)*(Diário!$C$4:$C$5010&lt;=EOMONTH(E$4,0))*(Diário!$F$4:$F$5010))
+SUMPRODUCT(('Comp.'!$D$5:$D$444=$B78)*('Comp.'!$B$5:$B$444&gt;=E$4)*('Comp.'!$B$5:$B$444&lt;=EOMONTH(E$4,0))*('Comp.'!$E$5:$E$444))</f>
        <v>0</v>
      </c>
      <c r="F78" s="144" t="n">
        <f aca="false">SUMPRODUCT((Diário!$E$4:$E$5010='Analítico Cp.'!$B78)*(Diário!$C$4:$C$5010&gt;=F$4)*(Diário!$C$4:$C$5010&lt;=EOMONTH(F$4,0))*(Diário!$F$4:$F$5010))
+SUMPRODUCT(('Comp.'!$D$5:$D$444=$B78)*('Comp.'!$B$5:$B$444&gt;=F$4)*('Comp.'!$B$5:$B$444&lt;=EOMONTH(F$4,0))*('Comp.'!$E$5:$E$444))</f>
        <v>0</v>
      </c>
      <c r="G78" s="144" t="n">
        <f aca="false">SUMPRODUCT((Diário!$E$4:$E$5010='Analítico Cp.'!$B78)*(Diário!$C$4:$C$5010&gt;=G$4)*(Diário!$C$4:$C$5010&lt;=EOMONTH(G$4,0))*(Diário!$F$4:$F$5010))
+SUMPRODUCT(('Comp.'!$D$5:$D$444=$B78)*('Comp.'!$B$5:$B$444&gt;=G$4)*('Comp.'!$B$5:$B$444&lt;=EOMONTH(G$4,0))*('Comp.'!$E$5:$E$444))</f>
        <v>0</v>
      </c>
      <c r="H78" s="144" t="n">
        <f aca="false">SUMPRODUCT((Diário!$E$4:$E$5010='Analítico Cp.'!$B78)*(Diário!$C$4:$C$5010&gt;=H$4)*(Diário!$C$4:$C$5010&lt;=EOMONTH(H$4,0))*(Diário!$F$4:$F$5010))
+SUMPRODUCT(('Comp.'!$D$5:$D$444=$B78)*('Comp.'!$B$5:$B$444&gt;=H$4)*('Comp.'!$B$5:$B$444&lt;=EOMONTH(H$4,0))*('Comp.'!$E$5:$E$444))</f>
        <v>0</v>
      </c>
      <c r="I78" s="144" t="n">
        <f aca="false">SUMPRODUCT((Diário!$E$4:$E$5010='Analítico Cp.'!$B78)*(Diário!$C$4:$C$5010&gt;=I$4)*(Diário!$C$4:$C$5010&lt;=EOMONTH(I$4,0))*(Diário!$F$4:$F$5010))
+SUMPRODUCT(('Comp.'!$D$5:$D$444=$B78)*('Comp.'!$B$5:$B$444&gt;=I$4)*('Comp.'!$B$5:$B$444&lt;=EOMONTH(I$4,0))*('Comp.'!$E$5:$E$444))</f>
        <v>0</v>
      </c>
      <c r="J78" s="144" t="n">
        <f aca="false">SUMPRODUCT((Diário!$E$4:$E$5010='Analítico Cp.'!$B78)*(Diário!$C$4:$C$5010&gt;=J$4)*(Diário!$C$4:$C$5010&lt;=EOMONTH(J$4,0))*(Diário!$F$4:$F$5010))
+SUMPRODUCT(('Comp.'!$D$5:$D$444=$B78)*('Comp.'!$B$5:$B$444&gt;=J$4)*('Comp.'!$B$5:$B$444&lt;=EOMONTH(J$4,0))*('Comp.'!$E$5:$E$444))</f>
        <v>0</v>
      </c>
      <c r="K78" s="144" t="n">
        <f aca="false">SUMPRODUCT((Diário!$E$4:$E$5010='Analítico Cp.'!$B78)*(Diário!$C$4:$C$5010&gt;=K$4)*(Diário!$C$4:$C$5010&lt;=EOMONTH(K$4,0))*(Diário!$F$4:$F$5010))
+SUMPRODUCT(('Comp.'!$D$5:$D$444=$B78)*('Comp.'!$B$5:$B$444&gt;=K$4)*('Comp.'!$B$5:$B$444&lt;=EOMONTH(K$4,0))*('Comp.'!$E$5:$E$444))</f>
        <v>0</v>
      </c>
      <c r="L78" s="144" t="n">
        <f aca="false">SUMPRODUCT((Diário!$E$4:$E$5010='Analítico Cp.'!$B78)*(Diário!$C$4:$C$5010&gt;=L$4)*(Diário!$C$4:$C$5010&lt;=EOMONTH(L$4,0))*(Diário!$F$4:$F$5010))
+SUMPRODUCT(('Comp.'!$D$5:$D$444=$B78)*('Comp.'!$B$5:$B$444&gt;=L$4)*('Comp.'!$B$5:$B$444&lt;=EOMONTH(L$4,0))*('Comp.'!$E$5:$E$444))</f>
        <v>0</v>
      </c>
      <c r="M78" s="144" t="n">
        <f aca="false">SUMPRODUCT((Diário!$E$4:$E$5010='Analítico Cp.'!$B78)*(Diário!$C$4:$C$5010&gt;=M$4)*(Diário!$C$4:$C$5010&lt;=EOMONTH(M$4,0))*(Diário!$F$4:$F$5010))
+SUMPRODUCT(('Comp.'!$D$5:$D$444=$B78)*('Comp.'!$B$5:$B$444&gt;=M$4)*('Comp.'!$B$5:$B$444&lt;=EOMONTH(M$4,0))*('Comp.'!$E$5:$E$444))</f>
        <v>0</v>
      </c>
      <c r="N78" s="144" t="n">
        <f aca="false">SUMPRODUCT((Diário!$E$4:$E$5010='Analítico Cp.'!$B78)*(Diário!$C$4:$C$5010&gt;=N$4)*(Diário!$C$4:$C$5010&lt;=EOMONTH(N$4,0))*(Diário!$F$4:$F$5010))
+SUMPRODUCT(('Comp.'!$D$5:$D$444=$B78)*('Comp.'!$B$5:$B$444&gt;=N$4)*('Comp.'!$B$5:$B$444&lt;=EOMONTH(N$4,0))*('Comp.'!$E$5:$E$444))</f>
        <v>0</v>
      </c>
      <c r="O78" s="145" t="n">
        <f aca="false">SUM(C78:N78)</f>
        <v>0</v>
      </c>
      <c r="P78" s="146" t="n">
        <f aca="false">IF($O$135=0,0,O78/$O$135)</f>
        <v>0</v>
      </c>
      <c r="Q78" s="118"/>
      <c r="R78" s="118"/>
      <c r="S78" s="118"/>
      <c r="T78" s="118"/>
      <c r="U78" s="118"/>
      <c r="V78" s="118"/>
      <c r="W78" s="118"/>
      <c r="X78" s="118"/>
      <c r="Y78" s="118"/>
      <c r="Z78" s="118"/>
    </row>
    <row r="79" customFormat="false" ht="23.25" hidden="false" customHeight="true" outlineLevel="0" collapsed="false">
      <c r="A79" s="59" t="s">
        <v>281</v>
      </c>
      <c r="B79" s="65" t="s">
        <v>282</v>
      </c>
      <c r="C79" s="144" t="n">
        <f aca="false">SUMPRODUCT((Diário!$E$4:$E$5010='Analítico Cp.'!$B79)*(Diário!$C$4:$C$5010&gt;=C$4)*(Diário!$C$4:$C$5010&lt;=EOMONTH(C$4,0))*(Diário!$F$4:$F$5010))
+SUMPRODUCT(('Comp.'!$D$5:$D$444=$B79)*('Comp.'!$B$5:$B$444&gt;=C$4)*('Comp.'!$B$5:$B$444&lt;=EOMONTH(C$4,0))*('Comp.'!$E$5:$E$444))</f>
        <v>0</v>
      </c>
      <c r="D79" s="144" t="n">
        <f aca="false">SUMPRODUCT((Diário!$E$4:$E$5010='Analítico Cp.'!$B79)*(Diário!$C$4:$C$5010&gt;=D$4)*(Diário!$C$4:$C$5010&lt;=EOMONTH(D$4,0))*(Diário!$F$4:$F$5010))
+SUMPRODUCT(('Comp.'!$D$5:$D$444=$B79)*('Comp.'!$B$5:$B$444&gt;=D$4)*('Comp.'!$B$5:$B$444&lt;=EOMONTH(D$4,0))*('Comp.'!$E$5:$E$444))</f>
        <v>0</v>
      </c>
      <c r="E79" s="144" t="n">
        <f aca="false">SUMPRODUCT((Diário!$E$4:$E$5010='Analítico Cp.'!$B79)*(Diário!$C$4:$C$5010&gt;=E$4)*(Diário!$C$4:$C$5010&lt;=EOMONTH(E$4,0))*(Diário!$F$4:$F$5010))
+SUMPRODUCT(('Comp.'!$D$5:$D$444=$B79)*('Comp.'!$B$5:$B$444&gt;=E$4)*('Comp.'!$B$5:$B$444&lt;=EOMONTH(E$4,0))*('Comp.'!$E$5:$E$444))</f>
        <v>0</v>
      </c>
      <c r="F79" s="144" t="n">
        <f aca="false">SUMPRODUCT((Diário!$E$4:$E$5010='Analítico Cp.'!$B79)*(Diário!$C$4:$C$5010&gt;=F$4)*(Diário!$C$4:$C$5010&lt;=EOMONTH(F$4,0))*(Diário!$F$4:$F$5010))
+SUMPRODUCT(('Comp.'!$D$5:$D$444=$B79)*('Comp.'!$B$5:$B$444&gt;=F$4)*('Comp.'!$B$5:$B$444&lt;=EOMONTH(F$4,0))*('Comp.'!$E$5:$E$444))</f>
        <v>0</v>
      </c>
      <c r="G79" s="144" t="n">
        <f aca="false">SUMPRODUCT((Diário!$E$4:$E$5010='Analítico Cp.'!$B79)*(Diário!$C$4:$C$5010&gt;=G$4)*(Diário!$C$4:$C$5010&lt;=EOMONTH(G$4,0))*(Diário!$F$4:$F$5010))
+SUMPRODUCT(('Comp.'!$D$5:$D$444=$B79)*('Comp.'!$B$5:$B$444&gt;=G$4)*('Comp.'!$B$5:$B$444&lt;=EOMONTH(G$4,0))*('Comp.'!$E$5:$E$444))</f>
        <v>0</v>
      </c>
      <c r="H79" s="144" t="n">
        <f aca="false">SUMPRODUCT((Diário!$E$4:$E$5010='Analítico Cp.'!$B79)*(Diário!$C$4:$C$5010&gt;=H$4)*(Diário!$C$4:$C$5010&lt;=EOMONTH(H$4,0))*(Diário!$F$4:$F$5010))
+SUMPRODUCT(('Comp.'!$D$5:$D$444=$B79)*('Comp.'!$B$5:$B$444&gt;=H$4)*('Comp.'!$B$5:$B$444&lt;=EOMONTH(H$4,0))*('Comp.'!$E$5:$E$444))</f>
        <v>0</v>
      </c>
      <c r="I79" s="144" t="n">
        <f aca="false">SUMPRODUCT((Diário!$E$4:$E$5010='Analítico Cp.'!$B79)*(Diário!$C$4:$C$5010&gt;=I$4)*(Diário!$C$4:$C$5010&lt;=EOMONTH(I$4,0))*(Diário!$F$4:$F$5010))
+SUMPRODUCT(('Comp.'!$D$5:$D$444=$B79)*('Comp.'!$B$5:$B$444&gt;=I$4)*('Comp.'!$B$5:$B$444&lt;=EOMONTH(I$4,0))*('Comp.'!$E$5:$E$444))</f>
        <v>730</v>
      </c>
      <c r="J79" s="144" t="n">
        <f aca="false">SUMPRODUCT((Diário!$E$4:$E$5010='Analítico Cp.'!$B79)*(Diário!$C$4:$C$5010&gt;=J$4)*(Diário!$C$4:$C$5010&lt;=EOMONTH(J$4,0))*(Diário!$F$4:$F$5010))
+SUMPRODUCT(('Comp.'!$D$5:$D$444=$B79)*('Comp.'!$B$5:$B$444&gt;=J$4)*('Comp.'!$B$5:$B$444&lt;=EOMONTH(J$4,0))*('Comp.'!$E$5:$E$444))</f>
        <v>0</v>
      </c>
      <c r="K79" s="144" t="n">
        <f aca="false">SUMPRODUCT((Diário!$E$4:$E$5010='Analítico Cp.'!$B79)*(Diário!$C$4:$C$5010&gt;=K$4)*(Diário!$C$4:$C$5010&lt;=EOMONTH(K$4,0))*(Diário!$F$4:$F$5010))
+SUMPRODUCT(('Comp.'!$D$5:$D$444=$B79)*('Comp.'!$B$5:$B$444&gt;=K$4)*('Comp.'!$B$5:$B$444&lt;=EOMONTH(K$4,0))*('Comp.'!$E$5:$E$444))</f>
        <v>0</v>
      </c>
      <c r="L79" s="144" t="n">
        <f aca="false">SUMPRODUCT((Diário!$E$4:$E$5010='Analítico Cp.'!$B79)*(Diário!$C$4:$C$5010&gt;=L$4)*(Diário!$C$4:$C$5010&lt;=EOMONTH(L$4,0))*(Diário!$F$4:$F$5010))
+SUMPRODUCT(('Comp.'!$D$5:$D$444=$B79)*('Comp.'!$B$5:$B$444&gt;=L$4)*('Comp.'!$B$5:$B$444&lt;=EOMONTH(L$4,0))*('Comp.'!$E$5:$E$444))</f>
        <v>0</v>
      </c>
      <c r="M79" s="144" t="n">
        <f aca="false">SUMPRODUCT((Diário!$E$4:$E$5010='Analítico Cp.'!$B79)*(Diário!$C$4:$C$5010&gt;=M$4)*(Diário!$C$4:$C$5010&lt;=EOMONTH(M$4,0))*(Diário!$F$4:$F$5010))
+SUMPRODUCT(('Comp.'!$D$5:$D$444=$B79)*('Comp.'!$B$5:$B$444&gt;=M$4)*('Comp.'!$B$5:$B$444&lt;=EOMONTH(M$4,0))*('Comp.'!$E$5:$E$444))</f>
        <v>0</v>
      </c>
      <c r="N79" s="144" t="n">
        <f aca="false">SUMPRODUCT((Diário!$E$4:$E$5010='Analítico Cp.'!$B79)*(Diário!$C$4:$C$5010&gt;=N$4)*(Diário!$C$4:$C$5010&lt;=EOMONTH(N$4,0))*(Diário!$F$4:$F$5010))
+SUMPRODUCT(('Comp.'!$D$5:$D$444=$B79)*('Comp.'!$B$5:$B$444&gt;=N$4)*('Comp.'!$B$5:$B$444&lt;=EOMONTH(N$4,0))*('Comp.'!$E$5:$E$444))</f>
        <v>0</v>
      </c>
      <c r="O79" s="145" t="n">
        <f aca="false">SUM(C79:N79)</f>
        <v>730</v>
      </c>
      <c r="P79" s="146" t="n">
        <f aca="false">IF($O$135=0,0,O79/$O$135)</f>
        <v>0.000391615535420049</v>
      </c>
      <c r="Q79" s="118"/>
      <c r="R79" s="118"/>
      <c r="S79" s="118"/>
      <c r="T79" s="118"/>
      <c r="U79" s="118"/>
      <c r="V79" s="118"/>
      <c r="W79" s="118"/>
      <c r="X79" s="118"/>
      <c r="Y79" s="118"/>
      <c r="Z79" s="118"/>
    </row>
    <row r="80" customFormat="false" ht="23.25" hidden="false" customHeight="true" outlineLevel="0" collapsed="false">
      <c r="A80" s="59" t="s">
        <v>283</v>
      </c>
      <c r="B80" s="65" t="s">
        <v>284</v>
      </c>
      <c r="C80" s="144" t="n">
        <f aca="false">SUMPRODUCT((Diário!$E$4:$E$5010='Analítico Cp.'!$B80)*(Diário!$C$4:$C$5010&gt;=C$4)*(Diário!$C$4:$C$5010&lt;=EOMONTH(C$4,0))*(Diário!$F$4:$F$5010))
+SUMPRODUCT(('Comp.'!$D$5:$D$444=$B80)*('Comp.'!$B$5:$B$444&gt;=C$4)*('Comp.'!$B$5:$B$444&lt;=EOMONTH(C$4,0))*('Comp.'!$E$5:$E$444))</f>
        <v>0</v>
      </c>
      <c r="D80" s="144" t="n">
        <f aca="false">SUMPRODUCT((Diário!$E$4:$E$5010='Analítico Cp.'!$B80)*(Diário!$C$4:$C$5010&gt;=D$4)*(Diário!$C$4:$C$5010&lt;=EOMONTH(D$4,0))*(Diário!$F$4:$F$5010))
+SUMPRODUCT(('Comp.'!$D$5:$D$444=$B80)*('Comp.'!$B$5:$B$444&gt;=D$4)*('Comp.'!$B$5:$B$444&lt;=EOMONTH(D$4,0))*('Comp.'!$E$5:$E$444))</f>
        <v>0</v>
      </c>
      <c r="E80" s="144" t="n">
        <f aca="false">SUMPRODUCT((Diário!$E$4:$E$5010='Analítico Cp.'!$B80)*(Diário!$C$4:$C$5010&gt;=E$4)*(Diário!$C$4:$C$5010&lt;=EOMONTH(E$4,0))*(Diário!$F$4:$F$5010))
+SUMPRODUCT(('Comp.'!$D$5:$D$444=$B80)*('Comp.'!$B$5:$B$444&gt;=E$4)*('Comp.'!$B$5:$B$444&lt;=EOMONTH(E$4,0))*('Comp.'!$E$5:$E$444))</f>
        <v>0</v>
      </c>
      <c r="F80" s="144" t="n">
        <f aca="false">SUMPRODUCT((Diário!$E$4:$E$5010='Analítico Cp.'!$B80)*(Diário!$C$4:$C$5010&gt;=F$4)*(Diário!$C$4:$C$5010&lt;=EOMONTH(F$4,0))*(Diário!$F$4:$F$5010))
+SUMPRODUCT(('Comp.'!$D$5:$D$444=$B80)*('Comp.'!$B$5:$B$444&gt;=F$4)*('Comp.'!$B$5:$B$444&lt;=EOMONTH(F$4,0))*('Comp.'!$E$5:$E$444))</f>
        <v>0</v>
      </c>
      <c r="G80" s="144" t="n">
        <f aca="false">SUMPRODUCT((Diário!$E$4:$E$5010='Analítico Cp.'!$B80)*(Diário!$C$4:$C$5010&gt;=G$4)*(Diário!$C$4:$C$5010&lt;=EOMONTH(G$4,0))*(Diário!$F$4:$F$5010))
+SUMPRODUCT(('Comp.'!$D$5:$D$444=$B80)*('Comp.'!$B$5:$B$444&gt;=G$4)*('Comp.'!$B$5:$B$444&lt;=EOMONTH(G$4,0))*('Comp.'!$E$5:$E$444))</f>
        <v>2992</v>
      </c>
      <c r="H80" s="144" t="n">
        <f aca="false">SUMPRODUCT((Diário!$E$4:$E$5010='Analítico Cp.'!$B80)*(Diário!$C$4:$C$5010&gt;=H$4)*(Diário!$C$4:$C$5010&lt;=EOMONTH(H$4,0))*(Diário!$F$4:$F$5010))
+SUMPRODUCT(('Comp.'!$D$5:$D$444=$B80)*('Comp.'!$B$5:$B$444&gt;=H$4)*('Comp.'!$B$5:$B$444&lt;=EOMONTH(H$4,0))*('Comp.'!$E$5:$E$444))</f>
        <v>1976.01</v>
      </c>
      <c r="I80" s="144" t="n">
        <f aca="false">SUMPRODUCT((Diário!$E$4:$E$5010='Analítico Cp.'!$B80)*(Diário!$C$4:$C$5010&gt;=I$4)*(Diário!$C$4:$C$5010&lt;=EOMONTH(I$4,0))*(Diário!$F$4:$F$5010))
+SUMPRODUCT(('Comp.'!$D$5:$D$444=$B80)*('Comp.'!$B$5:$B$444&gt;=I$4)*('Comp.'!$B$5:$B$444&lt;=EOMONTH(I$4,0))*('Comp.'!$E$5:$E$444))</f>
        <v>2100.7</v>
      </c>
      <c r="J80" s="144" t="n">
        <f aca="false">SUMPRODUCT((Diário!$E$4:$E$5010='Analítico Cp.'!$B80)*(Diário!$C$4:$C$5010&gt;=J$4)*(Diário!$C$4:$C$5010&lt;=EOMONTH(J$4,0))*(Diário!$F$4:$F$5010))
+SUMPRODUCT(('Comp.'!$D$5:$D$444=$B80)*('Comp.'!$B$5:$B$444&gt;=J$4)*('Comp.'!$B$5:$B$444&lt;=EOMONTH(J$4,0))*('Comp.'!$E$5:$E$444))</f>
        <v>2665.32</v>
      </c>
      <c r="K80" s="144" t="n">
        <f aca="false">SUMPRODUCT((Diário!$E$4:$E$5010='Analítico Cp.'!$B80)*(Diário!$C$4:$C$5010&gt;=K$4)*(Diário!$C$4:$C$5010&lt;=EOMONTH(K$4,0))*(Diário!$F$4:$F$5010))
+SUMPRODUCT(('Comp.'!$D$5:$D$444=$B80)*('Comp.'!$B$5:$B$444&gt;=K$4)*('Comp.'!$B$5:$B$444&lt;=EOMONTH(K$4,0))*('Comp.'!$E$5:$E$444))</f>
        <v>3773.1</v>
      </c>
      <c r="L80" s="144" t="n">
        <f aca="false">SUMPRODUCT((Diário!$E$4:$E$5010='Analítico Cp.'!$B80)*(Diário!$C$4:$C$5010&gt;=L$4)*(Diário!$C$4:$C$5010&lt;=EOMONTH(L$4,0))*(Diário!$F$4:$F$5010))
+SUMPRODUCT(('Comp.'!$D$5:$D$444=$B80)*('Comp.'!$B$5:$B$444&gt;=L$4)*('Comp.'!$B$5:$B$444&lt;=EOMONTH(L$4,0))*('Comp.'!$E$5:$E$444))</f>
        <v>1906</v>
      </c>
      <c r="M80" s="144" t="n">
        <f aca="false">SUMPRODUCT((Diário!$E$4:$E$5010='Analítico Cp.'!$B80)*(Diário!$C$4:$C$5010&gt;=M$4)*(Diário!$C$4:$C$5010&lt;=EOMONTH(M$4,0))*(Diário!$F$4:$F$5010))
+SUMPRODUCT(('Comp.'!$D$5:$D$444=$B80)*('Comp.'!$B$5:$B$444&gt;=M$4)*('Comp.'!$B$5:$B$444&lt;=EOMONTH(M$4,0))*('Comp.'!$E$5:$E$444))</f>
        <v>1849.5</v>
      </c>
      <c r="N80" s="144" t="n">
        <f aca="false">SUMPRODUCT((Diário!$E$4:$E$5010='Analítico Cp.'!$B80)*(Diário!$C$4:$C$5010&gt;=N$4)*(Diário!$C$4:$C$5010&lt;=EOMONTH(N$4,0))*(Diário!$F$4:$F$5010))
+SUMPRODUCT(('Comp.'!$D$5:$D$444=$B80)*('Comp.'!$B$5:$B$444&gt;=N$4)*('Comp.'!$B$5:$B$444&lt;=EOMONTH(N$4,0))*('Comp.'!$E$5:$E$444))</f>
        <v>0</v>
      </c>
      <c r="O80" s="145" t="n">
        <f aca="false">SUM(C80:N80)</f>
        <v>17262.63</v>
      </c>
      <c r="P80" s="146" t="n">
        <f aca="false">IF($O$135=0,0,O80/$O$135)</f>
        <v>0.00926070423316191</v>
      </c>
      <c r="Q80" s="118"/>
      <c r="R80" s="118"/>
      <c r="S80" s="118"/>
      <c r="T80" s="118"/>
      <c r="U80" s="118"/>
      <c r="V80" s="118"/>
      <c r="W80" s="118"/>
      <c r="X80" s="118"/>
      <c r="Y80" s="118"/>
      <c r="Z80" s="118"/>
    </row>
    <row r="81" customFormat="false" ht="23.25" hidden="false" customHeight="true" outlineLevel="0" collapsed="false">
      <c r="A81" s="59" t="s">
        <v>285</v>
      </c>
      <c r="B81" s="65" t="s">
        <v>286</v>
      </c>
      <c r="C81" s="144" t="n">
        <f aca="false">SUMPRODUCT((Diário!$E$4:$E$5010='Analítico Cp.'!$B81)*(Diário!$C$4:$C$5010&gt;=C$4)*(Diário!$C$4:$C$5010&lt;=EOMONTH(C$4,0))*(Diário!$F$4:$F$5010))
+SUMPRODUCT(('Comp.'!$D$5:$D$444=$B81)*('Comp.'!$B$5:$B$444&gt;=C$4)*('Comp.'!$B$5:$B$444&lt;=EOMONTH(C$4,0))*('Comp.'!$E$5:$E$444))</f>
        <v>0</v>
      </c>
      <c r="D81" s="144" t="n">
        <f aca="false">SUMPRODUCT((Diário!$E$4:$E$5010='Analítico Cp.'!$B81)*(Diário!$C$4:$C$5010&gt;=D$4)*(Diário!$C$4:$C$5010&lt;=EOMONTH(D$4,0))*(Diário!$F$4:$F$5010))
+SUMPRODUCT(('Comp.'!$D$5:$D$444=$B81)*('Comp.'!$B$5:$B$444&gt;=D$4)*('Comp.'!$B$5:$B$444&lt;=EOMONTH(D$4,0))*('Comp.'!$E$5:$E$444))</f>
        <v>0</v>
      </c>
      <c r="E81" s="144" t="n">
        <f aca="false">SUMPRODUCT((Diário!$E$4:$E$5010='Analítico Cp.'!$B81)*(Diário!$C$4:$C$5010&gt;=E$4)*(Diário!$C$4:$C$5010&lt;=EOMONTH(E$4,0))*(Diário!$F$4:$F$5010))
+SUMPRODUCT(('Comp.'!$D$5:$D$444=$B81)*('Comp.'!$B$5:$B$444&gt;=E$4)*('Comp.'!$B$5:$B$444&lt;=EOMONTH(E$4,0))*('Comp.'!$E$5:$E$444))</f>
        <v>0</v>
      </c>
      <c r="F81" s="144" t="n">
        <f aca="false">SUMPRODUCT((Diário!$E$4:$E$5010='Analítico Cp.'!$B81)*(Diário!$C$4:$C$5010&gt;=F$4)*(Diário!$C$4:$C$5010&lt;=EOMONTH(F$4,0))*(Diário!$F$4:$F$5010))
+SUMPRODUCT(('Comp.'!$D$5:$D$444=$B81)*('Comp.'!$B$5:$B$444&gt;=F$4)*('Comp.'!$B$5:$B$444&lt;=EOMONTH(F$4,0))*('Comp.'!$E$5:$E$444))</f>
        <v>0</v>
      </c>
      <c r="G81" s="144" t="n">
        <f aca="false">SUMPRODUCT((Diário!$E$4:$E$5010='Analítico Cp.'!$B81)*(Diário!$C$4:$C$5010&gt;=G$4)*(Diário!$C$4:$C$5010&lt;=EOMONTH(G$4,0))*(Diário!$F$4:$F$5010))
+SUMPRODUCT(('Comp.'!$D$5:$D$444=$B81)*('Comp.'!$B$5:$B$444&gt;=G$4)*('Comp.'!$B$5:$B$444&lt;=EOMONTH(G$4,0))*('Comp.'!$E$5:$E$444))</f>
        <v>0</v>
      </c>
      <c r="H81" s="144" t="n">
        <f aca="false">SUMPRODUCT((Diário!$E$4:$E$5010='Analítico Cp.'!$B81)*(Diário!$C$4:$C$5010&gt;=H$4)*(Diário!$C$4:$C$5010&lt;=EOMONTH(H$4,0))*(Diário!$F$4:$F$5010))
+SUMPRODUCT(('Comp.'!$D$5:$D$444=$B81)*('Comp.'!$B$5:$B$444&gt;=H$4)*('Comp.'!$B$5:$B$444&lt;=EOMONTH(H$4,0))*('Comp.'!$E$5:$E$444))</f>
        <v>0</v>
      </c>
      <c r="I81" s="144" t="n">
        <f aca="false">SUMPRODUCT((Diário!$E$4:$E$5010='Analítico Cp.'!$B81)*(Diário!$C$4:$C$5010&gt;=I$4)*(Diário!$C$4:$C$5010&lt;=EOMONTH(I$4,0))*(Diário!$F$4:$F$5010))
+SUMPRODUCT(('Comp.'!$D$5:$D$444=$B81)*('Comp.'!$B$5:$B$444&gt;=I$4)*('Comp.'!$B$5:$B$444&lt;=EOMONTH(I$4,0))*('Comp.'!$E$5:$E$444))</f>
        <v>0</v>
      </c>
      <c r="J81" s="144" t="n">
        <f aca="false">SUMPRODUCT((Diário!$E$4:$E$5010='Analítico Cp.'!$B81)*(Diário!$C$4:$C$5010&gt;=J$4)*(Diário!$C$4:$C$5010&lt;=EOMONTH(J$4,0))*(Diário!$F$4:$F$5010))
+SUMPRODUCT(('Comp.'!$D$5:$D$444=$B81)*('Comp.'!$B$5:$B$444&gt;=J$4)*('Comp.'!$B$5:$B$444&lt;=EOMONTH(J$4,0))*('Comp.'!$E$5:$E$444))</f>
        <v>0</v>
      </c>
      <c r="K81" s="144" t="n">
        <f aca="false">SUMPRODUCT((Diário!$E$4:$E$5010='Analítico Cp.'!$B81)*(Diário!$C$4:$C$5010&gt;=K$4)*(Diário!$C$4:$C$5010&lt;=EOMONTH(K$4,0))*(Diário!$F$4:$F$5010))
+SUMPRODUCT(('Comp.'!$D$5:$D$444=$B81)*('Comp.'!$B$5:$B$444&gt;=K$4)*('Comp.'!$B$5:$B$444&lt;=EOMONTH(K$4,0))*('Comp.'!$E$5:$E$444))</f>
        <v>0</v>
      </c>
      <c r="L81" s="144" t="n">
        <f aca="false">SUMPRODUCT((Diário!$E$4:$E$5010='Analítico Cp.'!$B81)*(Diário!$C$4:$C$5010&gt;=L$4)*(Diário!$C$4:$C$5010&lt;=EOMONTH(L$4,0))*(Diário!$F$4:$F$5010))
+SUMPRODUCT(('Comp.'!$D$5:$D$444=$B81)*('Comp.'!$B$5:$B$444&gt;=L$4)*('Comp.'!$B$5:$B$444&lt;=EOMONTH(L$4,0))*('Comp.'!$E$5:$E$444))</f>
        <v>0</v>
      </c>
      <c r="M81" s="144" t="n">
        <f aca="false">SUMPRODUCT((Diário!$E$4:$E$5010='Analítico Cp.'!$B81)*(Diário!$C$4:$C$5010&gt;=M$4)*(Diário!$C$4:$C$5010&lt;=EOMONTH(M$4,0))*(Diário!$F$4:$F$5010))
+SUMPRODUCT(('Comp.'!$D$5:$D$444=$B81)*('Comp.'!$B$5:$B$444&gt;=M$4)*('Comp.'!$B$5:$B$444&lt;=EOMONTH(M$4,0))*('Comp.'!$E$5:$E$444))</f>
        <v>0</v>
      </c>
      <c r="N81" s="144" t="n">
        <f aca="false">SUMPRODUCT((Diário!$E$4:$E$5010='Analítico Cp.'!$B81)*(Diário!$C$4:$C$5010&gt;=N$4)*(Diário!$C$4:$C$5010&lt;=EOMONTH(N$4,0))*(Diário!$F$4:$F$5010))
+SUMPRODUCT(('Comp.'!$D$5:$D$444=$B81)*('Comp.'!$B$5:$B$444&gt;=N$4)*('Comp.'!$B$5:$B$444&lt;=EOMONTH(N$4,0))*('Comp.'!$E$5:$E$444))</f>
        <v>0</v>
      </c>
      <c r="O81" s="145" t="n">
        <f aca="false">SUM(C81:N81)</f>
        <v>0</v>
      </c>
      <c r="P81" s="146" t="n">
        <f aca="false">IF($O$135=0,0,O81/$O$135)</f>
        <v>0</v>
      </c>
      <c r="Q81" s="118"/>
      <c r="R81" s="118"/>
      <c r="S81" s="118"/>
      <c r="T81" s="118"/>
      <c r="U81" s="118"/>
      <c r="V81" s="118"/>
      <c r="W81" s="118"/>
      <c r="X81" s="118"/>
      <c r="Y81" s="118"/>
      <c r="Z81" s="118"/>
    </row>
    <row r="82" customFormat="false" ht="23.25" hidden="false" customHeight="true" outlineLevel="0" collapsed="false">
      <c r="A82" s="59" t="s">
        <v>287</v>
      </c>
      <c r="B82" s="65" t="s">
        <v>288</v>
      </c>
      <c r="C82" s="144" t="n">
        <f aca="false">SUMPRODUCT((Diário!$E$4:$E$5010='Analítico Cp.'!$B82)*(Diário!$C$4:$C$5010&gt;=C$4)*(Diário!$C$4:$C$5010&lt;=EOMONTH(C$4,0))*(Diário!$F$4:$F$5010))
+SUMPRODUCT(('Comp.'!$D$5:$D$444=$B82)*('Comp.'!$B$5:$B$444&gt;=C$4)*('Comp.'!$B$5:$B$444&lt;=EOMONTH(C$4,0))*('Comp.'!$E$5:$E$444))</f>
        <v>0</v>
      </c>
      <c r="D82" s="144" t="n">
        <f aca="false">SUMPRODUCT((Diário!$E$4:$E$5010='Analítico Cp.'!$B82)*(Diário!$C$4:$C$5010&gt;=D$4)*(Diário!$C$4:$C$5010&lt;=EOMONTH(D$4,0))*(Diário!$F$4:$F$5010))
+SUMPRODUCT(('Comp.'!$D$5:$D$444=$B82)*('Comp.'!$B$5:$B$444&gt;=D$4)*('Comp.'!$B$5:$B$444&lt;=EOMONTH(D$4,0))*('Comp.'!$E$5:$E$444))</f>
        <v>0</v>
      </c>
      <c r="E82" s="144" t="n">
        <f aca="false">SUMPRODUCT((Diário!$E$4:$E$5010='Analítico Cp.'!$B82)*(Diário!$C$4:$C$5010&gt;=E$4)*(Diário!$C$4:$C$5010&lt;=EOMONTH(E$4,0))*(Diário!$F$4:$F$5010))
+SUMPRODUCT(('Comp.'!$D$5:$D$444=$B82)*('Comp.'!$B$5:$B$444&gt;=E$4)*('Comp.'!$B$5:$B$444&lt;=EOMONTH(E$4,0))*('Comp.'!$E$5:$E$444))</f>
        <v>0</v>
      </c>
      <c r="F82" s="144" t="n">
        <f aca="false">SUMPRODUCT((Diário!$E$4:$E$5010='Analítico Cp.'!$B82)*(Diário!$C$4:$C$5010&gt;=F$4)*(Diário!$C$4:$C$5010&lt;=EOMONTH(F$4,0))*(Diário!$F$4:$F$5010))
+SUMPRODUCT(('Comp.'!$D$5:$D$444=$B82)*('Comp.'!$B$5:$B$444&gt;=F$4)*('Comp.'!$B$5:$B$444&lt;=EOMONTH(F$4,0))*('Comp.'!$E$5:$E$444))</f>
        <v>0</v>
      </c>
      <c r="G82" s="144" t="n">
        <f aca="false">SUMPRODUCT((Diário!$E$4:$E$5010='Analítico Cp.'!$B82)*(Diário!$C$4:$C$5010&gt;=G$4)*(Diário!$C$4:$C$5010&lt;=EOMONTH(G$4,0))*(Diário!$F$4:$F$5010))
+SUMPRODUCT(('Comp.'!$D$5:$D$444=$B82)*('Comp.'!$B$5:$B$444&gt;=G$4)*('Comp.'!$B$5:$B$444&lt;=EOMONTH(G$4,0))*('Comp.'!$E$5:$E$444))</f>
        <v>0</v>
      </c>
      <c r="H82" s="144" t="n">
        <f aca="false">SUMPRODUCT((Diário!$E$4:$E$5010='Analítico Cp.'!$B82)*(Diário!$C$4:$C$5010&gt;=H$4)*(Diário!$C$4:$C$5010&lt;=EOMONTH(H$4,0))*(Diário!$F$4:$F$5010))
+SUMPRODUCT(('Comp.'!$D$5:$D$444=$B82)*('Comp.'!$B$5:$B$444&gt;=H$4)*('Comp.'!$B$5:$B$444&lt;=EOMONTH(H$4,0))*('Comp.'!$E$5:$E$444))</f>
        <v>0</v>
      </c>
      <c r="I82" s="144" t="n">
        <f aca="false">SUMPRODUCT((Diário!$E$4:$E$5010='Analítico Cp.'!$B82)*(Diário!$C$4:$C$5010&gt;=I$4)*(Diário!$C$4:$C$5010&lt;=EOMONTH(I$4,0))*(Diário!$F$4:$F$5010))
+SUMPRODUCT(('Comp.'!$D$5:$D$444=$B82)*('Comp.'!$B$5:$B$444&gt;=I$4)*('Comp.'!$B$5:$B$444&lt;=EOMONTH(I$4,0))*('Comp.'!$E$5:$E$444))</f>
        <v>0</v>
      </c>
      <c r="J82" s="144" t="n">
        <f aca="false">SUMPRODUCT((Diário!$E$4:$E$5010='Analítico Cp.'!$B82)*(Diário!$C$4:$C$5010&gt;=J$4)*(Diário!$C$4:$C$5010&lt;=EOMONTH(J$4,0))*(Diário!$F$4:$F$5010))
+SUMPRODUCT(('Comp.'!$D$5:$D$444=$B82)*('Comp.'!$B$5:$B$444&gt;=J$4)*('Comp.'!$B$5:$B$444&lt;=EOMONTH(J$4,0))*('Comp.'!$E$5:$E$444))</f>
        <v>0</v>
      </c>
      <c r="K82" s="144" t="n">
        <f aca="false">SUMPRODUCT((Diário!$E$4:$E$5010='Analítico Cp.'!$B82)*(Diário!$C$4:$C$5010&gt;=K$4)*(Diário!$C$4:$C$5010&lt;=EOMONTH(K$4,0))*(Diário!$F$4:$F$5010))
+SUMPRODUCT(('Comp.'!$D$5:$D$444=$B82)*('Comp.'!$B$5:$B$444&gt;=K$4)*('Comp.'!$B$5:$B$444&lt;=EOMONTH(K$4,0))*('Comp.'!$E$5:$E$444))</f>
        <v>0</v>
      </c>
      <c r="L82" s="144" t="n">
        <f aca="false">SUMPRODUCT((Diário!$E$4:$E$5010='Analítico Cp.'!$B82)*(Diário!$C$4:$C$5010&gt;=L$4)*(Diário!$C$4:$C$5010&lt;=EOMONTH(L$4,0))*(Diário!$F$4:$F$5010))
+SUMPRODUCT(('Comp.'!$D$5:$D$444=$B82)*('Comp.'!$B$5:$B$444&gt;=L$4)*('Comp.'!$B$5:$B$444&lt;=EOMONTH(L$4,0))*('Comp.'!$E$5:$E$444))</f>
        <v>0</v>
      </c>
      <c r="M82" s="144" t="n">
        <f aca="false">SUMPRODUCT((Diário!$E$4:$E$5010='Analítico Cp.'!$B82)*(Diário!$C$4:$C$5010&gt;=M$4)*(Diário!$C$4:$C$5010&lt;=EOMONTH(M$4,0))*(Diário!$F$4:$F$5010))
+SUMPRODUCT(('Comp.'!$D$5:$D$444=$B82)*('Comp.'!$B$5:$B$444&gt;=M$4)*('Comp.'!$B$5:$B$444&lt;=EOMONTH(M$4,0))*('Comp.'!$E$5:$E$444))</f>
        <v>6864</v>
      </c>
      <c r="N82" s="144" t="n">
        <f aca="false">SUMPRODUCT((Diário!$E$4:$E$5010='Analítico Cp.'!$B82)*(Diário!$C$4:$C$5010&gt;=N$4)*(Diário!$C$4:$C$5010&lt;=EOMONTH(N$4,0))*(Diário!$F$4:$F$5010))
+SUMPRODUCT(('Comp.'!$D$5:$D$444=$B82)*('Comp.'!$B$5:$B$444&gt;=N$4)*('Comp.'!$B$5:$B$444&lt;=EOMONTH(N$4,0))*('Comp.'!$E$5:$E$444))</f>
        <v>0</v>
      </c>
      <c r="O82" s="145" t="n">
        <f aca="false">SUM(C82:N82)</f>
        <v>6864</v>
      </c>
      <c r="P82" s="146" t="n">
        <f aca="false">IF($O$135=0,0,O82/$O$135)</f>
        <v>0.00368225895222358</v>
      </c>
      <c r="Q82" s="118"/>
      <c r="R82" s="118"/>
      <c r="S82" s="118"/>
      <c r="T82" s="118"/>
      <c r="U82" s="118"/>
      <c r="V82" s="118"/>
      <c r="W82" s="118"/>
      <c r="X82" s="118"/>
      <c r="Y82" s="118"/>
      <c r="Z82" s="118"/>
    </row>
    <row r="83" customFormat="false" ht="23.25" hidden="false" customHeight="true" outlineLevel="0" collapsed="false">
      <c r="A83" s="59" t="s">
        <v>289</v>
      </c>
      <c r="B83" s="65" t="s">
        <v>290</v>
      </c>
      <c r="C83" s="144" t="n">
        <f aca="false">SUMPRODUCT((Diário!$E$4:$E$5010='Analítico Cp.'!$B83)*(Diário!$C$4:$C$5010&gt;=C$4)*(Diário!$C$4:$C$5010&lt;=EOMONTH(C$4,0))*(Diário!$F$4:$F$5010))
+SUMPRODUCT(('Comp.'!$D$5:$D$444=$B83)*('Comp.'!$B$5:$B$444&gt;=C$4)*('Comp.'!$B$5:$B$444&lt;=EOMONTH(C$4,0))*('Comp.'!$E$5:$E$444))</f>
        <v>0</v>
      </c>
      <c r="D83" s="144" t="n">
        <f aca="false">SUMPRODUCT((Diário!$E$4:$E$5010='Analítico Cp.'!$B83)*(Diário!$C$4:$C$5010&gt;=D$4)*(Diário!$C$4:$C$5010&lt;=EOMONTH(D$4,0))*(Diário!$F$4:$F$5010))
+SUMPRODUCT(('Comp.'!$D$5:$D$444=$B83)*('Comp.'!$B$5:$B$444&gt;=D$4)*('Comp.'!$B$5:$B$444&lt;=EOMONTH(D$4,0))*('Comp.'!$E$5:$E$444))</f>
        <v>0</v>
      </c>
      <c r="E83" s="144" t="n">
        <f aca="false">SUMPRODUCT((Diário!$E$4:$E$5010='Analítico Cp.'!$B83)*(Diário!$C$4:$C$5010&gt;=E$4)*(Diário!$C$4:$C$5010&lt;=EOMONTH(E$4,0))*(Diário!$F$4:$F$5010))
+SUMPRODUCT(('Comp.'!$D$5:$D$444=$B83)*('Comp.'!$B$5:$B$444&gt;=E$4)*('Comp.'!$B$5:$B$444&lt;=EOMONTH(E$4,0))*('Comp.'!$E$5:$E$444))</f>
        <v>0</v>
      </c>
      <c r="F83" s="144" t="n">
        <f aca="false">SUMPRODUCT((Diário!$E$4:$E$5010='Analítico Cp.'!$B83)*(Diário!$C$4:$C$5010&gt;=F$4)*(Diário!$C$4:$C$5010&lt;=EOMONTH(F$4,0))*(Diário!$F$4:$F$5010))
+SUMPRODUCT(('Comp.'!$D$5:$D$444=$B83)*('Comp.'!$B$5:$B$444&gt;=F$4)*('Comp.'!$B$5:$B$444&lt;=EOMONTH(F$4,0))*('Comp.'!$E$5:$E$444))</f>
        <v>0</v>
      </c>
      <c r="G83" s="144" t="n">
        <f aca="false">SUMPRODUCT((Diário!$E$4:$E$5010='Analítico Cp.'!$B83)*(Diário!$C$4:$C$5010&gt;=G$4)*(Diário!$C$4:$C$5010&lt;=EOMONTH(G$4,0))*(Diário!$F$4:$F$5010))
+SUMPRODUCT(('Comp.'!$D$5:$D$444=$B83)*('Comp.'!$B$5:$B$444&gt;=G$4)*('Comp.'!$B$5:$B$444&lt;=EOMONTH(G$4,0))*('Comp.'!$E$5:$E$444))</f>
        <v>0</v>
      </c>
      <c r="H83" s="144" t="n">
        <f aca="false">SUMPRODUCT((Diário!$E$4:$E$5010='Analítico Cp.'!$B83)*(Diário!$C$4:$C$5010&gt;=H$4)*(Diário!$C$4:$C$5010&lt;=EOMONTH(H$4,0))*(Diário!$F$4:$F$5010))
+SUMPRODUCT(('Comp.'!$D$5:$D$444=$B83)*('Comp.'!$B$5:$B$444&gt;=H$4)*('Comp.'!$B$5:$B$444&lt;=EOMONTH(H$4,0))*('Comp.'!$E$5:$E$444))</f>
        <v>0</v>
      </c>
      <c r="I83" s="144" t="n">
        <f aca="false">SUMPRODUCT((Diário!$E$4:$E$5010='Analítico Cp.'!$B83)*(Diário!$C$4:$C$5010&gt;=I$4)*(Diário!$C$4:$C$5010&lt;=EOMONTH(I$4,0))*(Diário!$F$4:$F$5010))
+SUMPRODUCT(('Comp.'!$D$5:$D$444=$B83)*('Comp.'!$B$5:$B$444&gt;=I$4)*('Comp.'!$B$5:$B$444&lt;=EOMONTH(I$4,0))*('Comp.'!$E$5:$E$444))</f>
        <v>0</v>
      </c>
      <c r="J83" s="144" t="n">
        <f aca="false">SUMPRODUCT((Diário!$E$4:$E$5010='Analítico Cp.'!$B83)*(Diário!$C$4:$C$5010&gt;=J$4)*(Diário!$C$4:$C$5010&lt;=EOMONTH(J$4,0))*(Diário!$F$4:$F$5010))
+SUMPRODUCT(('Comp.'!$D$5:$D$444=$B83)*('Comp.'!$B$5:$B$444&gt;=J$4)*('Comp.'!$B$5:$B$444&lt;=EOMONTH(J$4,0))*('Comp.'!$E$5:$E$444))</f>
        <v>0</v>
      </c>
      <c r="K83" s="144" t="n">
        <f aca="false">SUMPRODUCT((Diário!$E$4:$E$5010='Analítico Cp.'!$B83)*(Diário!$C$4:$C$5010&gt;=K$4)*(Diário!$C$4:$C$5010&lt;=EOMONTH(K$4,0))*(Diário!$F$4:$F$5010))
+SUMPRODUCT(('Comp.'!$D$5:$D$444=$B83)*('Comp.'!$B$5:$B$444&gt;=K$4)*('Comp.'!$B$5:$B$444&lt;=EOMONTH(K$4,0))*('Comp.'!$E$5:$E$444))</f>
        <v>932</v>
      </c>
      <c r="L83" s="144" t="n">
        <f aca="false">SUMPRODUCT((Diário!$E$4:$E$5010='Analítico Cp.'!$B83)*(Diário!$C$4:$C$5010&gt;=L$4)*(Diário!$C$4:$C$5010&lt;=EOMONTH(L$4,0))*(Diário!$F$4:$F$5010))
+SUMPRODUCT(('Comp.'!$D$5:$D$444=$B83)*('Comp.'!$B$5:$B$444&gt;=L$4)*('Comp.'!$B$5:$B$444&lt;=EOMONTH(L$4,0))*('Comp.'!$E$5:$E$444))</f>
        <v>0</v>
      </c>
      <c r="M83" s="144" t="n">
        <f aca="false">SUMPRODUCT((Diário!$E$4:$E$5010='Analítico Cp.'!$B83)*(Diário!$C$4:$C$5010&gt;=M$4)*(Diário!$C$4:$C$5010&lt;=EOMONTH(M$4,0))*(Diário!$F$4:$F$5010))
+SUMPRODUCT(('Comp.'!$D$5:$D$444=$B83)*('Comp.'!$B$5:$B$444&gt;=M$4)*('Comp.'!$B$5:$B$444&lt;=EOMONTH(M$4,0))*('Comp.'!$E$5:$E$444))</f>
        <v>0</v>
      </c>
      <c r="N83" s="144" t="n">
        <f aca="false">SUMPRODUCT((Diário!$E$4:$E$5010='Analítico Cp.'!$B83)*(Diário!$C$4:$C$5010&gt;=N$4)*(Diário!$C$4:$C$5010&lt;=EOMONTH(N$4,0))*(Diário!$F$4:$F$5010))
+SUMPRODUCT(('Comp.'!$D$5:$D$444=$B83)*('Comp.'!$B$5:$B$444&gt;=N$4)*('Comp.'!$B$5:$B$444&lt;=EOMONTH(N$4,0))*('Comp.'!$E$5:$E$444))</f>
        <v>0</v>
      </c>
      <c r="O83" s="145" t="n">
        <f aca="false">SUM(C83:N83)</f>
        <v>932</v>
      </c>
      <c r="P83" s="146" t="n">
        <f aca="false">IF($O$135=0,0,O83/$O$135)</f>
        <v>0.000499980382207514</v>
      </c>
      <c r="Q83" s="118"/>
      <c r="R83" s="118"/>
      <c r="S83" s="118"/>
      <c r="T83" s="118"/>
      <c r="U83" s="118"/>
      <c r="V83" s="118"/>
      <c r="W83" s="118"/>
      <c r="X83" s="118"/>
      <c r="Y83" s="118"/>
      <c r="Z83" s="118"/>
    </row>
    <row r="84" customFormat="false" ht="23.25" hidden="false" customHeight="true" outlineLevel="0" collapsed="false">
      <c r="A84" s="59" t="s">
        <v>291</v>
      </c>
      <c r="B84" s="65" t="s">
        <v>292</v>
      </c>
      <c r="C84" s="144" t="n">
        <f aca="false">SUMPRODUCT((Diário!$E$4:$E$5010='Analítico Cp.'!$B84)*(Diário!$C$4:$C$5010&gt;=C$4)*(Diário!$C$4:$C$5010&lt;=EOMONTH(C$4,0))*(Diário!$F$4:$F$5010))
+SUMPRODUCT(('Comp.'!$D$5:$D$444=$B84)*('Comp.'!$B$5:$B$444&gt;=C$4)*('Comp.'!$B$5:$B$444&lt;=EOMONTH(C$4,0))*('Comp.'!$E$5:$E$444))</f>
        <v>0</v>
      </c>
      <c r="D84" s="144" t="n">
        <f aca="false">SUMPRODUCT((Diário!$E$4:$E$5010='Analítico Cp.'!$B84)*(Diário!$C$4:$C$5010&gt;=D$4)*(Diário!$C$4:$C$5010&lt;=EOMONTH(D$4,0))*(Diário!$F$4:$F$5010))
+SUMPRODUCT(('Comp.'!$D$5:$D$444=$B84)*('Comp.'!$B$5:$B$444&gt;=D$4)*('Comp.'!$B$5:$B$444&lt;=EOMONTH(D$4,0))*('Comp.'!$E$5:$E$444))</f>
        <v>0</v>
      </c>
      <c r="E84" s="144" t="n">
        <f aca="false">SUMPRODUCT((Diário!$E$4:$E$5010='Analítico Cp.'!$B84)*(Diário!$C$4:$C$5010&gt;=E$4)*(Diário!$C$4:$C$5010&lt;=EOMONTH(E$4,0))*(Diário!$F$4:$F$5010))
+SUMPRODUCT(('Comp.'!$D$5:$D$444=$B84)*('Comp.'!$B$5:$B$444&gt;=E$4)*('Comp.'!$B$5:$B$444&lt;=EOMONTH(E$4,0))*('Comp.'!$E$5:$E$444))</f>
        <v>0</v>
      </c>
      <c r="F84" s="144" t="n">
        <f aca="false">SUMPRODUCT((Diário!$E$4:$E$5010='Analítico Cp.'!$B84)*(Diário!$C$4:$C$5010&gt;=F$4)*(Diário!$C$4:$C$5010&lt;=EOMONTH(F$4,0))*(Diário!$F$4:$F$5010))
+SUMPRODUCT(('Comp.'!$D$5:$D$444=$B84)*('Comp.'!$B$5:$B$444&gt;=F$4)*('Comp.'!$B$5:$B$444&lt;=EOMONTH(F$4,0))*('Comp.'!$E$5:$E$444))</f>
        <v>0</v>
      </c>
      <c r="G84" s="144" t="n">
        <f aca="false">SUMPRODUCT((Diário!$E$4:$E$5010='Analítico Cp.'!$B84)*(Diário!$C$4:$C$5010&gt;=G$4)*(Diário!$C$4:$C$5010&lt;=EOMONTH(G$4,0))*(Diário!$F$4:$F$5010))
+SUMPRODUCT(('Comp.'!$D$5:$D$444=$B84)*('Comp.'!$B$5:$B$444&gt;=G$4)*('Comp.'!$B$5:$B$444&lt;=EOMONTH(G$4,0))*('Comp.'!$E$5:$E$444))</f>
        <v>410</v>
      </c>
      <c r="H84" s="144" t="n">
        <f aca="false">SUMPRODUCT((Diário!$E$4:$E$5010='Analítico Cp.'!$B84)*(Diário!$C$4:$C$5010&gt;=H$4)*(Diário!$C$4:$C$5010&lt;=EOMONTH(H$4,0))*(Diário!$F$4:$F$5010))
+SUMPRODUCT(('Comp.'!$D$5:$D$444=$B84)*('Comp.'!$B$5:$B$444&gt;=H$4)*('Comp.'!$B$5:$B$444&lt;=EOMONTH(H$4,0))*('Comp.'!$E$5:$E$444))</f>
        <v>1281.8</v>
      </c>
      <c r="I84" s="144" t="n">
        <f aca="false">SUMPRODUCT((Diário!$E$4:$E$5010='Analítico Cp.'!$B84)*(Diário!$C$4:$C$5010&gt;=I$4)*(Diário!$C$4:$C$5010&lt;=EOMONTH(I$4,0))*(Diário!$F$4:$F$5010))
+SUMPRODUCT(('Comp.'!$D$5:$D$444=$B84)*('Comp.'!$B$5:$B$444&gt;=I$4)*('Comp.'!$B$5:$B$444&lt;=EOMONTH(I$4,0))*('Comp.'!$E$5:$E$444))</f>
        <v>2792</v>
      </c>
      <c r="J84" s="144" t="n">
        <f aca="false">SUMPRODUCT((Diário!$E$4:$E$5010='Analítico Cp.'!$B84)*(Diário!$C$4:$C$5010&gt;=J$4)*(Diário!$C$4:$C$5010&lt;=EOMONTH(J$4,0))*(Diário!$F$4:$F$5010))
+SUMPRODUCT(('Comp.'!$D$5:$D$444=$B84)*('Comp.'!$B$5:$B$444&gt;=J$4)*('Comp.'!$B$5:$B$444&lt;=EOMONTH(J$4,0))*('Comp.'!$E$5:$E$444))</f>
        <v>4005.5</v>
      </c>
      <c r="K84" s="144" t="n">
        <f aca="false">SUMPRODUCT((Diário!$E$4:$E$5010='Analítico Cp.'!$B84)*(Diário!$C$4:$C$5010&gt;=K$4)*(Diário!$C$4:$C$5010&lt;=EOMONTH(K$4,0))*(Diário!$F$4:$F$5010))
+SUMPRODUCT(('Comp.'!$D$5:$D$444=$B84)*('Comp.'!$B$5:$B$444&gt;=K$4)*('Comp.'!$B$5:$B$444&lt;=EOMONTH(K$4,0))*('Comp.'!$E$5:$E$444))</f>
        <v>7090</v>
      </c>
      <c r="L84" s="144" t="n">
        <f aca="false">SUMPRODUCT((Diário!$E$4:$E$5010='Analítico Cp.'!$B84)*(Diário!$C$4:$C$5010&gt;=L$4)*(Diário!$C$4:$C$5010&lt;=EOMONTH(L$4,0))*(Diário!$F$4:$F$5010))
+SUMPRODUCT(('Comp.'!$D$5:$D$444=$B84)*('Comp.'!$B$5:$B$444&gt;=L$4)*('Comp.'!$B$5:$B$444&lt;=EOMONTH(L$4,0))*('Comp.'!$E$5:$E$444))</f>
        <v>4725</v>
      </c>
      <c r="M84" s="144" t="n">
        <f aca="false">SUMPRODUCT((Diário!$E$4:$E$5010='Analítico Cp.'!$B84)*(Diário!$C$4:$C$5010&gt;=M$4)*(Diário!$C$4:$C$5010&lt;=EOMONTH(M$4,0))*(Diário!$F$4:$F$5010))
+SUMPRODUCT(('Comp.'!$D$5:$D$444=$B84)*('Comp.'!$B$5:$B$444&gt;=M$4)*('Comp.'!$B$5:$B$444&lt;=EOMONTH(M$4,0))*('Comp.'!$E$5:$E$444))</f>
        <v>4475</v>
      </c>
      <c r="N84" s="144" t="n">
        <f aca="false">SUMPRODUCT((Diário!$E$4:$E$5010='Analítico Cp.'!$B84)*(Diário!$C$4:$C$5010&gt;=N$4)*(Diário!$C$4:$C$5010&lt;=EOMONTH(N$4,0))*(Diário!$F$4:$F$5010))
+SUMPRODUCT(('Comp.'!$D$5:$D$444=$B84)*('Comp.'!$B$5:$B$444&gt;=N$4)*('Comp.'!$B$5:$B$444&lt;=EOMONTH(N$4,0))*('Comp.'!$E$5:$E$444))</f>
        <v>2170</v>
      </c>
      <c r="O84" s="145" t="n">
        <f aca="false">SUM(C84:N84)</f>
        <v>26949.3</v>
      </c>
      <c r="P84" s="146" t="n">
        <f aca="false">IF($O$135=0,0,O84/$O$135)</f>
        <v>0.0144572117105418</v>
      </c>
      <c r="Q84" s="118"/>
      <c r="R84" s="118"/>
      <c r="S84" s="118"/>
      <c r="T84" s="118"/>
      <c r="U84" s="118"/>
      <c r="V84" s="118"/>
      <c r="W84" s="118"/>
      <c r="X84" s="118"/>
      <c r="Y84" s="118"/>
      <c r="Z84" s="118"/>
    </row>
    <row r="85" customFormat="false" ht="23.25" hidden="false" customHeight="true" outlineLevel="0" collapsed="false">
      <c r="A85" s="59" t="s">
        <v>293</v>
      </c>
      <c r="B85" s="65" t="s">
        <v>294</v>
      </c>
      <c r="C85" s="144" t="n">
        <f aca="false">SUMPRODUCT((Diário!$E$4:$E$5010='Analítico Cp.'!$B85)*(Diário!$C$4:$C$5010&gt;=C$4)*(Diário!$C$4:$C$5010&lt;=EOMONTH(C$4,0))*(Diário!$F$4:$F$5010))
+SUMPRODUCT(('Comp.'!$D$5:$D$444=$B85)*('Comp.'!$B$5:$B$444&gt;=C$4)*('Comp.'!$B$5:$B$444&lt;=EOMONTH(C$4,0))*('Comp.'!$E$5:$E$444))</f>
        <v>0</v>
      </c>
      <c r="D85" s="144" t="n">
        <f aca="false">SUMPRODUCT((Diário!$E$4:$E$5010='Analítico Cp.'!$B85)*(Diário!$C$4:$C$5010&gt;=D$4)*(Diário!$C$4:$C$5010&lt;=EOMONTH(D$4,0))*(Diário!$F$4:$F$5010))
+SUMPRODUCT(('Comp.'!$D$5:$D$444=$B85)*('Comp.'!$B$5:$B$444&gt;=D$4)*('Comp.'!$B$5:$B$444&lt;=EOMONTH(D$4,0))*('Comp.'!$E$5:$E$444))</f>
        <v>0</v>
      </c>
      <c r="E85" s="144" t="n">
        <f aca="false">SUMPRODUCT((Diário!$E$4:$E$5010='Analítico Cp.'!$B85)*(Diário!$C$4:$C$5010&gt;=E$4)*(Diário!$C$4:$C$5010&lt;=EOMONTH(E$4,0))*(Diário!$F$4:$F$5010))
+SUMPRODUCT(('Comp.'!$D$5:$D$444=$B85)*('Comp.'!$B$5:$B$444&gt;=E$4)*('Comp.'!$B$5:$B$444&lt;=EOMONTH(E$4,0))*('Comp.'!$E$5:$E$444))</f>
        <v>0</v>
      </c>
      <c r="F85" s="144" t="n">
        <f aca="false">SUMPRODUCT((Diário!$E$4:$E$5010='Analítico Cp.'!$B85)*(Diário!$C$4:$C$5010&gt;=F$4)*(Diário!$C$4:$C$5010&lt;=EOMONTH(F$4,0))*(Diário!$F$4:$F$5010))
+SUMPRODUCT(('Comp.'!$D$5:$D$444=$B85)*('Comp.'!$B$5:$B$444&gt;=F$4)*('Comp.'!$B$5:$B$444&lt;=EOMONTH(F$4,0))*('Comp.'!$E$5:$E$444))</f>
        <v>0</v>
      </c>
      <c r="G85" s="144" t="n">
        <f aca="false">SUMPRODUCT((Diário!$E$4:$E$5010='Analítico Cp.'!$B85)*(Diário!$C$4:$C$5010&gt;=G$4)*(Diário!$C$4:$C$5010&lt;=EOMONTH(G$4,0))*(Diário!$F$4:$F$5010))
+SUMPRODUCT(('Comp.'!$D$5:$D$444=$B85)*('Comp.'!$B$5:$B$444&gt;=G$4)*('Comp.'!$B$5:$B$444&lt;=EOMONTH(G$4,0))*('Comp.'!$E$5:$E$444))</f>
        <v>0</v>
      </c>
      <c r="H85" s="144" t="n">
        <f aca="false">SUMPRODUCT((Diário!$E$4:$E$5010='Analítico Cp.'!$B85)*(Diário!$C$4:$C$5010&gt;=H$4)*(Diário!$C$4:$C$5010&lt;=EOMONTH(H$4,0))*(Diário!$F$4:$F$5010))
+SUMPRODUCT(('Comp.'!$D$5:$D$444=$B85)*('Comp.'!$B$5:$B$444&gt;=H$4)*('Comp.'!$B$5:$B$444&lt;=EOMONTH(H$4,0))*('Comp.'!$E$5:$E$444))</f>
        <v>0</v>
      </c>
      <c r="I85" s="144" t="n">
        <f aca="false">SUMPRODUCT((Diário!$E$4:$E$5010='Analítico Cp.'!$B85)*(Diário!$C$4:$C$5010&gt;=I$4)*(Diário!$C$4:$C$5010&lt;=EOMONTH(I$4,0))*(Diário!$F$4:$F$5010))
+SUMPRODUCT(('Comp.'!$D$5:$D$444=$B85)*('Comp.'!$B$5:$B$444&gt;=I$4)*('Comp.'!$B$5:$B$444&lt;=EOMONTH(I$4,0))*('Comp.'!$E$5:$E$444))</f>
        <v>0</v>
      </c>
      <c r="J85" s="144" t="n">
        <f aca="false">SUMPRODUCT((Diário!$E$4:$E$5010='Analítico Cp.'!$B85)*(Diário!$C$4:$C$5010&gt;=J$4)*(Diário!$C$4:$C$5010&lt;=EOMONTH(J$4,0))*(Diário!$F$4:$F$5010))
+SUMPRODUCT(('Comp.'!$D$5:$D$444=$B85)*('Comp.'!$B$5:$B$444&gt;=J$4)*('Comp.'!$B$5:$B$444&lt;=EOMONTH(J$4,0))*('Comp.'!$E$5:$E$444))</f>
        <v>0</v>
      </c>
      <c r="K85" s="144" t="n">
        <f aca="false">SUMPRODUCT((Diário!$E$4:$E$5010='Analítico Cp.'!$B85)*(Diário!$C$4:$C$5010&gt;=K$4)*(Diário!$C$4:$C$5010&lt;=EOMONTH(K$4,0))*(Diário!$F$4:$F$5010))
+SUMPRODUCT(('Comp.'!$D$5:$D$444=$B85)*('Comp.'!$B$5:$B$444&gt;=K$4)*('Comp.'!$B$5:$B$444&lt;=EOMONTH(K$4,0))*('Comp.'!$E$5:$E$444))</f>
        <v>0</v>
      </c>
      <c r="L85" s="144" t="n">
        <f aca="false">SUMPRODUCT((Diário!$E$4:$E$5010='Analítico Cp.'!$B85)*(Diário!$C$4:$C$5010&gt;=L$4)*(Diário!$C$4:$C$5010&lt;=EOMONTH(L$4,0))*(Diário!$F$4:$F$5010))
+SUMPRODUCT(('Comp.'!$D$5:$D$444=$B85)*('Comp.'!$B$5:$B$444&gt;=L$4)*('Comp.'!$B$5:$B$444&lt;=EOMONTH(L$4,0))*('Comp.'!$E$5:$E$444))</f>
        <v>0</v>
      </c>
      <c r="M85" s="144" t="n">
        <f aca="false">SUMPRODUCT((Diário!$E$4:$E$5010='Analítico Cp.'!$B85)*(Diário!$C$4:$C$5010&gt;=M$4)*(Diário!$C$4:$C$5010&lt;=EOMONTH(M$4,0))*(Diário!$F$4:$F$5010))
+SUMPRODUCT(('Comp.'!$D$5:$D$444=$B85)*('Comp.'!$B$5:$B$444&gt;=M$4)*('Comp.'!$B$5:$B$444&lt;=EOMONTH(M$4,0))*('Comp.'!$E$5:$E$444))</f>
        <v>0</v>
      </c>
      <c r="N85" s="144" t="n">
        <f aca="false">SUMPRODUCT((Diário!$E$4:$E$5010='Analítico Cp.'!$B85)*(Diário!$C$4:$C$5010&gt;=N$4)*(Diário!$C$4:$C$5010&lt;=EOMONTH(N$4,0))*(Diário!$F$4:$F$5010))
+SUMPRODUCT(('Comp.'!$D$5:$D$444=$B85)*('Comp.'!$B$5:$B$444&gt;=N$4)*('Comp.'!$B$5:$B$444&lt;=EOMONTH(N$4,0))*('Comp.'!$E$5:$E$444))</f>
        <v>0</v>
      </c>
      <c r="O85" s="145" t="n">
        <f aca="false">SUM(C85:N85)</f>
        <v>0</v>
      </c>
      <c r="P85" s="146" t="n">
        <f aca="false">IF($O$135=0,0,O85/$O$135)</f>
        <v>0</v>
      </c>
      <c r="Q85" s="118"/>
      <c r="R85" s="118"/>
      <c r="S85" s="118"/>
      <c r="T85" s="118"/>
      <c r="U85" s="118"/>
      <c r="V85" s="118"/>
      <c r="W85" s="118"/>
      <c r="X85" s="118"/>
      <c r="Y85" s="118"/>
      <c r="Z85" s="118"/>
    </row>
    <row r="86" customFormat="false" ht="23.25" hidden="false" customHeight="true" outlineLevel="0" collapsed="false">
      <c r="A86" s="59" t="s">
        <v>295</v>
      </c>
      <c r="B86" s="65" t="s">
        <v>296</v>
      </c>
      <c r="C86" s="144" t="n">
        <f aca="false">SUMPRODUCT((Diário!$E$4:$E$5010='Analítico Cp.'!$B86)*(Diário!$C$4:$C$5010&gt;=C$4)*(Diário!$C$4:$C$5010&lt;=EOMONTH(C$4,0))*(Diário!$F$4:$F$5010))
+SUMPRODUCT(('Comp.'!$D$5:$D$444=$B86)*('Comp.'!$B$5:$B$444&gt;=C$4)*('Comp.'!$B$5:$B$444&lt;=EOMONTH(C$4,0))*('Comp.'!$E$5:$E$444))</f>
        <v>0</v>
      </c>
      <c r="D86" s="144" t="n">
        <f aca="false">SUMPRODUCT((Diário!$E$4:$E$5010='Analítico Cp.'!$B86)*(Diário!$C$4:$C$5010&gt;=D$4)*(Diário!$C$4:$C$5010&lt;=EOMONTH(D$4,0))*(Diário!$F$4:$F$5010))
+SUMPRODUCT(('Comp.'!$D$5:$D$444=$B86)*('Comp.'!$B$5:$B$444&gt;=D$4)*('Comp.'!$B$5:$B$444&lt;=EOMONTH(D$4,0))*('Comp.'!$E$5:$E$444))</f>
        <v>0</v>
      </c>
      <c r="E86" s="144" t="n">
        <f aca="false">SUMPRODUCT((Diário!$E$4:$E$5010='Analítico Cp.'!$B86)*(Diário!$C$4:$C$5010&gt;=E$4)*(Diário!$C$4:$C$5010&lt;=EOMONTH(E$4,0))*(Diário!$F$4:$F$5010))
+SUMPRODUCT(('Comp.'!$D$5:$D$444=$B86)*('Comp.'!$B$5:$B$444&gt;=E$4)*('Comp.'!$B$5:$B$444&lt;=EOMONTH(E$4,0))*('Comp.'!$E$5:$E$444))</f>
        <v>0</v>
      </c>
      <c r="F86" s="144" t="n">
        <f aca="false">SUMPRODUCT((Diário!$E$4:$E$5010='Analítico Cp.'!$B86)*(Diário!$C$4:$C$5010&gt;=F$4)*(Diário!$C$4:$C$5010&lt;=EOMONTH(F$4,0))*(Diário!$F$4:$F$5010))
+SUMPRODUCT(('Comp.'!$D$5:$D$444=$B86)*('Comp.'!$B$5:$B$444&gt;=F$4)*('Comp.'!$B$5:$B$444&lt;=EOMONTH(F$4,0))*('Comp.'!$E$5:$E$444))</f>
        <v>0</v>
      </c>
      <c r="G86" s="144" t="n">
        <f aca="false">SUMPRODUCT((Diário!$E$4:$E$5010='Analítico Cp.'!$B86)*(Diário!$C$4:$C$5010&gt;=G$4)*(Diário!$C$4:$C$5010&lt;=EOMONTH(G$4,0))*(Diário!$F$4:$F$5010))
+SUMPRODUCT(('Comp.'!$D$5:$D$444=$B86)*('Comp.'!$B$5:$B$444&gt;=G$4)*('Comp.'!$B$5:$B$444&lt;=EOMONTH(G$4,0))*('Comp.'!$E$5:$E$444))</f>
        <v>0</v>
      </c>
      <c r="H86" s="144" t="n">
        <f aca="false">SUMPRODUCT((Diário!$E$4:$E$5010='Analítico Cp.'!$B86)*(Diário!$C$4:$C$5010&gt;=H$4)*(Diário!$C$4:$C$5010&lt;=EOMONTH(H$4,0))*(Diário!$F$4:$F$5010))
+SUMPRODUCT(('Comp.'!$D$5:$D$444=$B86)*('Comp.'!$B$5:$B$444&gt;=H$4)*('Comp.'!$B$5:$B$444&lt;=EOMONTH(H$4,0))*('Comp.'!$E$5:$E$444))</f>
        <v>0</v>
      </c>
      <c r="I86" s="144" t="n">
        <f aca="false">SUMPRODUCT((Diário!$E$4:$E$5010='Analítico Cp.'!$B86)*(Diário!$C$4:$C$5010&gt;=I$4)*(Diário!$C$4:$C$5010&lt;=EOMONTH(I$4,0))*(Diário!$F$4:$F$5010))
+SUMPRODUCT(('Comp.'!$D$5:$D$444=$B86)*('Comp.'!$B$5:$B$444&gt;=I$4)*('Comp.'!$B$5:$B$444&lt;=EOMONTH(I$4,0))*('Comp.'!$E$5:$E$444))</f>
        <v>0</v>
      </c>
      <c r="J86" s="144" t="n">
        <f aca="false">SUMPRODUCT((Diário!$E$4:$E$5010='Analítico Cp.'!$B86)*(Diário!$C$4:$C$5010&gt;=J$4)*(Diário!$C$4:$C$5010&lt;=EOMONTH(J$4,0))*(Diário!$F$4:$F$5010))
+SUMPRODUCT(('Comp.'!$D$5:$D$444=$B86)*('Comp.'!$B$5:$B$444&gt;=J$4)*('Comp.'!$B$5:$B$444&lt;=EOMONTH(J$4,0))*('Comp.'!$E$5:$E$444))</f>
        <v>0</v>
      </c>
      <c r="K86" s="144" t="n">
        <f aca="false">SUMPRODUCT((Diário!$E$4:$E$5010='Analítico Cp.'!$B86)*(Diário!$C$4:$C$5010&gt;=K$4)*(Diário!$C$4:$C$5010&lt;=EOMONTH(K$4,0))*(Diário!$F$4:$F$5010))
+SUMPRODUCT(('Comp.'!$D$5:$D$444=$B86)*('Comp.'!$B$5:$B$444&gt;=K$4)*('Comp.'!$B$5:$B$444&lt;=EOMONTH(K$4,0))*('Comp.'!$E$5:$E$444))</f>
        <v>0</v>
      </c>
      <c r="L86" s="144" t="n">
        <f aca="false">SUMPRODUCT((Diário!$E$4:$E$5010='Analítico Cp.'!$B86)*(Diário!$C$4:$C$5010&gt;=L$4)*(Diário!$C$4:$C$5010&lt;=EOMONTH(L$4,0))*(Diário!$F$4:$F$5010))
+SUMPRODUCT(('Comp.'!$D$5:$D$444=$B86)*('Comp.'!$B$5:$B$444&gt;=L$4)*('Comp.'!$B$5:$B$444&lt;=EOMONTH(L$4,0))*('Comp.'!$E$5:$E$444))</f>
        <v>0</v>
      </c>
      <c r="M86" s="144" t="n">
        <f aca="false">SUMPRODUCT((Diário!$E$4:$E$5010='Analítico Cp.'!$B86)*(Diário!$C$4:$C$5010&gt;=M$4)*(Diário!$C$4:$C$5010&lt;=EOMONTH(M$4,0))*(Diário!$F$4:$F$5010))
+SUMPRODUCT(('Comp.'!$D$5:$D$444=$B86)*('Comp.'!$B$5:$B$444&gt;=M$4)*('Comp.'!$B$5:$B$444&lt;=EOMONTH(M$4,0))*('Comp.'!$E$5:$E$444))</f>
        <v>0</v>
      </c>
      <c r="N86" s="144" t="n">
        <f aca="false">SUMPRODUCT((Diário!$E$4:$E$5010='Analítico Cp.'!$B86)*(Diário!$C$4:$C$5010&gt;=N$4)*(Diário!$C$4:$C$5010&lt;=EOMONTH(N$4,0))*(Diário!$F$4:$F$5010))
+SUMPRODUCT(('Comp.'!$D$5:$D$444=$B86)*('Comp.'!$B$5:$B$444&gt;=N$4)*('Comp.'!$B$5:$B$444&lt;=EOMONTH(N$4,0))*('Comp.'!$E$5:$E$444))</f>
        <v>0</v>
      </c>
      <c r="O86" s="145" t="n">
        <f aca="false">SUM(C86:N86)</f>
        <v>0</v>
      </c>
      <c r="P86" s="146" t="n">
        <f aca="false">IF($O$135=0,0,O86/$O$135)</f>
        <v>0</v>
      </c>
      <c r="Q86" s="118"/>
      <c r="R86" s="118"/>
      <c r="S86" s="118"/>
      <c r="T86" s="118"/>
      <c r="U86" s="118"/>
      <c r="V86" s="118"/>
      <c r="W86" s="118"/>
      <c r="X86" s="118"/>
      <c r="Y86" s="118"/>
      <c r="Z86" s="118"/>
    </row>
    <row r="87" customFormat="false" ht="23.25" hidden="false" customHeight="true" outlineLevel="0" collapsed="false">
      <c r="A87" s="59" t="s">
        <v>297</v>
      </c>
      <c r="B87" s="65" t="s">
        <v>298</v>
      </c>
      <c r="C87" s="144" t="n">
        <f aca="false">SUMPRODUCT((Diário!$E$4:$E$5010='Analítico Cp.'!$B87)*(Diário!$C$4:$C$5010&gt;=C$4)*(Diário!$C$4:$C$5010&lt;=EOMONTH(C$4,0))*(Diário!$F$4:$F$5010))
+SUMPRODUCT(('Comp.'!$D$5:$D$444=$B87)*('Comp.'!$B$5:$B$444&gt;=C$4)*('Comp.'!$B$5:$B$444&lt;=EOMONTH(C$4,0))*('Comp.'!$E$5:$E$444))</f>
        <v>0</v>
      </c>
      <c r="D87" s="144" t="n">
        <f aca="false">SUMPRODUCT((Diário!$E$4:$E$5010='Analítico Cp.'!$B87)*(Diário!$C$4:$C$5010&gt;=D$4)*(Diário!$C$4:$C$5010&lt;=EOMONTH(D$4,0))*(Diário!$F$4:$F$5010))
+SUMPRODUCT(('Comp.'!$D$5:$D$444=$B87)*('Comp.'!$B$5:$B$444&gt;=D$4)*('Comp.'!$B$5:$B$444&lt;=EOMONTH(D$4,0))*('Comp.'!$E$5:$E$444))</f>
        <v>0</v>
      </c>
      <c r="E87" s="144" t="n">
        <f aca="false">SUMPRODUCT((Diário!$E$4:$E$5010='Analítico Cp.'!$B87)*(Diário!$C$4:$C$5010&gt;=E$4)*(Diário!$C$4:$C$5010&lt;=EOMONTH(E$4,0))*(Diário!$F$4:$F$5010))
+SUMPRODUCT(('Comp.'!$D$5:$D$444=$B87)*('Comp.'!$B$5:$B$444&gt;=E$4)*('Comp.'!$B$5:$B$444&lt;=EOMONTH(E$4,0))*('Comp.'!$E$5:$E$444))</f>
        <v>0</v>
      </c>
      <c r="F87" s="144" t="n">
        <f aca="false">SUMPRODUCT((Diário!$E$4:$E$5010='Analítico Cp.'!$B87)*(Diário!$C$4:$C$5010&gt;=F$4)*(Diário!$C$4:$C$5010&lt;=EOMONTH(F$4,0))*(Diário!$F$4:$F$5010))
+SUMPRODUCT(('Comp.'!$D$5:$D$444=$B87)*('Comp.'!$B$5:$B$444&gt;=F$4)*('Comp.'!$B$5:$B$444&lt;=EOMONTH(F$4,0))*('Comp.'!$E$5:$E$444))</f>
        <v>0</v>
      </c>
      <c r="G87" s="144" t="n">
        <f aca="false">SUMPRODUCT((Diário!$E$4:$E$5010='Analítico Cp.'!$B87)*(Diário!$C$4:$C$5010&gt;=G$4)*(Diário!$C$4:$C$5010&lt;=EOMONTH(G$4,0))*(Diário!$F$4:$F$5010))
+SUMPRODUCT(('Comp.'!$D$5:$D$444=$B87)*('Comp.'!$B$5:$B$444&gt;=G$4)*('Comp.'!$B$5:$B$444&lt;=EOMONTH(G$4,0))*('Comp.'!$E$5:$E$444))</f>
        <v>0</v>
      </c>
      <c r="H87" s="144" t="n">
        <f aca="false">SUMPRODUCT((Diário!$E$4:$E$5010='Analítico Cp.'!$B87)*(Diário!$C$4:$C$5010&gt;=H$4)*(Diário!$C$4:$C$5010&lt;=EOMONTH(H$4,0))*(Diário!$F$4:$F$5010))
+SUMPRODUCT(('Comp.'!$D$5:$D$444=$B87)*('Comp.'!$B$5:$B$444&gt;=H$4)*('Comp.'!$B$5:$B$444&lt;=EOMONTH(H$4,0))*('Comp.'!$E$5:$E$444))</f>
        <v>0</v>
      </c>
      <c r="I87" s="144" t="n">
        <f aca="false">SUMPRODUCT((Diário!$E$4:$E$5010='Analítico Cp.'!$B87)*(Diário!$C$4:$C$5010&gt;=I$4)*(Diário!$C$4:$C$5010&lt;=EOMONTH(I$4,0))*(Diário!$F$4:$F$5010))
+SUMPRODUCT(('Comp.'!$D$5:$D$444=$B87)*('Comp.'!$B$5:$B$444&gt;=I$4)*('Comp.'!$B$5:$B$444&lt;=EOMONTH(I$4,0))*('Comp.'!$E$5:$E$444))</f>
        <v>0</v>
      </c>
      <c r="J87" s="144" t="n">
        <f aca="false">SUMPRODUCT((Diário!$E$4:$E$5010='Analítico Cp.'!$B87)*(Diário!$C$4:$C$5010&gt;=J$4)*(Diário!$C$4:$C$5010&lt;=EOMONTH(J$4,0))*(Diário!$F$4:$F$5010))
+SUMPRODUCT(('Comp.'!$D$5:$D$444=$B87)*('Comp.'!$B$5:$B$444&gt;=J$4)*('Comp.'!$B$5:$B$444&lt;=EOMONTH(J$4,0))*('Comp.'!$E$5:$E$444))</f>
        <v>0</v>
      </c>
      <c r="K87" s="144" t="n">
        <f aca="false">SUMPRODUCT((Diário!$E$4:$E$5010='Analítico Cp.'!$B87)*(Diário!$C$4:$C$5010&gt;=K$4)*(Diário!$C$4:$C$5010&lt;=EOMONTH(K$4,0))*(Diário!$F$4:$F$5010))
+SUMPRODUCT(('Comp.'!$D$5:$D$444=$B87)*('Comp.'!$B$5:$B$444&gt;=K$4)*('Comp.'!$B$5:$B$444&lt;=EOMONTH(K$4,0))*('Comp.'!$E$5:$E$444))</f>
        <v>0</v>
      </c>
      <c r="L87" s="144" t="n">
        <f aca="false">SUMPRODUCT((Diário!$E$4:$E$5010='Analítico Cp.'!$B87)*(Diário!$C$4:$C$5010&gt;=L$4)*(Diário!$C$4:$C$5010&lt;=EOMONTH(L$4,0))*(Diário!$F$4:$F$5010))
+SUMPRODUCT(('Comp.'!$D$5:$D$444=$B87)*('Comp.'!$B$5:$B$444&gt;=L$4)*('Comp.'!$B$5:$B$444&lt;=EOMONTH(L$4,0))*('Comp.'!$E$5:$E$444))</f>
        <v>0</v>
      </c>
      <c r="M87" s="144" t="n">
        <f aca="false">SUMPRODUCT((Diário!$E$4:$E$5010='Analítico Cp.'!$B87)*(Diário!$C$4:$C$5010&gt;=M$4)*(Diário!$C$4:$C$5010&lt;=EOMONTH(M$4,0))*(Diário!$F$4:$F$5010))
+SUMPRODUCT(('Comp.'!$D$5:$D$444=$B87)*('Comp.'!$B$5:$B$444&gt;=M$4)*('Comp.'!$B$5:$B$444&lt;=EOMONTH(M$4,0))*('Comp.'!$E$5:$E$444))</f>
        <v>0</v>
      </c>
      <c r="N87" s="144" t="n">
        <f aca="false">SUMPRODUCT((Diário!$E$4:$E$5010='Analítico Cp.'!$B87)*(Diário!$C$4:$C$5010&gt;=N$4)*(Diário!$C$4:$C$5010&lt;=EOMONTH(N$4,0))*(Diário!$F$4:$F$5010))
+SUMPRODUCT(('Comp.'!$D$5:$D$444=$B87)*('Comp.'!$B$5:$B$444&gt;=N$4)*('Comp.'!$B$5:$B$444&lt;=EOMONTH(N$4,0))*('Comp.'!$E$5:$E$444))</f>
        <v>0</v>
      </c>
      <c r="O87" s="145" t="n">
        <f aca="false">SUM(C87:N87)</f>
        <v>0</v>
      </c>
      <c r="P87" s="146" t="n">
        <f aca="false">IF($O$135=0,0,O87/$O$135)</f>
        <v>0</v>
      </c>
      <c r="Q87" s="118"/>
      <c r="R87" s="118"/>
      <c r="S87" s="118"/>
      <c r="T87" s="118"/>
      <c r="U87" s="118"/>
      <c r="V87" s="118"/>
      <c r="W87" s="118"/>
      <c r="X87" s="118"/>
      <c r="Y87" s="118"/>
      <c r="Z87" s="118"/>
    </row>
    <row r="88" customFormat="false" ht="23.25" hidden="false" customHeight="true" outlineLevel="0" collapsed="false">
      <c r="A88" s="59" t="s">
        <v>299</v>
      </c>
      <c r="B88" s="65" t="s">
        <v>300</v>
      </c>
      <c r="C88" s="144" t="n">
        <f aca="false">SUMPRODUCT((Diário!$E$4:$E$5010='Analítico Cp.'!$B88)*(Diário!$C$4:$C$5010&gt;=C$4)*(Diário!$C$4:$C$5010&lt;=EOMONTH(C$4,0))*(Diário!$F$4:$F$5010))
+SUMPRODUCT(('Comp.'!$D$5:$D$444=$B88)*('Comp.'!$B$5:$B$444&gt;=C$4)*('Comp.'!$B$5:$B$444&lt;=EOMONTH(C$4,0))*('Comp.'!$E$5:$E$444))</f>
        <v>0</v>
      </c>
      <c r="D88" s="144" t="n">
        <f aca="false">SUMPRODUCT((Diário!$E$4:$E$5010='Analítico Cp.'!$B88)*(Diário!$C$4:$C$5010&gt;=D$4)*(Diário!$C$4:$C$5010&lt;=EOMONTH(D$4,0))*(Diário!$F$4:$F$5010))
+SUMPRODUCT(('Comp.'!$D$5:$D$444=$B88)*('Comp.'!$B$5:$B$444&gt;=D$4)*('Comp.'!$B$5:$B$444&lt;=EOMONTH(D$4,0))*('Comp.'!$E$5:$E$444))</f>
        <v>0</v>
      </c>
      <c r="E88" s="144" t="n">
        <f aca="false">SUMPRODUCT((Diário!$E$4:$E$5010='Analítico Cp.'!$B88)*(Diário!$C$4:$C$5010&gt;=E$4)*(Diário!$C$4:$C$5010&lt;=EOMONTH(E$4,0))*(Diário!$F$4:$F$5010))
+SUMPRODUCT(('Comp.'!$D$5:$D$444=$B88)*('Comp.'!$B$5:$B$444&gt;=E$4)*('Comp.'!$B$5:$B$444&lt;=EOMONTH(E$4,0))*('Comp.'!$E$5:$E$444))</f>
        <v>0</v>
      </c>
      <c r="F88" s="144" t="n">
        <f aca="false">SUMPRODUCT((Diário!$E$4:$E$5010='Analítico Cp.'!$B88)*(Diário!$C$4:$C$5010&gt;=F$4)*(Diário!$C$4:$C$5010&lt;=EOMONTH(F$4,0))*(Diário!$F$4:$F$5010))
+SUMPRODUCT(('Comp.'!$D$5:$D$444=$B88)*('Comp.'!$B$5:$B$444&gt;=F$4)*('Comp.'!$B$5:$B$444&lt;=EOMONTH(F$4,0))*('Comp.'!$E$5:$E$444))</f>
        <v>0</v>
      </c>
      <c r="G88" s="144" t="n">
        <f aca="false">SUMPRODUCT((Diário!$E$4:$E$5010='Analítico Cp.'!$B88)*(Diário!$C$4:$C$5010&gt;=G$4)*(Diário!$C$4:$C$5010&lt;=EOMONTH(G$4,0))*(Diário!$F$4:$F$5010))
+SUMPRODUCT(('Comp.'!$D$5:$D$444=$B88)*('Comp.'!$B$5:$B$444&gt;=G$4)*('Comp.'!$B$5:$B$444&lt;=EOMONTH(G$4,0))*('Comp.'!$E$5:$E$444))</f>
        <v>0</v>
      </c>
      <c r="H88" s="144" t="n">
        <f aca="false">SUMPRODUCT((Diário!$E$4:$E$5010='Analítico Cp.'!$B88)*(Diário!$C$4:$C$5010&gt;=H$4)*(Diário!$C$4:$C$5010&lt;=EOMONTH(H$4,0))*(Diário!$F$4:$F$5010))
+SUMPRODUCT(('Comp.'!$D$5:$D$444=$B88)*('Comp.'!$B$5:$B$444&gt;=H$4)*('Comp.'!$B$5:$B$444&lt;=EOMONTH(H$4,0))*('Comp.'!$E$5:$E$444))</f>
        <v>0</v>
      </c>
      <c r="I88" s="144" t="n">
        <f aca="false">SUMPRODUCT((Diário!$E$4:$E$5010='Analítico Cp.'!$B88)*(Diário!$C$4:$C$5010&gt;=I$4)*(Diário!$C$4:$C$5010&lt;=EOMONTH(I$4,0))*(Diário!$F$4:$F$5010))
+SUMPRODUCT(('Comp.'!$D$5:$D$444=$B88)*('Comp.'!$B$5:$B$444&gt;=I$4)*('Comp.'!$B$5:$B$444&lt;=EOMONTH(I$4,0))*('Comp.'!$E$5:$E$444))</f>
        <v>0</v>
      </c>
      <c r="J88" s="144" t="n">
        <f aca="false">SUMPRODUCT((Diário!$E$4:$E$5010='Analítico Cp.'!$B88)*(Diário!$C$4:$C$5010&gt;=J$4)*(Diário!$C$4:$C$5010&lt;=EOMONTH(J$4,0))*(Diário!$F$4:$F$5010))
+SUMPRODUCT(('Comp.'!$D$5:$D$444=$B88)*('Comp.'!$B$5:$B$444&gt;=J$4)*('Comp.'!$B$5:$B$444&lt;=EOMONTH(J$4,0))*('Comp.'!$E$5:$E$444))</f>
        <v>0</v>
      </c>
      <c r="K88" s="144" t="n">
        <f aca="false">SUMPRODUCT((Diário!$E$4:$E$5010='Analítico Cp.'!$B88)*(Diário!$C$4:$C$5010&gt;=K$4)*(Diário!$C$4:$C$5010&lt;=EOMONTH(K$4,0))*(Diário!$F$4:$F$5010))
+SUMPRODUCT(('Comp.'!$D$5:$D$444=$B88)*('Comp.'!$B$5:$B$444&gt;=K$4)*('Comp.'!$B$5:$B$444&lt;=EOMONTH(K$4,0))*('Comp.'!$E$5:$E$444))</f>
        <v>0</v>
      </c>
      <c r="L88" s="144" t="n">
        <f aca="false">SUMPRODUCT((Diário!$E$4:$E$5010='Analítico Cp.'!$B88)*(Diário!$C$4:$C$5010&gt;=L$4)*(Diário!$C$4:$C$5010&lt;=EOMONTH(L$4,0))*(Diário!$F$4:$F$5010))
+SUMPRODUCT(('Comp.'!$D$5:$D$444=$B88)*('Comp.'!$B$5:$B$444&gt;=L$4)*('Comp.'!$B$5:$B$444&lt;=EOMONTH(L$4,0))*('Comp.'!$E$5:$E$444))</f>
        <v>0</v>
      </c>
      <c r="M88" s="144" t="n">
        <f aca="false">SUMPRODUCT((Diário!$E$4:$E$5010='Analítico Cp.'!$B88)*(Diário!$C$4:$C$5010&gt;=M$4)*(Diário!$C$4:$C$5010&lt;=EOMONTH(M$4,0))*(Diário!$F$4:$F$5010))
+SUMPRODUCT(('Comp.'!$D$5:$D$444=$B88)*('Comp.'!$B$5:$B$444&gt;=M$4)*('Comp.'!$B$5:$B$444&lt;=EOMONTH(M$4,0))*('Comp.'!$E$5:$E$444))</f>
        <v>0</v>
      </c>
      <c r="N88" s="144" t="n">
        <f aca="false">SUMPRODUCT((Diário!$E$4:$E$5010='Analítico Cp.'!$B88)*(Diário!$C$4:$C$5010&gt;=N$4)*(Diário!$C$4:$C$5010&lt;=EOMONTH(N$4,0))*(Diário!$F$4:$F$5010))
+SUMPRODUCT(('Comp.'!$D$5:$D$444=$B88)*('Comp.'!$B$5:$B$444&gt;=N$4)*('Comp.'!$B$5:$B$444&lt;=EOMONTH(N$4,0))*('Comp.'!$E$5:$E$444))</f>
        <v>0</v>
      </c>
      <c r="O88" s="145" t="n">
        <f aca="false">SUM(C88:N88)</f>
        <v>0</v>
      </c>
      <c r="P88" s="146" t="n">
        <f aca="false">IF($O$135=0,0,O88/$O$135)</f>
        <v>0</v>
      </c>
      <c r="Q88" s="118"/>
      <c r="R88" s="118"/>
      <c r="S88" s="118"/>
      <c r="T88" s="118"/>
      <c r="U88" s="118"/>
      <c r="V88" s="118"/>
      <c r="W88" s="118"/>
      <c r="X88" s="118"/>
      <c r="Y88" s="118"/>
      <c r="Z88" s="118"/>
    </row>
    <row r="89" customFormat="false" ht="23.25" hidden="false" customHeight="true" outlineLevel="0" collapsed="false">
      <c r="A89" s="59" t="s">
        <v>301</v>
      </c>
      <c r="B89" s="65" t="s">
        <v>302</v>
      </c>
      <c r="C89" s="144" t="n">
        <f aca="false">SUMPRODUCT((Diário!$E$4:$E$5010='Analítico Cp.'!$B89)*(Diário!$C$4:$C$5010&gt;=C$4)*(Diário!$C$4:$C$5010&lt;=EOMONTH(C$4,0))*(Diário!$F$4:$F$5010))
+SUMPRODUCT(('Comp.'!$D$5:$D$444=$B89)*('Comp.'!$B$5:$B$444&gt;=C$4)*('Comp.'!$B$5:$B$444&lt;=EOMONTH(C$4,0))*('Comp.'!$E$5:$E$444))</f>
        <v>0</v>
      </c>
      <c r="D89" s="144" t="n">
        <f aca="false">SUMPRODUCT((Diário!$E$4:$E$5010='Analítico Cp.'!$B89)*(Diário!$C$4:$C$5010&gt;=D$4)*(Diário!$C$4:$C$5010&lt;=EOMONTH(D$4,0))*(Diário!$F$4:$F$5010))
+SUMPRODUCT(('Comp.'!$D$5:$D$444=$B89)*('Comp.'!$B$5:$B$444&gt;=D$4)*('Comp.'!$B$5:$B$444&lt;=EOMONTH(D$4,0))*('Comp.'!$E$5:$E$444))</f>
        <v>0</v>
      </c>
      <c r="E89" s="144" t="n">
        <f aca="false">SUMPRODUCT((Diário!$E$4:$E$5010='Analítico Cp.'!$B89)*(Diário!$C$4:$C$5010&gt;=E$4)*(Diário!$C$4:$C$5010&lt;=EOMONTH(E$4,0))*(Diário!$F$4:$F$5010))
+SUMPRODUCT(('Comp.'!$D$5:$D$444=$B89)*('Comp.'!$B$5:$B$444&gt;=E$4)*('Comp.'!$B$5:$B$444&lt;=EOMONTH(E$4,0))*('Comp.'!$E$5:$E$444))</f>
        <v>104.22</v>
      </c>
      <c r="F89" s="144" t="n">
        <f aca="false">SUMPRODUCT((Diário!$E$4:$E$5010='Analítico Cp.'!$B89)*(Diário!$C$4:$C$5010&gt;=F$4)*(Diário!$C$4:$C$5010&lt;=EOMONTH(F$4,0))*(Diário!$F$4:$F$5010))
+SUMPRODUCT(('Comp.'!$D$5:$D$444=$B89)*('Comp.'!$B$5:$B$444&gt;=F$4)*('Comp.'!$B$5:$B$444&lt;=EOMONTH(F$4,0))*('Comp.'!$E$5:$E$444))</f>
        <v>179.8</v>
      </c>
      <c r="G89" s="144" t="n">
        <f aca="false">SUMPRODUCT((Diário!$E$4:$E$5010='Analítico Cp.'!$B89)*(Diário!$C$4:$C$5010&gt;=G$4)*(Diário!$C$4:$C$5010&lt;=EOMONTH(G$4,0))*(Diário!$F$4:$F$5010))
+SUMPRODUCT(('Comp.'!$D$5:$D$444=$B89)*('Comp.'!$B$5:$B$444&gt;=G$4)*('Comp.'!$B$5:$B$444&lt;=EOMONTH(G$4,0))*('Comp.'!$E$5:$E$444))</f>
        <v>216.71</v>
      </c>
      <c r="H89" s="144" t="n">
        <f aca="false">SUMPRODUCT((Diário!$E$4:$E$5010='Analítico Cp.'!$B89)*(Diário!$C$4:$C$5010&gt;=H$4)*(Diário!$C$4:$C$5010&lt;=EOMONTH(H$4,0))*(Diário!$F$4:$F$5010))
+SUMPRODUCT(('Comp.'!$D$5:$D$444=$B89)*('Comp.'!$B$5:$B$444&gt;=H$4)*('Comp.'!$B$5:$B$444&lt;=EOMONTH(H$4,0))*('Comp.'!$E$5:$E$444))</f>
        <v>505.87</v>
      </c>
      <c r="I89" s="144" t="n">
        <f aca="false">SUMPRODUCT((Diário!$E$4:$E$5010='Analítico Cp.'!$B89)*(Diário!$C$4:$C$5010&gt;=I$4)*(Diário!$C$4:$C$5010&lt;=EOMONTH(I$4,0))*(Diário!$F$4:$F$5010))
+SUMPRODUCT(('Comp.'!$D$5:$D$444=$B89)*('Comp.'!$B$5:$B$444&gt;=I$4)*('Comp.'!$B$5:$B$444&lt;=EOMONTH(I$4,0))*('Comp.'!$E$5:$E$444))</f>
        <v>375.9</v>
      </c>
      <c r="J89" s="144" t="n">
        <f aca="false">SUMPRODUCT((Diário!$E$4:$E$5010='Analítico Cp.'!$B89)*(Diário!$C$4:$C$5010&gt;=J$4)*(Diário!$C$4:$C$5010&lt;=EOMONTH(J$4,0))*(Diário!$F$4:$F$5010))
+SUMPRODUCT(('Comp.'!$D$5:$D$444=$B89)*('Comp.'!$B$5:$B$444&gt;=J$4)*('Comp.'!$B$5:$B$444&lt;=EOMONTH(J$4,0))*('Comp.'!$E$5:$E$444))</f>
        <v>272.96</v>
      </c>
      <c r="K89" s="144" t="n">
        <f aca="false">SUMPRODUCT((Diário!$E$4:$E$5010='Analítico Cp.'!$B89)*(Diário!$C$4:$C$5010&gt;=K$4)*(Diário!$C$4:$C$5010&lt;=EOMONTH(K$4,0))*(Diário!$F$4:$F$5010))
+SUMPRODUCT(('Comp.'!$D$5:$D$444=$B89)*('Comp.'!$B$5:$B$444&gt;=K$4)*('Comp.'!$B$5:$B$444&lt;=EOMONTH(K$4,0))*('Comp.'!$E$5:$E$444))</f>
        <v>376.82</v>
      </c>
      <c r="L89" s="144" t="n">
        <f aca="false">SUMPRODUCT((Diário!$E$4:$E$5010='Analítico Cp.'!$B89)*(Diário!$C$4:$C$5010&gt;=L$4)*(Diário!$C$4:$C$5010&lt;=EOMONTH(L$4,0))*(Diário!$F$4:$F$5010))
+SUMPRODUCT(('Comp.'!$D$5:$D$444=$B89)*('Comp.'!$B$5:$B$444&gt;=L$4)*('Comp.'!$B$5:$B$444&lt;=EOMONTH(L$4,0))*('Comp.'!$E$5:$E$444))</f>
        <v>456.87</v>
      </c>
      <c r="M89" s="144" t="n">
        <f aca="false">SUMPRODUCT((Diário!$E$4:$E$5010='Analítico Cp.'!$B89)*(Diário!$C$4:$C$5010&gt;=M$4)*(Diário!$C$4:$C$5010&lt;=EOMONTH(M$4,0))*(Diário!$F$4:$F$5010))
+SUMPRODUCT(('Comp.'!$D$5:$D$444=$B89)*('Comp.'!$B$5:$B$444&gt;=M$4)*('Comp.'!$B$5:$B$444&lt;=EOMONTH(M$4,0))*('Comp.'!$E$5:$E$444))</f>
        <v>549.86</v>
      </c>
      <c r="N89" s="144" t="n">
        <f aca="false">SUMPRODUCT((Diário!$E$4:$E$5010='Analítico Cp.'!$B89)*(Diário!$C$4:$C$5010&gt;=N$4)*(Diário!$C$4:$C$5010&lt;=EOMONTH(N$4,0))*(Diário!$F$4:$F$5010))
+SUMPRODUCT(('Comp.'!$D$5:$D$444=$B89)*('Comp.'!$B$5:$B$444&gt;=N$4)*('Comp.'!$B$5:$B$444&lt;=EOMONTH(N$4,0))*('Comp.'!$E$5:$E$444))</f>
        <v>561.1</v>
      </c>
      <c r="O89" s="145" t="n">
        <f aca="false">SUM(C89:N89)</f>
        <v>3600.11</v>
      </c>
      <c r="P89" s="146" t="n">
        <f aca="false">IF($O$135=0,0,O89/$O$135)</f>
        <v>0.00193131370578229</v>
      </c>
      <c r="Q89" s="118"/>
      <c r="R89" s="118"/>
      <c r="S89" s="118"/>
      <c r="T89" s="118"/>
      <c r="U89" s="118"/>
      <c r="V89" s="118"/>
      <c r="W89" s="118"/>
      <c r="X89" s="118"/>
      <c r="Y89" s="118"/>
      <c r="Z89" s="118"/>
    </row>
    <row r="90" customFormat="false" ht="23.25" hidden="false" customHeight="true" outlineLevel="0" collapsed="false">
      <c r="A90" s="59" t="s">
        <v>303</v>
      </c>
      <c r="B90" s="65" t="s">
        <v>304</v>
      </c>
      <c r="C90" s="144" t="n">
        <f aca="false">SUMPRODUCT((Diário!$E$4:$E$5010='Analítico Cp.'!$B90)*(Diário!$C$4:$C$5010&gt;=C$4)*(Diário!$C$4:$C$5010&lt;=EOMONTH(C$4,0))*(Diário!$F$4:$F$5010))
+SUMPRODUCT(('Comp.'!$D$5:$D$444=$B90)*('Comp.'!$B$5:$B$444&gt;=C$4)*('Comp.'!$B$5:$B$444&lt;=EOMONTH(C$4,0))*('Comp.'!$E$5:$E$444))</f>
        <v>0</v>
      </c>
      <c r="D90" s="144" t="n">
        <f aca="false">SUMPRODUCT((Diário!$E$4:$E$5010='Analítico Cp.'!$B90)*(Diário!$C$4:$C$5010&gt;=D$4)*(Diário!$C$4:$C$5010&lt;=EOMONTH(D$4,0))*(Diário!$F$4:$F$5010))
+SUMPRODUCT(('Comp.'!$D$5:$D$444=$B90)*('Comp.'!$B$5:$B$444&gt;=D$4)*('Comp.'!$B$5:$B$444&lt;=EOMONTH(D$4,0))*('Comp.'!$E$5:$E$444))</f>
        <v>0</v>
      </c>
      <c r="E90" s="144" t="n">
        <f aca="false">SUMPRODUCT((Diário!$E$4:$E$5010='Analítico Cp.'!$B90)*(Diário!$C$4:$C$5010&gt;=E$4)*(Diário!$C$4:$C$5010&lt;=EOMONTH(E$4,0))*(Diário!$F$4:$F$5010))
+SUMPRODUCT(('Comp.'!$D$5:$D$444=$B90)*('Comp.'!$B$5:$B$444&gt;=E$4)*('Comp.'!$B$5:$B$444&lt;=EOMONTH(E$4,0))*('Comp.'!$E$5:$E$444))</f>
        <v>0</v>
      </c>
      <c r="F90" s="144" t="n">
        <f aca="false">SUMPRODUCT((Diário!$E$4:$E$5010='Analítico Cp.'!$B90)*(Diário!$C$4:$C$5010&gt;=F$4)*(Diário!$C$4:$C$5010&lt;=EOMONTH(F$4,0))*(Diário!$F$4:$F$5010))
+SUMPRODUCT(('Comp.'!$D$5:$D$444=$B90)*('Comp.'!$B$5:$B$444&gt;=F$4)*('Comp.'!$B$5:$B$444&lt;=EOMONTH(F$4,0))*('Comp.'!$E$5:$E$444))</f>
        <v>0</v>
      </c>
      <c r="G90" s="144" t="n">
        <f aca="false">SUMPRODUCT((Diário!$E$4:$E$5010='Analítico Cp.'!$B90)*(Diário!$C$4:$C$5010&gt;=G$4)*(Diário!$C$4:$C$5010&lt;=EOMONTH(G$4,0))*(Diário!$F$4:$F$5010))
+SUMPRODUCT(('Comp.'!$D$5:$D$444=$B90)*('Comp.'!$B$5:$B$444&gt;=G$4)*('Comp.'!$B$5:$B$444&lt;=EOMONTH(G$4,0))*('Comp.'!$E$5:$E$444))</f>
        <v>0</v>
      </c>
      <c r="H90" s="144" t="n">
        <f aca="false">SUMPRODUCT((Diário!$E$4:$E$5010='Analítico Cp.'!$B90)*(Diário!$C$4:$C$5010&gt;=H$4)*(Diário!$C$4:$C$5010&lt;=EOMONTH(H$4,0))*(Diário!$F$4:$F$5010))
+SUMPRODUCT(('Comp.'!$D$5:$D$444=$B90)*('Comp.'!$B$5:$B$444&gt;=H$4)*('Comp.'!$B$5:$B$444&lt;=EOMONTH(H$4,0))*('Comp.'!$E$5:$E$444))</f>
        <v>0</v>
      </c>
      <c r="I90" s="144" t="n">
        <f aca="false">SUMPRODUCT((Diário!$E$4:$E$5010='Analítico Cp.'!$B90)*(Diário!$C$4:$C$5010&gt;=I$4)*(Diário!$C$4:$C$5010&lt;=EOMONTH(I$4,0))*(Diário!$F$4:$F$5010))
+SUMPRODUCT(('Comp.'!$D$5:$D$444=$B90)*('Comp.'!$B$5:$B$444&gt;=I$4)*('Comp.'!$B$5:$B$444&lt;=EOMONTH(I$4,0))*('Comp.'!$E$5:$E$444))</f>
        <v>0</v>
      </c>
      <c r="J90" s="144" t="n">
        <f aca="false">SUMPRODUCT((Diário!$E$4:$E$5010='Analítico Cp.'!$B90)*(Diário!$C$4:$C$5010&gt;=J$4)*(Diário!$C$4:$C$5010&lt;=EOMONTH(J$4,0))*(Diário!$F$4:$F$5010))
+SUMPRODUCT(('Comp.'!$D$5:$D$444=$B90)*('Comp.'!$B$5:$B$444&gt;=J$4)*('Comp.'!$B$5:$B$444&lt;=EOMONTH(J$4,0))*('Comp.'!$E$5:$E$444))</f>
        <v>0</v>
      </c>
      <c r="K90" s="144" t="n">
        <f aca="false">SUMPRODUCT((Diário!$E$4:$E$5010='Analítico Cp.'!$B90)*(Diário!$C$4:$C$5010&gt;=K$4)*(Diário!$C$4:$C$5010&lt;=EOMONTH(K$4,0))*(Diário!$F$4:$F$5010))
+SUMPRODUCT(('Comp.'!$D$5:$D$444=$B90)*('Comp.'!$B$5:$B$444&gt;=K$4)*('Comp.'!$B$5:$B$444&lt;=EOMONTH(K$4,0))*('Comp.'!$E$5:$E$444))</f>
        <v>0</v>
      </c>
      <c r="L90" s="144" t="n">
        <f aca="false">SUMPRODUCT((Diário!$E$4:$E$5010='Analítico Cp.'!$B90)*(Diário!$C$4:$C$5010&gt;=L$4)*(Diário!$C$4:$C$5010&lt;=EOMONTH(L$4,0))*(Diário!$F$4:$F$5010))
+SUMPRODUCT(('Comp.'!$D$5:$D$444=$B90)*('Comp.'!$B$5:$B$444&gt;=L$4)*('Comp.'!$B$5:$B$444&lt;=EOMONTH(L$4,0))*('Comp.'!$E$5:$E$444))</f>
        <v>0</v>
      </c>
      <c r="M90" s="144" t="n">
        <f aca="false">SUMPRODUCT((Diário!$E$4:$E$5010='Analítico Cp.'!$B90)*(Diário!$C$4:$C$5010&gt;=M$4)*(Diário!$C$4:$C$5010&lt;=EOMONTH(M$4,0))*(Diário!$F$4:$F$5010))
+SUMPRODUCT(('Comp.'!$D$5:$D$444=$B90)*('Comp.'!$B$5:$B$444&gt;=M$4)*('Comp.'!$B$5:$B$444&lt;=EOMONTH(M$4,0))*('Comp.'!$E$5:$E$444))</f>
        <v>0</v>
      </c>
      <c r="N90" s="144" t="n">
        <f aca="false">SUMPRODUCT((Diário!$E$4:$E$5010='Analítico Cp.'!$B90)*(Diário!$C$4:$C$5010&gt;=N$4)*(Diário!$C$4:$C$5010&lt;=EOMONTH(N$4,0))*(Diário!$F$4:$F$5010))
+SUMPRODUCT(('Comp.'!$D$5:$D$444=$B90)*('Comp.'!$B$5:$B$444&gt;=N$4)*('Comp.'!$B$5:$B$444&lt;=EOMONTH(N$4,0))*('Comp.'!$E$5:$E$444))</f>
        <v>0</v>
      </c>
      <c r="O90" s="145" t="n">
        <f aca="false">SUM(C90:N90)</f>
        <v>0</v>
      </c>
      <c r="P90" s="146" t="n">
        <f aca="false">IF($O$135=0,0,O90/$O$135)</f>
        <v>0</v>
      </c>
      <c r="Q90" s="118"/>
      <c r="R90" s="118"/>
      <c r="S90" s="118"/>
      <c r="T90" s="118"/>
      <c r="U90" s="118"/>
      <c r="V90" s="118"/>
      <c r="W90" s="118"/>
      <c r="X90" s="118"/>
      <c r="Y90" s="118"/>
      <c r="Z90" s="118"/>
    </row>
    <row r="91" customFormat="false" ht="23.25" hidden="false" customHeight="true" outlineLevel="0" collapsed="false">
      <c r="A91" s="59" t="s">
        <v>305</v>
      </c>
      <c r="B91" s="65" t="s">
        <v>306</v>
      </c>
      <c r="C91" s="144" t="n">
        <f aca="false">SUMPRODUCT((Diário!$E$4:$E$5010='Analítico Cp.'!$B91)*(Diário!$C$4:$C$5010&gt;=C$4)*(Diário!$C$4:$C$5010&lt;=EOMONTH(C$4,0))*(Diário!$F$4:$F$5010))
+SUMPRODUCT(('Comp.'!$D$5:$D$444=$B91)*('Comp.'!$B$5:$B$444&gt;=C$4)*('Comp.'!$B$5:$B$444&lt;=EOMONTH(C$4,0))*('Comp.'!$E$5:$E$444))</f>
        <v>0</v>
      </c>
      <c r="D91" s="144" t="n">
        <f aca="false">SUMPRODUCT((Diário!$E$4:$E$5010='Analítico Cp.'!$B91)*(Diário!$C$4:$C$5010&gt;=D$4)*(Diário!$C$4:$C$5010&lt;=EOMONTH(D$4,0))*(Diário!$F$4:$F$5010))
+SUMPRODUCT(('Comp.'!$D$5:$D$444=$B91)*('Comp.'!$B$5:$B$444&gt;=D$4)*('Comp.'!$B$5:$B$444&lt;=EOMONTH(D$4,0))*('Comp.'!$E$5:$E$444))</f>
        <v>0</v>
      </c>
      <c r="E91" s="144" t="n">
        <f aca="false">SUMPRODUCT((Diário!$E$4:$E$5010='Analítico Cp.'!$B91)*(Diário!$C$4:$C$5010&gt;=E$4)*(Diário!$C$4:$C$5010&lt;=EOMONTH(E$4,0))*(Diário!$F$4:$F$5010))
+SUMPRODUCT(('Comp.'!$D$5:$D$444=$B91)*('Comp.'!$B$5:$B$444&gt;=E$4)*('Comp.'!$B$5:$B$444&lt;=EOMONTH(E$4,0))*('Comp.'!$E$5:$E$444))</f>
        <v>0</v>
      </c>
      <c r="F91" s="144" t="n">
        <f aca="false">SUMPRODUCT((Diário!$E$4:$E$5010='Analítico Cp.'!$B91)*(Diário!$C$4:$C$5010&gt;=F$4)*(Diário!$C$4:$C$5010&lt;=EOMONTH(F$4,0))*(Diário!$F$4:$F$5010))
+SUMPRODUCT(('Comp.'!$D$5:$D$444=$B91)*('Comp.'!$B$5:$B$444&gt;=F$4)*('Comp.'!$B$5:$B$444&lt;=EOMONTH(F$4,0))*('Comp.'!$E$5:$E$444))</f>
        <v>0</v>
      </c>
      <c r="G91" s="144" t="n">
        <f aca="false">SUMPRODUCT((Diário!$E$4:$E$5010='Analítico Cp.'!$B91)*(Diário!$C$4:$C$5010&gt;=G$4)*(Diário!$C$4:$C$5010&lt;=EOMONTH(G$4,0))*(Diário!$F$4:$F$5010))
+SUMPRODUCT(('Comp.'!$D$5:$D$444=$B91)*('Comp.'!$B$5:$B$444&gt;=G$4)*('Comp.'!$B$5:$B$444&lt;=EOMONTH(G$4,0))*('Comp.'!$E$5:$E$444))</f>
        <v>0</v>
      </c>
      <c r="H91" s="144" t="n">
        <f aca="false">SUMPRODUCT((Diário!$E$4:$E$5010='Analítico Cp.'!$B91)*(Diário!$C$4:$C$5010&gt;=H$4)*(Diário!$C$4:$C$5010&lt;=EOMONTH(H$4,0))*(Diário!$F$4:$F$5010))
+SUMPRODUCT(('Comp.'!$D$5:$D$444=$B91)*('Comp.'!$B$5:$B$444&gt;=H$4)*('Comp.'!$B$5:$B$444&lt;=EOMONTH(H$4,0))*('Comp.'!$E$5:$E$444))</f>
        <v>0</v>
      </c>
      <c r="I91" s="144" t="n">
        <f aca="false">SUMPRODUCT((Diário!$E$4:$E$5010='Analítico Cp.'!$B91)*(Diário!$C$4:$C$5010&gt;=I$4)*(Diário!$C$4:$C$5010&lt;=EOMONTH(I$4,0))*(Diário!$F$4:$F$5010))
+SUMPRODUCT(('Comp.'!$D$5:$D$444=$B91)*('Comp.'!$B$5:$B$444&gt;=I$4)*('Comp.'!$B$5:$B$444&lt;=EOMONTH(I$4,0))*('Comp.'!$E$5:$E$444))</f>
        <v>0</v>
      </c>
      <c r="J91" s="144" t="n">
        <f aca="false">SUMPRODUCT((Diário!$E$4:$E$5010='Analítico Cp.'!$B91)*(Diário!$C$4:$C$5010&gt;=J$4)*(Diário!$C$4:$C$5010&lt;=EOMONTH(J$4,0))*(Diário!$F$4:$F$5010))
+SUMPRODUCT(('Comp.'!$D$5:$D$444=$B91)*('Comp.'!$B$5:$B$444&gt;=J$4)*('Comp.'!$B$5:$B$444&lt;=EOMONTH(J$4,0))*('Comp.'!$E$5:$E$444))</f>
        <v>751.14</v>
      </c>
      <c r="K91" s="144" t="n">
        <f aca="false">SUMPRODUCT((Diário!$E$4:$E$5010='Analítico Cp.'!$B91)*(Diário!$C$4:$C$5010&gt;=K$4)*(Diário!$C$4:$C$5010&lt;=EOMONTH(K$4,0))*(Diário!$F$4:$F$5010))
+SUMPRODUCT(('Comp.'!$D$5:$D$444=$B91)*('Comp.'!$B$5:$B$444&gt;=K$4)*('Comp.'!$B$5:$B$444&lt;=EOMONTH(K$4,0))*('Comp.'!$E$5:$E$444))</f>
        <v>0</v>
      </c>
      <c r="L91" s="144" t="n">
        <f aca="false">SUMPRODUCT((Diário!$E$4:$E$5010='Analítico Cp.'!$B91)*(Diário!$C$4:$C$5010&gt;=L$4)*(Diário!$C$4:$C$5010&lt;=EOMONTH(L$4,0))*(Diário!$F$4:$F$5010))
+SUMPRODUCT(('Comp.'!$D$5:$D$444=$B91)*('Comp.'!$B$5:$B$444&gt;=L$4)*('Comp.'!$B$5:$B$444&lt;=EOMONTH(L$4,0))*('Comp.'!$E$5:$E$444))</f>
        <v>0</v>
      </c>
      <c r="M91" s="144" t="n">
        <f aca="false">SUMPRODUCT((Diário!$E$4:$E$5010='Analítico Cp.'!$B91)*(Diário!$C$4:$C$5010&gt;=M$4)*(Diário!$C$4:$C$5010&lt;=EOMONTH(M$4,0))*(Diário!$F$4:$F$5010))
+SUMPRODUCT(('Comp.'!$D$5:$D$444=$B91)*('Comp.'!$B$5:$B$444&gt;=M$4)*('Comp.'!$B$5:$B$444&lt;=EOMONTH(M$4,0))*('Comp.'!$E$5:$E$444))</f>
        <v>0</v>
      </c>
      <c r="N91" s="144" t="n">
        <f aca="false">SUMPRODUCT((Diário!$E$4:$E$5010='Analítico Cp.'!$B91)*(Diário!$C$4:$C$5010&gt;=N$4)*(Diário!$C$4:$C$5010&lt;=EOMONTH(N$4,0))*(Diário!$F$4:$F$5010))
+SUMPRODUCT(('Comp.'!$D$5:$D$444=$B91)*('Comp.'!$B$5:$B$444&gt;=N$4)*('Comp.'!$B$5:$B$444&lt;=EOMONTH(N$4,0))*('Comp.'!$E$5:$E$444))</f>
        <v>2186.66</v>
      </c>
      <c r="O91" s="145" t="n">
        <f aca="false">SUM(C91:N91)</f>
        <v>2937.8</v>
      </c>
      <c r="P91" s="146" t="n">
        <f aca="false">IF($O$135=0,0,O91/$O$135)</f>
        <v>0.00157601112322879</v>
      </c>
      <c r="Q91" s="118"/>
      <c r="R91" s="118"/>
      <c r="S91" s="118"/>
      <c r="T91" s="118"/>
      <c r="U91" s="118"/>
      <c r="V91" s="118"/>
      <c r="W91" s="118"/>
      <c r="X91" s="118"/>
      <c r="Y91" s="118"/>
      <c r="Z91" s="118"/>
    </row>
    <row r="92" customFormat="false" ht="23.25" hidden="false" customHeight="true" outlineLevel="0" collapsed="false">
      <c r="A92" s="59" t="s">
        <v>307</v>
      </c>
      <c r="B92" s="65" t="s">
        <v>308</v>
      </c>
      <c r="C92" s="144" t="n">
        <f aca="false">SUMPRODUCT((Diário!$E$4:$E$5010='Analítico Cp.'!$B92)*(Diário!$C$4:$C$5010&gt;=C$4)*(Diário!$C$4:$C$5010&lt;=EOMONTH(C$4,0))*(Diário!$F$4:$F$5010))
+SUMPRODUCT(('Comp.'!$D$5:$D$444=$B92)*('Comp.'!$B$5:$B$444&gt;=C$4)*('Comp.'!$B$5:$B$444&lt;=EOMONTH(C$4,0))*('Comp.'!$E$5:$E$444))</f>
        <v>0</v>
      </c>
      <c r="D92" s="144" t="n">
        <f aca="false">SUMPRODUCT((Diário!$E$4:$E$5010='Analítico Cp.'!$B92)*(Diário!$C$4:$C$5010&gt;=D$4)*(Diário!$C$4:$C$5010&lt;=EOMONTH(D$4,0))*(Diário!$F$4:$F$5010))
+SUMPRODUCT(('Comp.'!$D$5:$D$444=$B92)*('Comp.'!$B$5:$B$444&gt;=D$4)*('Comp.'!$B$5:$B$444&lt;=EOMONTH(D$4,0))*('Comp.'!$E$5:$E$444))</f>
        <v>0</v>
      </c>
      <c r="E92" s="144" t="n">
        <f aca="false">SUMPRODUCT((Diário!$E$4:$E$5010='Analítico Cp.'!$B92)*(Diário!$C$4:$C$5010&gt;=E$4)*(Diário!$C$4:$C$5010&lt;=EOMONTH(E$4,0))*(Diário!$F$4:$F$5010))
+SUMPRODUCT(('Comp.'!$D$5:$D$444=$B92)*('Comp.'!$B$5:$B$444&gt;=E$4)*('Comp.'!$B$5:$B$444&lt;=EOMONTH(E$4,0))*('Comp.'!$E$5:$E$444))</f>
        <v>0</v>
      </c>
      <c r="F92" s="144" t="n">
        <f aca="false">SUMPRODUCT((Diário!$E$4:$E$5010='Analítico Cp.'!$B92)*(Diário!$C$4:$C$5010&gt;=F$4)*(Diário!$C$4:$C$5010&lt;=EOMONTH(F$4,0))*(Diário!$F$4:$F$5010))
+SUMPRODUCT(('Comp.'!$D$5:$D$444=$B92)*('Comp.'!$B$5:$B$444&gt;=F$4)*('Comp.'!$B$5:$B$444&lt;=EOMONTH(F$4,0))*('Comp.'!$E$5:$E$444))</f>
        <v>0</v>
      </c>
      <c r="G92" s="144" t="n">
        <f aca="false">SUMPRODUCT((Diário!$E$4:$E$5010='Analítico Cp.'!$B92)*(Diário!$C$4:$C$5010&gt;=G$4)*(Diário!$C$4:$C$5010&lt;=EOMONTH(G$4,0))*(Diário!$F$4:$F$5010))
+SUMPRODUCT(('Comp.'!$D$5:$D$444=$B92)*('Comp.'!$B$5:$B$444&gt;=G$4)*('Comp.'!$B$5:$B$444&lt;=EOMONTH(G$4,0))*('Comp.'!$E$5:$E$444))</f>
        <v>0</v>
      </c>
      <c r="H92" s="144" t="n">
        <f aca="false">SUMPRODUCT((Diário!$E$4:$E$5010='Analítico Cp.'!$B92)*(Diário!$C$4:$C$5010&gt;=H$4)*(Diário!$C$4:$C$5010&lt;=EOMONTH(H$4,0))*(Diário!$F$4:$F$5010))
+SUMPRODUCT(('Comp.'!$D$5:$D$444=$B92)*('Comp.'!$B$5:$B$444&gt;=H$4)*('Comp.'!$B$5:$B$444&lt;=EOMONTH(H$4,0))*('Comp.'!$E$5:$E$444))</f>
        <v>0</v>
      </c>
      <c r="I92" s="144" t="n">
        <f aca="false">SUMPRODUCT((Diário!$E$4:$E$5010='Analítico Cp.'!$B92)*(Diário!$C$4:$C$5010&gt;=I$4)*(Diário!$C$4:$C$5010&lt;=EOMONTH(I$4,0))*(Diário!$F$4:$F$5010))
+SUMPRODUCT(('Comp.'!$D$5:$D$444=$B92)*('Comp.'!$B$5:$B$444&gt;=I$4)*('Comp.'!$B$5:$B$444&lt;=EOMONTH(I$4,0))*('Comp.'!$E$5:$E$444))</f>
        <v>0</v>
      </c>
      <c r="J92" s="144" t="n">
        <f aca="false">SUMPRODUCT((Diário!$E$4:$E$5010='Analítico Cp.'!$B92)*(Diário!$C$4:$C$5010&gt;=J$4)*(Diário!$C$4:$C$5010&lt;=EOMONTH(J$4,0))*(Diário!$F$4:$F$5010))
+SUMPRODUCT(('Comp.'!$D$5:$D$444=$B92)*('Comp.'!$B$5:$B$444&gt;=J$4)*('Comp.'!$B$5:$B$444&lt;=EOMONTH(J$4,0))*('Comp.'!$E$5:$E$444))</f>
        <v>0</v>
      </c>
      <c r="K92" s="144" t="n">
        <f aca="false">SUMPRODUCT((Diário!$E$4:$E$5010='Analítico Cp.'!$B92)*(Diário!$C$4:$C$5010&gt;=K$4)*(Diário!$C$4:$C$5010&lt;=EOMONTH(K$4,0))*(Diário!$F$4:$F$5010))
+SUMPRODUCT(('Comp.'!$D$5:$D$444=$B92)*('Comp.'!$B$5:$B$444&gt;=K$4)*('Comp.'!$B$5:$B$444&lt;=EOMONTH(K$4,0))*('Comp.'!$E$5:$E$444))</f>
        <v>0</v>
      </c>
      <c r="L92" s="144" t="n">
        <f aca="false">SUMPRODUCT((Diário!$E$4:$E$5010='Analítico Cp.'!$B92)*(Diário!$C$4:$C$5010&gt;=L$4)*(Diário!$C$4:$C$5010&lt;=EOMONTH(L$4,0))*(Diário!$F$4:$F$5010))
+SUMPRODUCT(('Comp.'!$D$5:$D$444=$B92)*('Comp.'!$B$5:$B$444&gt;=L$4)*('Comp.'!$B$5:$B$444&lt;=EOMONTH(L$4,0))*('Comp.'!$E$5:$E$444))</f>
        <v>0</v>
      </c>
      <c r="M92" s="144" t="n">
        <f aca="false">SUMPRODUCT((Diário!$E$4:$E$5010='Analítico Cp.'!$B92)*(Diário!$C$4:$C$5010&gt;=M$4)*(Diário!$C$4:$C$5010&lt;=EOMONTH(M$4,0))*(Diário!$F$4:$F$5010))
+SUMPRODUCT(('Comp.'!$D$5:$D$444=$B92)*('Comp.'!$B$5:$B$444&gt;=M$4)*('Comp.'!$B$5:$B$444&lt;=EOMONTH(M$4,0))*('Comp.'!$E$5:$E$444))</f>
        <v>0</v>
      </c>
      <c r="N92" s="144" t="n">
        <f aca="false">SUMPRODUCT((Diário!$E$4:$E$5010='Analítico Cp.'!$B92)*(Diário!$C$4:$C$5010&gt;=N$4)*(Diário!$C$4:$C$5010&lt;=EOMONTH(N$4,0))*(Diário!$F$4:$F$5010))
+SUMPRODUCT(('Comp.'!$D$5:$D$444=$B92)*('Comp.'!$B$5:$B$444&gt;=N$4)*('Comp.'!$B$5:$B$444&lt;=EOMONTH(N$4,0))*('Comp.'!$E$5:$E$444))</f>
        <v>0</v>
      </c>
      <c r="O92" s="145" t="n">
        <f aca="false">SUM(C92:N92)</f>
        <v>0</v>
      </c>
      <c r="P92" s="146" t="n">
        <f aca="false">IF($O$135=0,0,O92/$O$135)</f>
        <v>0</v>
      </c>
      <c r="Q92" s="118"/>
      <c r="R92" s="118"/>
      <c r="S92" s="118"/>
      <c r="T92" s="118"/>
      <c r="U92" s="118"/>
      <c r="V92" s="118"/>
      <c r="W92" s="118"/>
      <c r="X92" s="118"/>
      <c r="Y92" s="118"/>
      <c r="Z92" s="118"/>
    </row>
    <row r="93" customFormat="false" ht="23.25" hidden="false" customHeight="true" outlineLevel="0" collapsed="false">
      <c r="A93" s="59" t="s">
        <v>309</v>
      </c>
      <c r="B93" s="65" t="s">
        <v>310</v>
      </c>
      <c r="C93" s="144" t="n">
        <f aca="false">SUMPRODUCT((Diário!$E$4:$E$5010='Analítico Cp.'!$B93)*(Diário!$C$4:$C$5010&gt;=C$4)*(Diário!$C$4:$C$5010&lt;=EOMONTH(C$4,0))*(Diário!$F$4:$F$5010))
+SUMPRODUCT(('Comp.'!$D$5:$D$444=$B93)*('Comp.'!$B$5:$B$444&gt;=C$4)*('Comp.'!$B$5:$B$444&lt;=EOMONTH(C$4,0))*('Comp.'!$E$5:$E$444))</f>
        <v>0</v>
      </c>
      <c r="D93" s="144" t="n">
        <f aca="false">SUMPRODUCT((Diário!$E$4:$E$5010='Analítico Cp.'!$B93)*(Diário!$C$4:$C$5010&gt;=D$4)*(Diário!$C$4:$C$5010&lt;=EOMONTH(D$4,0))*(Diário!$F$4:$F$5010))
+SUMPRODUCT(('Comp.'!$D$5:$D$444=$B93)*('Comp.'!$B$5:$B$444&gt;=D$4)*('Comp.'!$B$5:$B$444&lt;=EOMONTH(D$4,0))*('Comp.'!$E$5:$E$444))</f>
        <v>0</v>
      </c>
      <c r="E93" s="144" t="n">
        <f aca="false">SUMPRODUCT((Diário!$E$4:$E$5010='Analítico Cp.'!$B93)*(Diário!$C$4:$C$5010&gt;=E$4)*(Diário!$C$4:$C$5010&lt;=EOMONTH(E$4,0))*(Diário!$F$4:$F$5010))
+SUMPRODUCT(('Comp.'!$D$5:$D$444=$B93)*('Comp.'!$B$5:$B$444&gt;=E$4)*('Comp.'!$B$5:$B$444&lt;=EOMONTH(E$4,0))*('Comp.'!$E$5:$E$444))</f>
        <v>0</v>
      </c>
      <c r="F93" s="144" t="n">
        <f aca="false">SUMPRODUCT((Diário!$E$4:$E$5010='Analítico Cp.'!$B93)*(Diário!$C$4:$C$5010&gt;=F$4)*(Diário!$C$4:$C$5010&lt;=EOMONTH(F$4,0))*(Diário!$F$4:$F$5010))
+SUMPRODUCT(('Comp.'!$D$5:$D$444=$B93)*('Comp.'!$B$5:$B$444&gt;=F$4)*('Comp.'!$B$5:$B$444&lt;=EOMONTH(F$4,0))*('Comp.'!$E$5:$E$444))</f>
        <v>3234.2</v>
      </c>
      <c r="G93" s="144" t="n">
        <f aca="false">SUMPRODUCT((Diário!$E$4:$E$5010='Analítico Cp.'!$B93)*(Diário!$C$4:$C$5010&gt;=G$4)*(Diário!$C$4:$C$5010&lt;=EOMONTH(G$4,0))*(Diário!$F$4:$F$5010))
+SUMPRODUCT(('Comp.'!$D$5:$D$444=$B93)*('Comp.'!$B$5:$B$444&gt;=G$4)*('Comp.'!$B$5:$B$444&lt;=EOMONTH(G$4,0))*('Comp.'!$E$5:$E$444))</f>
        <v>487</v>
      </c>
      <c r="H93" s="144" t="n">
        <f aca="false">SUMPRODUCT((Diário!$E$4:$E$5010='Analítico Cp.'!$B93)*(Diário!$C$4:$C$5010&gt;=H$4)*(Diário!$C$4:$C$5010&lt;=EOMONTH(H$4,0))*(Diário!$F$4:$F$5010))
+SUMPRODUCT(('Comp.'!$D$5:$D$444=$B93)*('Comp.'!$B$5:$B$444&gt;=H$4)*('Comp.'!$B$5:$B$444&lt;=EOMONTH(H$4,0))*('Comp.'!$E$5:$E$444))</f>
        <v>2778.08</v>
      </c>
      <c r="I93" s="144" t="n">
        <f aca="false">SUMPRODUCT((Diário!$E$4:$E$5010='Analítico Cp.'!$B93)*(Diário!$C$4:$C$5010&gt;=I$4)*(Diário!$C$4:$C$5010&lt;=EOMONTH(I$4,0))*(Diário!$F$4:$F$5010))
+SUMPRODUCT(('Comp.'!$D$5:$D$444=$B93)*('Comp.'!$B$5:$B$444&gt;=I$4)*('Comp.'!$B$5:$B$444&lt;=EOMONTH(I$4,0))*('Comp.'!$E$5:$E$444))</f>
        <v>1011.43</v>
      </c>
      <c r="J93" s="144" t="n">
        <f aca="false">SUMPRODUCT((Diário!$E$4:$E$5010='Analítico Cp.'!$B93)*(Diário!$C$4:$C$5010&gt;=J$4)*(Diário!$C$4:$C$5010&lt;=EOMONTH(J$4,0))*(Diário!$F$4:$F$5010))
+SUMPRODUCT(('Comp.'!$D$5:$D$444=$B93)*('Comp.'!$B$5:$B$444&gt;=J$4)*('Comp.'!$B$5:$B$444&lt;=EOMONTH(J$4,0))*('Comp.'!$E$5:$E$444))</f>
        <v>319.4</v>
      </c>
      <c r="K93" s="144" t="n">
        <f aca="false">SUMPRODUCT((Diário!$E$4:$E$5010='Analítico Cp.'!$B93)*(Diário!$C$4:$C$5010&gt;=K$4)*(Diário!$C$4:$C$5010&lt;=EOMONTH(K$4,0))*(Diário!$F$4:$F$5010))
+SUMPRODUCT(('Comp.'!$D$5:$D$444=$B93)*('Comp.'!$B$5:$B$444&gt;=K$4)*('Comp.'!$B$5:$B$444&lt;=EOMONTH(K$4,0))*('Comp.'!$E$5:$E$444))</f>
        <v>375.72</v>
      </c>
      <c r="L93" s="144" t="n">
        <f aca="false">SUMPRODUCT((Diário!$E$4:$E$5010='Analítico Cp.'!$B93)*(Diário!$C$4:$C$5010&gt;=L$4)*(Diário!$C$4:$C$5010&lt;=EOMONTH(L$4,0))*(Diário!$F$4:$F$5010))
+SUMPRODUCT(('Comp.'!$D$5:$D$444=$B93)*('Comp.'!$B$5:$B$444&gt;=L$4)*('Comp.'!$B$5:$B$444&lt;=EOMONTH(L$4,0))*('Comp.'!$E$5:$E$444))</f>
        <v>237.1</v>
      </c>
      <c r="M93" s="144" t="n">
        <f aca="false">SUMPRODUCT((Diário!$E$4:$E$5010='Analítico Cp.'!$B93)*(Diário!$C$4:$C$5010&gt;=M$4)*(Diário!$C$4:$C$5010&lt;=EOMONTH(M$4,0))*(Diário!$F$4:$F$5010))
+SUMPRODUCT(('Comp.'!$D$5:$D$444=$B93)*('Comp.'!$B$5:$B$444&gt;=M$4)*('Comp.'!$B$5:$B$444&lt;=EOMONTH(M$4,0))*('Comp.'!$E$5:$E$444))</f>
        <v>0</v>
      </c>
      <c r="N93" s="144" t="n">
        <f aca="false">SUMPRODUCT((Diário!$E$4:$E$5010='Analítico Cp.'!$B93)*(Diário!$C$4:$C$5010&gt;=N$4)*(Diário!$C$4:$C$5010&lt;=EOMONTH(N$4,0))*(Diário!$F$4:$F$5010))
+SUMPRODUCT(('Comp.'!$D$5:$D$444=$B93)*('Comp.'!$B$5:$B$444&gt;=N$4)*('Comp.'!$B$5:$B$444&lt;=EOMONTH(N$4,0))*('Comp.'!$E$5:$E$444))</f>
        <v>507.79</v>
      </c>
      <c r="O93" s="145" t="n">
        <f aca="false">SUM(C93:N93)</f>
        <v>8950.72</v>
      </c>
      <c r="P93" s="146" t="n">
        <f aca="false">IF($O$135=0,0,O93/$O$135)</f>
        <v>0.00480170000711635</v>
      </c>
      <c r="Q93" s="118"/>
      <c r="R93" s="118"/>
      <c r="S93" s="118"/>
      <c r="T93" s="118"/>
      <c r="U93" s="118"/>
      <c r="V93" s="118"/>
      <c r="W93" s="118"/>
      <c r="X93" s="118"/>
      <c r="Y93" s="118"/>
      <c r="Z93" s="118"/>
    </row>
    <row r="94" customFormat="false" ht="23.25" hidden="false" customHeight="true" outlineLevel="0" collapsed="false">
      <c r="A94" s="59" t="s">
        <v>311</v>
      </c>
      <c r="B94" s="65" t="s">
        <v>312</v>
      </c>
      <c r="C94" s="144" t="n">
        <f aca="false">SUMPRODUCT((Diário!$E$4:$E$5010='Analítico Cp.'!$B94)*(Diário!$C$4:$C$5010&gt;=C$4)*(Diário!$C$4:$C$5010&lt;=EOMONTH(C$4,0))*(Diário!$F$4:$F$5010))
+SUMPRODUCT(('Comp.'!$D$5:$D$444=$B94)*('Comp.'!$B$5:$B$444&gt;=C$4)*('Comp.'!$B$5:$B$444&lt;=EOMONTH(C$4,0))*('Comp.'!$E$5:$E$444))</f>
        <v>0</v>
      </c>
      <c r="D94" s="144" t="n">
        <f aca="false">SUMPRODUCT((Diário!$E$4:$E$5010='Analítico Cp.'!$B94)*(Diário!$C$4:$C$5010&gt;=D$4)*(Diário!$C$4:$C$5010&lt;=EOMONTH(D$4,0))*(Diário!$F$4:$F$5010))
+SUMPRODUCT(('Comp.'!$D$5:$D$444=$B94)*('Comp.'!$B$5:$B$444&gt;=D$4)*('Comp.'!$B$5:$B$444&lt;=EOMONTH(D$4,0))*('Comp.'!$E$5:$E$444))</f>
        <v>0</v>
      </c>
      <c r="E94" s="144" t="n">
        <f aca="false">SUMPRODUCT((Diário!$E$4:$E$5010='Analítico Cp.'!$B94)*(Diário!$C$4:$C$5010&gt;=E$4)*(Diário!$C$4:$C$5010&lt;=EOMONTH(E$4,0))*(Diário!$F$4:$F$5010))
+SUMPRODUCT(('Comp.'!$D$5:$D$444=$B94)*('Comp.'!$B$5:$B$444&gt;=E$4)*('Comp.'!$B$5:$B$444&lt;=EOMONTH(E$4,0))*('Comp.'!$E$5:$E$444))</f>
        <v>0</v>
      </c>
      <c r="F94" s="144" t="n">
        <f aca="false">SUMPRODUCT((Diário!$E$4:$E$5010='Analítico Cp.'!$B94)*(Diário!$C$4:$C$5010&gt;=F$4)*(Diário!$C$4:$C$5010&lt;=EOMONTH(F$4,0))*(Diário!$F$4:$F$5010))
+SUMPRODUCT(('Comp.'!$D$5:$D$444=$B94)*('Comp.'!$B$5:$B$444&gt;=F$4)*('Comp.'!$B$5:$B$444&lt;=EOMONTH(F$4,0))*('Comp.'!$E$5:$E$444))</f>
        <v>1473</v>
      </c>
      <c r="G94" s="144" t="n">
        <f aca="false">SUMPRODUCT((Diário!$E$4:$E$5010='Analítico Cp.'!$B94)*(Diário!$C$4:$C$5010&gt;=G$4)*(Diário!$C$4:$C$5010&lt;=EOMONTH(G$4,0))*(Diário!$F$4:$F$5010))
+SUMPRODUCT(('Comp.'!$D$5:$D$444=$B94)*('Comp.'!$B$5:$B$444&gt;=G$4)*('Comp.'!$B$5:$B$444&lt;=EOMONTH(G$4,0))*('Comp.'!$E$5:$E$444))</f>
        <v>0</v>
      </c>
      <c r="H94" s="144" t="n">
        <f aca="false">SUMPRODUCT((Diário!$E$4:$E$5010='Analítico Cp.'!$B94)*(Diário!$C$4:$C$5010&gt;=H$4)*(Diário!$C$4:$C$5010&lt;=EOMONTH(H$4,0))*(Diário!$F$4:$F$5010))
+SUMPRODUCT(('Comp.'!$D$5:$D$444=$B94)*('Comp.'!$B$5:$B$444&gt;=H$4)*('Comp.'!$B$5:$B$444&lt;=EOMONTH(H$4,0))*('Comp.'!$E$5:$E$444))</f>
        <v>0</v>
      </c>
      <c r="I94" s="144" t="n">
        <f aca="false">SUMPRODUCT((Diário!$E$4:$E$5010='Analítico Cp.'!$B94)*(Diário!$C$4:$C$5010&gt;=I$4)*(Diário!$C$4:$C$5010&lt;=EOMONTH(I$4,0))*(Diário!$F$4:$F$5010))
+SUMPRODUCT(('Comp.'!$D$5:$D$444=$B94)*('Comp.'!$B$5:$B$444&gt;=I$4)*('Comp.'!$B$5:$B$444&lt;=EOMONTH(I$4,0))*('Comp.'!$E$5:$E$444))</f>
        <v>0</v>
      </c>
      <c r="J94" s="144" t="n">
        <f aca="false">SUMPRODUCT((Diário!$E$4:$E$5010='Analítico Cp.'!$B94)*(Diário!$C$4:$C$5010&gt;=J$4)*(Diário!$C$4:$C$5010&lt;=EOMONTH(J$4,0))*(Diário!$F$4:$F$5010))
+SUMPRODUCT(('Comp.'!$D$5:$D$444=$B94)*('Comp.'!$B$5:$B$444&gt;=J$4)*('Comp.'!$B$5:$B$444&lt;=EOMONTH(J$4,0))*('Comp.'!$E$5:$E$444))</f>
        <v>1040.55</v>
      </c>
      <c r="K94" s="144" t="n">
        <f aca="false">SUMPRODUCT((Diário!$E$4:$E$5010='Analítico Cp.'!$B94)*(Diário!$C$4:$C$5010&gt;=K$4)*(Diário!$C$4:$C$5010&lt;=EOMONTH(K$4,0))*(Diário!$F$4:$F$5010))
+SUMPRODUCT(('Comp.'!$D$5:$D$444=$B94)*('Comp.'!$B$5:$B$444&gt;=K$4)*('Comp.'!$B$5:$B$444&lt;=EOMONTH(K$4,0))*('Comp.'!$E$5:$E$444))</f>
        <v>613.8</v>
      </c>
      <c r="L94" s="144" t="n">
        <f aca="false">SUMPRODUCT((Diário!$E$4:$E$5010='Analítico Cp.'!$B94)*(Diário!$C$4:$C$5010&gt;=L$4)*(Diário!$C$4:$C$5010&lt;=EOMONTH(L$4,0))*(Diário!$F$4:$F$5010))
+SUMPRODUCT(('Comp.'!$D$5:$D$444=$B94)*('Comp.'!$B$5:$B$444&gt;=L$4)*('Comp.'!$B$5:$B$444&lt;=EOMONTH(L$4,0))*('Comp.'!$E$5:$E$444))</f>
        <v>0</v>
      </c>
      <c r="M94" s="144" t="n">
        <f aca="false">SUMPRODUCT((Diário!$E$4:$E$5010='Analítico Cp.'!$B94)*(Diário!$C$4:$C$5010&gt;=M$4)*(Diário!$C$4:$C$5010&lt;=EOMONTH(M$4,0))*(Diário!$F$4:$F$5010))
+SUMPRODUCT(('Comp.'!$D$5:$D$444=$B94)*('Comp.'!$B$5:$B$444&gt;=M$4)*('Comp.'!$B$5:$B$444&lt;=EOMONTH(M$4,0))*('Comp.'!$E$5:$E$444))</f>
        <v>214</v>
      </c>
      <c r="N94" s="144" t="n">
        <f aca="false">SUMPRODUCT((Diário!$E$4:$E$5010='Analítico Cp.'!$B94)*(Diário!$C$4:$C$5010&gt;=N$4)*(Diário!$C$4:$C$5010&lt;=EOMONTH(N$4,0))*(Diário!$F$4:$F$5010))
+SUMPRODUCT(('Comp.'!$D$5:$D$444=$B94)*('Comp.'!$B$5:$B$444&gt;=N$4)*('Comp.'!$B$5:$B$444&lt;=EOMONTH(N$4,0))*('Comp.'!$E$5:$E$444))</f>
        <v>0</v>
      </c>
      <c r="O94" s="145" t="n">
        <f aca="false">SUM(C94:N94)</f>
        <v>3341.35</v>
      </c>
      <c r="P94" s="146" t="n">
        <f aca="false">IF($O$135=0,0,O94/$O$135)</f>
        <v>0.00179249940996682</v>
      </c>
      <c r="Q94" s="118"/>
      <c r="R94" s="118"/>
      <c r="S94" s="118"/>
      <c r="T94" s="118"/>
      <c r="U94" s="118"/>
      <c r="V94" s="118"/>
      <c r="W94" s="118"/>
      <c r="X94" s="118"/>
      <c r="Y94" s="118"/>
      <c r="Z94" s="118"/>
    </row>
    <row r="95" customFormat="false" ht="23.25" hidden="false" customHeight="true" outlineLevel="0" collapsed="false">
      <c r="A95" s="59" t="s">
        <v>313</v>
      </c>
      <c r="B95" s="65" t="s">
        <v>314</v>
      </c>
      <c r="C95" s="144" t="n">
        <f aca="false">SUMPRODUCT((Diário!$E$4:$E$5010='Analítico Cp.'!$B95)*(Diário!$C$4:$C$5010&gt;=C$4)*(Diário!$C$4:$C$5010&lt;=EOMONTH(C$4,0))*(Diário!$F$4:$F$5010))
+SUMPRODUCT(('Comp.'!$D$5:$D$444=$B95)*('Comp.'!$B$5:$B$444&gt;=C$4)*('Comp.'!$B$5:$B$444&lt;=EOMONTH(C$4,0))*('Comp.'!$E$5:$E$444))</f>
        <v>0</v>
      </c>
      <c r="D95" s="144" t="n">
        <f aca="false">SUMPRODUCT((Diário!$E$4:$E$5010='Analítico Cp.'!$B95)*(Diário!$C$4:$C$5010&gt;=D$4)*(Diário!$C$4:$C$5010&lt;=EOMONTH(D$4,0))*(Diário!$F$4:$F$5010))
+SUMPRODUCT(('Comp.'!$D$5:$D$444=$B95)*('Comp.'!$B$5:$B$444&gt;=D$4)*('Comp.'!$B$5:$B$444&lt;=EOMONTH(D$4,0))*('Comp.'!$E$5:$E$444))</f>
        <v>0</v>
      </c>
      <c r="E95" s="144" t="n">
        <f aca="false">SUMPRODUCT((Diário!$E$4:$E$5010='Analítico Cp.'!$B95)*(Diário!$C$4:$C$5010&gt;=E$4)*(Diário!$C$4:$C$5010&lt;=EOMONTH(E$4,0))*(Diário!$F$4:$F$5010))
+SUMPRODUCT(('Comp.'!$D$5:$D$444=$B95)*('Comp.'!$B$5:$B$444&gt;=E$4)*('Comp.'!$B$5:$B$444&lt;=EOMONTH(E$4,0))*('Comp.'!$E$5:$E$444))</f>
        <v>0</v>
      </c>
      <c r="F95" s="144" t="n">
        <f aca="false">SUMPRODUCT((Diário!$E$4:$E$5010='Analítico Cp.'!$B95)*(Diário!$C$4:$C$5010&gt;=F$4)*(Diário!$C$4:$C$5010&lt;=EOMONTH(F$4,0))*(Diário!$F$4:$F$5010))
+SUMPRODUCT(('Comp.'!$D$5:$D$444=$B95)*('Comp.'!$B$5:$B$444&gt;=F$4)*('Comp.'!$B$5:$B$444&lt;=EOMONTH(F$4,0))*('Comp.'!$E$5:$E$444))</f>
        <v>105</v>
      </c>
      <c r="G95" s="144" t="n">
        <f aca="false">SUMPRODUCT((Diário!$E$4:$E$5010='Analítico Cp.'!$B95)*(Diário!$C$4:$C$5010&gt;=G$4)*(Diário!$C$4:$C$5010&lt;=EOMONTH(G$4,0))*(Diário!$F$4:$F$5010))
+SUMPRODUCT(('Comp.'!$D$5:$D$444=$B95)*('Comp.'!$B$5:$B$444&gt;=G$4)*('Comp.'!$B$5:$B$444&lt;=EOMONTH(G$4,0))*('Comp.'!$E$5:$E$444))</f>
        <v>377.59</v>
      </c>
      <c r="H95" s="144" t="n">
        <f aca="false">SUMPRODUCT((Diário!$E$4:$E$5010='Analítico Cp.'!$B95)*(Diário!$C$4:$C$5010&gt;=H$4)*(Diário!$C$4:$C$5010&lt;=EOMONTH(H$4,0))*(Diário!$F$4:$F$5010))
+SUMPRODUCT(('Comp.'!$D$5:$D$444=$B95)*('Comp.'!$B$5:$B$444&gt;=H$4)*('Comp.'!$B$5:$B$444&lt;=EOMONTH(H$4,0))*('Comp.'!$E$5:$E$444))</f>
        <v>3601</v>
      </c>
      <c r="I95" s="144" t="n">
        <f aca="false">SUMPRODUCT((Diário!$E$4:$E$5010='Analítico Cp.'!$B95)*(Diário!$C$4:$C$5010&gt;=I$4)*(Diário!$C$4:$C$5010&lt;=EOMONTH(I$4,0))*(Diário!$F$4:$F$5010))
+SUMPRODUCT(('Comp.'!$D$5:$D$444=$B95)*('Comp.'!$B$5:$B$444&gt;=I$4)*('Comp.'!$B$5:$B$444&lt;=EOMONTH(I$4,0))*('Comp.'!$E$5:$E$444))</f>
        <v>1760.1</v>
      </c>
      <c r="J95" s="144" t="n">
        <f aca="false">SUMPRODUCT((Diário!$E$4:$E$5010='Analítico Cp.'!$B95)*(Diário!$C$4:$C$5010&gt;=J$4)*(Diário!$C$4:$C$5010&lt;=EOMONTH(J$4,0))*(Diário!$F$4:$F$5010))
+SUMPRODUCT(('Comp.'!$D$5:$D$444=$B95)*('Comp.'!$B$5:$B$444&gt;=J$4)*('Comp.'!$B$5:$B$444&lt;=EOMONTH(J$4,0))*('Comp.'!$E$5:$E$444))</f>
        <v>0</v>
      </c>
      <c r="K95" s="144" t="n">
        <f aca="false">SUMPRODUCT((Diário!$E$4:$E$5010='Analítico Cp.'!$B95)*(Diário!$C$4:$C$5010&gt;=K$4)*(Diário!$C$4:$C$5010&lt;=EOMONTH(K$4,0))*(Diário!$F$4:$F$5010))
+SUMPRODUCT(('Comp.'!$D$5:$D$444=$B95)*('Comp.'!$B$5:$B$444&gt;=K$4)*('Comp.'!$B$5:$B$444&lt;=EOMONTH(K$4,0))*('Comp.'!$E$5:$E$444))</f>
        <v>1312.8</v>
      </c>
      <c r="L95" s="144" t="n">
        <f aca="false">SUMPRODUCT((Diário!$E$4:$E$5010='Analítico Cp.'!$B95)*(Diário!$C$4:$C$5010&gt;=L$4)*(Diário!$C$4:$C$5010&lt;=EOMONTH(L$4,0))*(Diário!$F$4:$F$5010))
+SUMPRODUCT(('Comp.'!$D$5:$D$444=$B95)*('Comp.'!$B$5:$B$444&gt;=L$4)*('Comp.'!$B$5:$B$444&lt;=EOMONTH(L$4,0))*('Comp.'!$E$5:$E$444))</f>
        <v>919.22</v>
      </c>
      <c r="M95" s="144" t="n">
        <f aca="false">SUMPRODUCT((Diário!$E$4:$E$5010='Analítico Cp.'!$B95)*(Diário!$C$4:$C$5010&gt;=M$4)*(Diário!$C$4:$C$5010&lt;=EOMONTH(M$4,0))*(Diário!$F$4:$F$5010))
+SUMPRODUCT(('Comp.'!$D$5:$D$444=$B95)*('Comp.'!$B$5:$B$444&gt;=M$4)*('Comp.'!$B$5:$B$444&lt;=EOMONTH(M$4,0))*('Comp.'!$E$5:$E$444))</f>
        <v>809.25</v>
      </c>
      <c r="N95" s="144" t="n">
        <f aca="false">SUMPRODUCT((Diário!$E$4:$E$5010='Analítico Cp.'!$B95)*(Diário!$C$4:$C$5010&gt;=N$4)*(Diário!$C$4:$C$5010&lt;=EOMONTH(N$4,0))*(Diário!$F$4:$F$5010))
+SUMPRODUCT(('Comp.'!$D$5:$D$444=$B95)*('Comp.'!$B$5:$B$444&gt;=N$4)*('Comp.'!$B$5:$B$444&lt;=EOMONTH(N$4,0))*('Comp.'!$E$5:$E$444))</f>
        <v>739.2</v>
      </c>
      <c r="O95" s="145" t="n">
        <f aca="false">SUM(C95:N95)</f>
        <v>9624.16</v>
      </c>
      <c r="P95" s="146" t="n">
        <f aca="false">IF($O$135=0,0,O95/$O$135)</f>
        <v>0.00516297338543591</v>
      </c>
      <c r="Q95" s="118"/>
      <c r="R95" s="118"/>
      <c r="S95" s="118"/>
      <c r="T95" s="118"/>
      <c r="U95" s="118"/>
      <c r="V95" s="118"/>
      <c r="W95" s="118"/>
      <c r="X95" s="118"/>
      <c r="Y95" s="118"/>
      <c r="Z95" s="118"/>
    </row>
    <row r="96" customFormat="false" ht="23.25" hidden="false" customHeight="true" outlineLevel="0" collapsed="false">
      <c r="A96" s="59" t="s">
        <v>315</v>
      </c>
      <c r="B96" s="65" t="s">
        <v>316</v>
      </c>
      <c r="C96" s="144" t="n">
        <f aca="false">SUMPRODUCT((Diário!$E$4:$E$5010='Analítico Cp.'!$B96)*(Diário!$C$4:$C$5010&gt;=C$4)*(Diário!$C$4:$C$5010&lt;=EOMONTH(C$4,0))*(Diário!$F$4:$F$5010))
+SUMPRODUCT(('Comp.'!$D$5:$D$444=$B96)*('Comp.'!$B$5:$B$444&gt;=C$4)*('Comp.'!$B$5:$B$444&lt;=EOMONTH(C$4,0))*('Comp.'!$E$5:$E$444))</f>
        <v>0</v>
      </c>
      <c r="D96" s="144" t="n">
        <f aca="false">SUMPRODUCT((Diário!$E$4:$E$5010='Analítico Cp.'!$B96)*(Diário!$C$4:$C$5010&gt;=D$4)*(Diário!$C$4:$C$5010&lt;=EOMONTH(D$4,0))*(Diário!$F$4:$F$5010))
+SUMPRODUCT(('Comp.'!$D$5:$D$444=$B96)*('Comp.'!$B$5:$B$444&gt;=D$4)*('Comp.'!$B$5:$B$444&lt;=EOMONTH(D$4,0))*('Comp.'!$E$5:$E$444))</f>
        <v>0</v>
      </c>
      <c r="E96" s="144" t="n">
        <f aca="false">SUMPRODUCT((Diário!$E$4:$E$5010='Analítico Cp.'!$B96)*(Diário!$C$4:$C$5010&gt;=E$4)*(Diário!$C$4:$C$5010&lt;=EOMONTH(E$4,0))*(Diário!$F$4:$F$5010))
+SUMPRODUCT(('Comp.'!$D$5:$D$444=$B96)*('Comp.'!$B$5:$B$444&gt;=E$4)*('Comp.'!$B$5:$B$444&lt;=EOMONTH(E$4,0))*('Comp.'!$E$5:$E$444))</f>
        <v>0</v>
      </c>
      <c r="F96" s="144" t="n">
        <f aca="false">SUMPRODUCT((Diário!$E$4:$E$5010='Analítico Cp.'!$B96)*(Diário!$C$4:$C$5010&gt;=F$4)*(Diário!$C$4:$C$5010&lt;=EOMONTH(F$4,0))*(Diário!$F$4:$F$5010))
+SUMPRODUCT(('Comp.'!$D$5:$D$444=$B96)*('Comp.'!$B$5:$B$444&gt;=F$4)*('Comp.'!$B$5:$B$444&lt;=EOMONTH(F$4,0))*('Comp.'!$E$5:$E$444))</f>
        <v>0</v>
      </c>
      <c r="G96" s="144" t="n">
        <f aca="false">SUMPRODUCT((Diário!$E$4:$E$5010='Analítico Cp.'!$B96)*(Diário!$C$4:$C$5010&gt;=G$4)*(Diário!$C$4:$C$5010&lt;=EOMONTH(G$4,0))*(Diário!$F$4:$F$5010))
+SUMPRODUCT(('Comp.'!$D$5:$D$444=$B96)*('Comp.'!$B$5:$B$444&gt;=G$4)*('Comp.'!$B$5:$B$444&lt;=EOMONTH(G$4,0))*('Comp.'!$E$5:$E$444))</f>
        <v>1443.7</v>
      </c>
      <c r="H96" s="144" t="n">
        <f aca="false">SUMPRODUCT((Diário!$E$4:$E$5010='Analítico Cp.'!$B96)*(Diário!$C$4:$C$5010&gt;=H$4)*(Diário!$C$4:$C$5010&lt;=EOMONTH(H$4,0))*(Diário!$F$4:$F$5010))
+SUMPRODUCT(('Comp.'!$D$5:$D$444=$B96)*('Comp.'!$B$5:$B$444&gt;=H$4)*('Comp.'!$B$5:$B$444&lt;=EOMONTH(H$4,0))*('Comp.'!$E$5:$E$444))</f>
        <v>1077</v>
      </c>
      <c r="I96" s="144" t="n">
        <f aca="false">SUMPRODUCT((Diário!$E$4:$E$5010='Analítico Cp.'!$B96)*(Diário!$C$4:$C$5010&gt;=I$4)*(Diário!$C$4:$C$5010&lt;=EOMONTH(I$4,0))*(Diário!$F$4:$F$5010))
+SUMPRODUCT(('Comp.'!$D$5:$D$444=$B96)*('Comp.'!$B$5:$B$444&gt;=I$4)*('Comp.'!$B$5:$B$444&lt;=EOMONTH(I$4,0))*('Comp.'!$E$5:$E$444))</f>
        <v>1505.33</v>
      </c>
      <c r="J96" s="144" t="n">
        <f aca="false">SUMPRODUCT((Diário!$E$4:$E$5010='Analítico Cp.'!$B96)*(Diário!$C$4:$C$5010&gt;=J$4)*(Diário!$C$4:$C$5010&lt;=EOMONTH(J$4,0))*(Diário!$F$4:$F$5010))
+SUMPRODUCT(('Comp.'!$D$5:$D$444=$B96)*('Comp.'!$B$5:$B$444&gt;=J$4)*('Comp.'!$B$5:$B$444&lt;=EOMONTH(J$4,0))*('Comp.'!$E$5:$E$444))</f>
        <v>0</v>
      </c>
      <c r="K96" s="144" t="n">
        <f aca="false">SUMPRODUCT((Diário!$E$4:$E$5010='Analítico Cp.'!$B96)*(Diário!$C$4:$C$5010&gt;=K$4)*(Diário!$C$4:$C$5010&lt;=EOMONTH(K$4,0))*(Diário!$F$4:$F$5010))
+SUMPRODUCT(('Comp.'!$D$5:$D$444=$B96)*('Comp.'!$B$5:$B$444&gt;=K$4)*('Comp.'!$B$5:$B$444&lt;=EOMONTH(K$4,0))*('Comp.'!$E$5:$E$444))</f>
        <v>0</v>
      </c>
      <c r="L96" s="144" t="n">
        <f aca="false">SUMPRODUCT((Diário!$E$4:$E$5010='Analítico Cp.'!$B96)*(Diário!$C$4:$C$5010&gt;=L$4)*(Diário!$C$4:$C$5010&lt;=EOMONTH(L$4,0))*(Diário!$F$4:$F$5010))
+SUMPRODUCT(('Comp.'!$D$5:$D$444=$B96)*('Comp.'!$B$5:$B$444&gt;=L$4)*('Comp.'!$B$5:$B$444&lt;=EOMONTH(L$4,0))*('Comp.'!$E$5:$E$444))</f>
        <v>0</v>
      </c>
      <c r="M96" s="144" t="n">
        <f aca="false">SUMPRODUCT((Diário!$E$4:$E$5010='Analítico Cp.'!$B96)*(Diário!$C$4:$C$5010&gt;=M$4)*(Diário!$C$4:$C$5010&lt;=EOMONTH(M$4,0))*(Diário!$F$4:$F$5010))
+SUMPRODUCT(('Comp.'!$D$5:$D$444=$B96)*('Comp.'!$B$5:$B$444&gt;=M$4)*('Comp.'!$B$5:$B$444&lt;=EOMONTH(M$4,0))*('Comp.'!$E$5:$E$444))</f>
        <v>0</v>
      </c>
      <c r="N96" s="144" t="n">
        <f aca="false">SUMPRODUCT((Diário!$E$4:$E$5010='Analítico Cp.'!$B96)*(Diário!$C$4:$C$5010&gt;=N$4)*(Diário!$C$4:$C$5010&lt;=EOMONTH(N$4,0))*(Diário!$F$4:$F$5010))
+SUMPRODUCT(('Comp.'!$D$5:$D$444=$B96)*('Comp.'!$B$5:$B$444&gt;=N$4)*('Comp.'!$B$5:$B$444&lt;=EOMONTH(N$4,0))*('Comp.'!$E$5:$E$444))</f>
        <v>1110</v>
      </c>
      <c r="O96" s="145" t="n">
        <f aca="false">SUM(C96:N96)</f>
        <v>5136.03</v>
      </c>
      <c r="P96" s="146" t="n">
        <f aca="false">IF($O$135=0,0,O96/$O$135)</f>
        <v>0.00275527279230607</v>
      </c>
      <c r="Q96" s="118"/>
      <c r="R96" s="118"/>
      <c r="S96" s="118"/>
      <c r="T96" s="118"/>
      <c r="U96" s="118"/>
      <c r="V96" s="118"/>
      <c r="W96" s="118"/>
      <c r="X96" s="118"/>
      <c r="Y96" s="118"/>
      <c r="Z96" s="118"/>
    </row>
    <row r="97" customFormat="false" ht="23.25" hidden="false" customHeight="true" outlineLevel="0" collapsed="false">
      <c r="A97" s="59" t="s">
        <v>317</v>
      </c>
      <c r="B97" s="65" t="s">
        <v>318</v>
      </c>
      <c r="C97" s="144" t="n">
        <f aca="false">SUMPRODUCT((Diário!$E$4:$E$5010='Analítico Cp.'!$B97)*(Diário!$C$4:$C$5010&gt;=C$4)*(Diário!$C$4:$C$5010&lt;=EOMONTH(C$4,0))*(Diário!$F$4:$F$5010))
+SUMPRODUCT(('Comp.'!$D$5:$D$444=$B97)*('Comp.'!$B$5:$B$444&gt;=C$4)*('Comp.'!$B$5:$B$444&lt;=EOMONTH(C$4,0))*('Comp.'!$E$5:$E$444))</f>
        <v>0</v>
      </c>
      <c r="D97" s="144" t="n">
        <f aca="false">SUMPRODUCT((Diário!$E$4:$E$5010='Analítico Cp.'!$B97)*(Diário!$C$4:$C$5010&gt;=D$4)*(Diário!$C$4:$C$5010&lt;=EOMONTH(D$4,0))*(Diário!$F$4:$F$5010))
+SUMPRODUCT(('Comp.'!$D$5:$D$444=$B97)*('Comp.'!$B$5:$B$444&gt;=D$4)*('Comp.'!$B$5:$B$444&lt;=EOMONTH(D$4,0))*('Comp.'!$E$5:$E$444))</f>
        <v>0</v>
      </c>
      <c r="E97" s="144" t="n">
        <f aca="false">SUMPRODUCT((Diário!$E$4:$E$5010='Analítico Cp.'!$B97)*(Diário!$C$4:$C$5010&gt;=E$4)*(Diário!$C$4:$C$5010&lt;=EOMONTH(E$4,0))*(Diário!$F$4:$F$5010))
+SUMPRODUCT(('Comp.'!$D$5:$D$444=$B97)*('Comp.'!$B$5:$B$444&gt;=E$4)*('Comp.'!$B$5:$B$444&lt;=EOMONTH(E$4,0))*('Comp.'!$E$5:$E$444))</f>
        <v>0</v>
      </c>
      <c r="F97" s="144" t="n">
        <f aca="false">SUMPRODUCT((Diário!$E$4:$E$5010='Analítico Cp.'!$B97)*(Diário!$C$4:$C$5010&gt;=F$4)*(Diário!$C$4:$C$5010&lt;=EOMONTH(F$4,0))*(Diário!$F$4:$F$5010))
+SUMPRODUCT(('Comp.'!$D$5:$D$444=$B97)*('Comp.'!$B$5:$B$444&gt;=F$4)*('Comp.'!$B$5:$B$444&lt;=EOMONTH(F$4,0))*('Comp.'!$E$5:$E$444))</f>
        <v>0</v>
      </c>
      <c r="G97" s="144" t="n">
        <f aca="false">SUMPRODUCT((Diário!$E$4:$E$5010='Analítico Cp.'!$B97)*(Diário!$C$4:$C$5010&gt;=G$4)*(Diário!$C$4:$C$5010&lt;=EOMONTH(G$4,0))*(Diário!$F$4:$F$5010))
+SUMPRODUCT(('Comp.'!$D$5:$D$444=$B97)*('Comp.'!$B$5:$B$444&gt;=G$4)*('Comp.'!$B$5:$B$444&lt;=EOMONTH(G$4,0))*('Comp.'!$E$5:$E$444))</f>
        <v>0</v>
      </c>
      <c r="H97" s="144" t="n">
        <f aca="false">SUMPRODUCT((Diário!$E$4:$E$5010='Analítico Cp.'!$B97)*(Diário!$C$4:$C$5010&gt;=H$4)*(Diário!$C$4:$C$5010&lt;=EOMONTH(H$4,0))*(Diário!$F$4:$F$5010))
+SUMPRODUCT(('Comp.'!$D$5:$D$444=$B97)*('Comp.'!$B$5:$B$444&gt;=H$4)*('Comp.'!$B$5:$B$444&lt;=EOMONTH(H$4,0))*('Comp.'!$E$5:$E$444))</f>
        <v>0</v>
      </c>
      <c r="I97" s="144" t="n">
        <f aca="false">SUMPRODUCT((Diário!$E$4:$E$5010='Analítico Cp.'!$B97)*(Diário!$C$4:$C$5010&gt;=I$4)*(Diário!$C$4:$C$5010&lt;=EOMONTH(I$4,0))*(Diário!$F$4:$F$5010))
+SUMPRODUCT(('Comp.'!$D$5:$D$444=$B97)*('Comp.'!$B$5:$B$444&gt;=I$4)*('Comp.'!$B$5:$B$444&lt;=EOMONTH(I$4,0))*('Comp.'!$E$5:$E$444))</f>
        <v>0</v>
      </c>
      <c r="J97" s="144" t="n">
        <f aca="false">SUMPRODUCT((Diário!$E$4:$E$5010='Analítico Cp.'!$B97)*(Diário!$C$4:$C$5010&gt;=J$4)*(Diário!$C$4:$C$5010&lt;=EOMONTH(J$4,0))*(Diário!$F$4:$F$5010))
+SUMPRODUCT(('Comp.'!$D$5:$D$444=$B97)*('Comp.'!$B$5:$B$444&gt;=J$4)*('Comp.'!$B$5:$B$444&lt;=EOMONTH(J$4,0))*('Comp.'!$E$5:$E$444))</f>
        <v>0</v>
      </c>
      <c r="K97" s="144" t="n">
        <f aca="false">SUMPRODUCT((Diário!$E$4:$E$5010='Analítico Cp.'!$B97)*(Diário!$C$4:$C$5010&gt;=K$4)*(Diário!$C$4:$C$5010&lt;=EOMONTH(K$4,0))*(Diário!$F$4:$F$5010))
+SUMPRODUCT(('Comp.'!$D$5:$D$444=$B97)*('Comp.'!$B$5:$B$444&gt;=K$4)*('Comp.'!$B$5:$B$444&lt;=EOMONTH(K$4,0))*('Comp.'!$E$5:$E$444))</f>
        <v>0</v>
      </c>
      <c r="L97" s="144" t="n">
        <f aca="false">SUMPRODUCT((Diário!$E$4:$E$5010='Analítico Cp.'!$B97)*(Diário!$C$4:$C$5010&gt;=L$4)*(Diário!$C$4:$C$5010&lt;=EOMONTH(L$4,0))*(Diário!$F$4:$F$5010))
+SUMPRODUCT(('Comp.'!$D$5:$D$444=$B97)*('Comp.'!$B$5:$B$444&gt;=L$4)*('Comp.'!$B$5:$B$444&lt;=EOMONTH(L$4,0))*('Comp.'!$E$5:$E$444))</f>
        <v>0</v>
      </c>
      <c r="M97" s="144" t="n">
        <f aca="false">SUMPRODUCT((Diário!$E$4:$E$5010='Analítico Cp.'!$B97)*(Diário!$C$4:$C$5010&gt;=M$4)*(Diário!$C$4:$C$5010&lt;=EOMONTH(M$4,0))*(Diário!$F$4:$F$5010))
+SUMPRODUCT(('Comp.'!$D$5:$D$444=$B97)*('Comp.'!$B$5:$B$444&gt;=M$4)*('Comp.'!$B$5:$B$444&lt;=EOMONTH(M$4,0))*('Comp.'!$E$5:$E$444))</f>
        <v>0</v>
      </c>
      <c r="N97" s="144" t="n">
        <f aca="false">SUMPRODUCT((Diário!$E$4:$E$5010='Analítico Cp.'!$B97)*(Diário!$C$4:$C$5010&gt;=N$4)*(Diário!$C$4:$C$5010&lt;=EOMONTH(N$4,0))*(Diário!$F$4:$F$5010))
+SUMPRODUCT(('Comp.'!$D$5:$D$444=$B97)*('Comp.'!$B$5:$B$444&gt;=N$4)*('Comp.'!$B$5:$B$444&lt;=EOMONTH(N$4,0))*('Comp.'!$E$5:$E$444))</f>
        <v>0</v>
      </c>
      <c r="O97" s="145" t="n">
        <f aca="false">SUM(C97:N97)</f>
        <v>0</v>
      </c>
      <c r="P97" s="146" t="n">
        <f aca="false">IF($O$135=0,0,O97/$O$135)</f>
        <v>0</v>
      </c>
      <c r="Q97" s="118"/>
      <c r="R97" s="118"/>
      <c r="S97" s="118"/>
      <c r="T97" s="118"/>
      <c r="U97" s="118"/>
      <c r="V97" s="118"/>
      <c r="W97" s="118"/>
      <c r="X97" s="118"/>
      <c r="Y97" s="118"/>
      <c r="Z97" s="118"/>
    </row>
    <row r="98" customFormat="false" ht="23.25" hidden="false" customHeight="true" outlineLevel="0" collapsed="false">
      <c r="A98" s="59" t="s">
        <v>319</v>
      </c>
      <c r="B98" s="65" t="s">
        <v>320</v>
      </c>
      <c r="C98" s="144" t="n">
        <f aca="false">SUMPRODUCT((Diário!$E$4:$E$5010='Analítico Cp.'!$B98)*(Diário!$C$4:$C$5010&gt;=C$4)*(Diário!$C$4:$C$5010&lt;=EOMONTH(C$4,0))*(Diário!$F$4:$F$5010))
+SUMPRODUCT(('Comp.'!$D$5:$D$444=$B98)*('Comp.'!$B$5:$B$444&gt;=C$4)*('Comp.'!$B$5:$B$444&lt;=EOMONTH(C$4,0))*('Comp.'!$E$5:$E$444))</f>
        <v>0</v>
      </c>
      <c r="D98" s="144" t="n">
        <f aca="false">SUMPRODUCT((Diário!$E$4:$E$5010='Analítico Cp.'!$B98)*(Diário!$C$4:$C$5010&gt;=D$4)*(Diário!$C$4:$C$5010&lt;=EOMONTH(D$4,0))*(Diário!$F$4:$F$5010))
+SUMPRODUCT(('Comp.'!$D$5:$D$444=$B98)*('Comp.'!$B$5:$B$444&gt;=D$4)*('Comp.'!$B$5:$B$444&lt;=EOMONTH(D$4,0))*('Comp.'!$E$5:$E$444))</f>
        <v>0</v>
      </c>
      <c r="E98" s="144" t="n">
        <f aca="false">SUMPRODUCT((Diário!$E$4:$E$5010='Analítico Cp.'!$B98)*(Diário!$C$4:$C$5010&gt;=E$4)*(Diário!$C$4:$C$5010&lt;=EOMONTH(E$4,0))*(Diário!$F$4:$F$5010))
+SUMPRODUCT(('Comp.'!$D$5:$D$444=$B98)*('Comp.'!$B$5:$B$444&gt;=E$4)*('Comp.'!$B$5:$B$444&lt;=EOMONTH(E$4,0))*('Comp.'!$E$5:$E$444))</f>
        <v>0</v>
      </c>
      <c r="F98" s="144" t="n">
        <f aca="false">SUMPRODUCT((Diário!$E$4:$E$5010='Analítico Cp.'!$B98)*(Diário!$C$4:$C$5010&gt;=F$4)*(Diário!$C$4:$C$5010&lt;=EOMONTH(F$4,0))*(Diário!$F$4:$F$5010))
+SUMPRODUCT(('Comp.'!$D$5:$D$444=$B98)*('Comp.'!$B$5:$B$444&gt;=F$4)*('Comp.'!$B$5:$B$444&lt;=EOMONTH(F$4,0))*('Comp.'!$E$5:$E$444))</f>
        <v>4379.16</v>
      </c>
      <c r="G98" s="144" t="n">
        <f aca="false">SUMPRODUCT((Diário!$E$4:$E$5010='Analítico Cp.'!$B98)*(Diário!$C$4:$C$5010&gt;=G$4)*(Diário!$C$4:$C$5010&lt;=EOMONTH(G$4,0))*(Diário!$F$4:$F$5010))
+SUMPRODUCT(('Comp.'!$D$5:$D$444=$B98)*('Comp.'!$B$5:$B$444&gt;=G$4)*('Comp.'!$B$5:$B$444&lt;=EOMONTH(G$4,0))*('Comp.'!$E$5:$E$444))</f>
        <v>0</v>
      </c>
      <c r="H98" s="144" t="n">
        <f aca="false">SUMPRODUCT((Diário!$E$4:$E$5010='Analítico Cp.'!$B98)*(Diário!$C$4:$C$5010&gt;=H$4)*(Diário!$C$4:$C$5010&lt;=EOMONTH(H$4,0))*(Diário!$F$4:$F$5010))
+SUMPRODUCT(('Comp.'!$D$5:$D$444=$B98)*('Comp.'!$B$5:$B$444&gt;=H$4)*('Comp.'!$B$5:$B$444&lt;=EOMONTH(H$4,0))*('Comp.'!$E$5:$E$444))</f>
        <v>2338.6</v>
      </c>
      <c r="I98" s="144" t="n">
        <f aca="false">SUMPRODUCT((Diário!$E$4:$E$5010='Analítico Cp.'!$B98)*(Diário!$C$4:$C$5010&gt;=I$4)*(Diário!$C$4:$C$5010&lt;=EOMONTH(I$4,0))*(Diário!$F$4:$F$5010))
+SUMPRODUCT(('Comp.'!$D$5:$D$444=$B98)*('Comp.'!$B$5:$B$444&gt;=I$4)*('Comp.'!$B$5:$B$444&lt;=EOMONTH(I$4,0))*('Comp.'!$E$5:$E$444))</f>
        <v>1399.5</v>
      </c>
      <c r="J98" s="144" t="n">
        <f aca="false">SUMPRODUCT((Diário!$E$4:$E$5010='Analítico Cp.'!$B98)*(Diário!$C$4:$C$5010&gt;=J$4)*(Diário!$C$4:$C$5010&lt;=EOMONTH(J$4,0))*(Diário!$F$4:$F$5010))
+SUMPRODUCT(('Comp.'!$D$5:$D$444=$B98)*('Comp.'!$B$5:$B$444&gt;=J$4)*('Comp.'!$B$5:$B$444&lt;=EOMONTH(J$4,0))*('Comp.'!$E$5:$E$444))</f>
        <v>871.5</v>
      </c>
      <c r="K98" s="144" t="n">
        <f aca="false">SUMPRODUCT((Diário!$E$4:$E$5010='Analítico Cp.'!$B98)*(Diário!$C$4:$C$5010&gt;=K$4)*(Diário!$C$4:$C$5010&lt;=EOMONTH(K$4,0))*(Diário!$F$4:$F$5010))
+SUMPRODUCT(('Comp.'!$D$5:$D$444=$B98)*('Comp.'!$B$5:$B$444&gt;=K$4)*('Comp.'!$B$5:$B$444&lt;=EOMONTH(K$4,0))*('Comp.'!$E$5:$E$444))</f>
        <v>432.87</v>
      </c>
      <c r="L98" s="144" t="n">
        <f aca="false">SUMPRODUCT((Diário!$E$4:$E$5010='Analítico Cp.'!$B98)*(Diário!$C$4:$C$5010&gt;=L$4)*(Diário!$C$4:$C$5010&lt;=EOMONTH(L$4,0))*(Diário!$F$4:$F$5010))
+SUMPRODUCT(('Comp.'!$D$5:$D$444=$B98)*('Comp.'!$B$5:$B$444&gt;=L$4)*('Comp.'!$B$5:$B$444&lt;=EOMONTH(L$4,0))*('Comp.'!$E$5:$E$444))</f>
        <v>642.9</v>
      </c>
      <c r="M98" s="144" t="n">
        <f aca="false">SUMPRODUCT((Diário!$E$4:$E$5010='Analítico Cp.'!$B98)*(Diário!$C$4:$C$5010&gt;=M$4)*(Diário!$C$4:$C$5010&lt;=EOMONTH(M$4,0))*(Diário!$F$4:$F$5010))
+SUMPRODUCT(('Comp.'!$D$5:$D$444=$B98)*('Comp.'!$B$5:$B$444&gt;=M$4)*('Comp.'!$B$5:$B$444&lt;=EOMONTH(M$4,0))*('Comp.'!$E$5:$E$444))</f>
        <v>175</v>
      </c>
      <c r="N98" s="144" t="n">
        <f aca="false">SUMPRODUCT((Diário!$E$4:$E$5010='Analítico Cp.'!$B98)*(Diário!$C$4:$C$5010&gt;=N$4)*(Diário!$C$4:$C$5010&lt;=EOMONTH(N$4,0))*(Diário!$F$4:$F$5010))
+SUMPRODUCT(('Comp.'!$D$5:$D$444=$B98)*('Comp.'!$B$5:$B$444&gt;=N$4)*('Comp.'!$B$5:$B$444&lt;=EOMONTH(N$4,0))*('Comp.'!$E$5:$E$444))</f>
        <v>0</v>
      </c>
      <c r="O98" s="145" t="n">
        <f aca="false">SUM(C98:N98)</f>
        <v>10239.53</v>
      </c>
      <c r="P98" s="146" t="n">
        <f aca="false">IF($O$135=0,0,O98/$O$135)</f>
        <v>0.00549309455260226</v>
      </c>
      <c r="Q98" s="118"/>
      <c r="R98" s="118"/>
      <c r="S98" s="118"/>
      <c r="T98" s="118"/>
      <c r="U98" s="118"/>
      <c r="V98" s="118"/>
      <c r="W98" s="118"/>
      <c r="X98" s="118"/>
      <c r="Y98" s="118"/>
      <c r="Z98" s="118"/>
    </row>
    <row r="99" customFormat="false" ht="23.25" hidden="false" customHeight="true" outlineLevel="0" collapsed="false">
      <c r="A99" s="59" t="s">
        <v>321</v>
      </c>
      <c r="B99" s="164" t="s">
        <v>322</v>
      </c>
      <c r="C99" s="144" t="n">
        <f aca="false">SUMPRODUCT((Diário!$E$4:$E$5010='Analítico Cp.'!$B99)*(Diário!$C$4:$C$5010&gt;=C$4)*(Diário!$C$4:$C$5010&lt;=EOMONTH(C$4,0))*(Diário!$F$4:$F$5010))
+SUMPRODUCT(('Comp.'!$D$5:$D$444=$B99)*('Comp.'!$B$5:$B$444&gt;=C$4)*('Comp.'!$B$5:$B$444&lt;=EOMONTH(C$4,0))*('Comp.'!$E$5:$E$444))</f>
        <v>0</v>
      </c>
      <c r="D99" s="144" t="n">
        <f aca="false">SUMPRODUCT((Diário!$E$4:$E$5010='Analítico Cp.'!$B99)*(Diário!$C$4:$C$5010&gt;=D$4)*(Diário!$C$4:$C$5010&lt;=EOMONTH(D$4,0))*(Diário!$F$4:$F$5010))
+SUMPRODUCT(('Comp.'!$D$5:$D$444=$B99)*('Comp.'!$B$5:$B$444&gt;=D$4)*('Comp.'!$B$5:$B$444&lt;=EOMONTH(D$4,0))*('Comp.'!$E$5:$E$444))</f>
        <v>0</v>
      </c>
      <c r="E99" s="144" t="n">
        <f aca="false">SUMPRODUCT((Diário!$E$4:$E$5010='Analítico Cp.'!$B99)*(Diário!$C$4:$C$5010&gt;=E$4)*(Diário!$C$4:$C$5010&lt;=EOMONTH(E$4,0))*(Diário!$F$4:$F$5010))
+SUMPRODUCT(('Comp.'!$D$5:$D$444=$B99)*('Comp.'!$B$5:$B$444&gt;=E$4)*('Comp.'!$B$5:$B$444&lt;=EOMONTH(E$4,0))*('Comp.'!$E$5:$E$444))</f>
        <v>0</v>
      </c>
      <c r="F99" s="144" t="n">
        <f aca="false">SUMPRODUCT((Diário!$E$4:$E$5010='Analítico Cp.'!$B99)*(Diário!$C$4:$C$5010&gt;=F$4)*(Diário!$C$4:$C$5010&lt;=EOMONTH(F$4,0))*(Diário!$F$4:$F$5010))
+SUMPRODUCT(('Comp.'!$D$5:$D$444=$B99)*('Comp.'!$B$5:$B$444&gt;=F$4)*('Comp.'!$B$5:$B$444&lt;=EOMONTH(F$4,0))*('Comp.'!$E$5:$E$444))</f>
        <v>0</v>
      </c>
      <c r="G99" s="144" t="n">
        <f aca="false">SUMPRODUCT((Diário!$E$4:$E$5010='Analítico Cp.'!$B99)*(Diário!$C$4:$C$5010&gt;=G$4)*(Diário!$C$4:$C$5010&lt;=EOMONTH(G$4,0))*(Diário!$F$4:$F$5010))
+SUMPRODUCT(('Comp.'!$D$5:$D$444=$B99)*('Comp.'!$B$5:$B$444&gt;=G$4)*('Comp.'!$B$5:$B$444&lt;=EOMONTH(G$4,0))*('Comp.'!$E$5:$E$444))</f>
        <v>0</v>
      </c>
      <c r="H99" s="144" t="n">
        <f aca="false">SUMPRODUCT((Diário!$E$4:$E$5010='Analítico Cp.'!$B99)*(Diário!$C$4:$C$5010&gt;=H$4)*(Diário!$C$4:$C$5010&lt;=EOMONTH(H$4,0))*(Diário!$F$4:$F$5010))
+SUMPRODUCT(('Comp.'!$D$5:$D$444=$B99)*('Comp.'!$B$5:$B$444&gt;=H$4)*('Comp.'!$B$5:$B$444&lt;=EOMONTH(H$4,0))*('Comp.'!$E$5:$E$444))</f>
        <v>0</v>
      </c>
      <c r="I99" s="144" t="n">
        <f aca="false">SUMPRODUCT((Diário!$E$4:$E$5010='Analítico Cp.'!$B99)*(Diário!$C$4:$C$5010&gt;=I$4)*(Diário!$C$4:$C$5010&lt;=EOMONTH(I$4,0))*(Diário!$F$4:$F$5010))
+SUMPRODUCT(('Comp.'!$D$5:$D$444=$B99)*('Comp.'!$B$5:$B$444&gt;=I$4)*('Comp.'!$B$5:$B$444&lt;=EOMONTH(I$4,0))*('Comp.'!$E$5:$E$444))</f>
        <v>409</v>
      </c>
      <c r="J99" s="144" t="n">
        <f aca="false">SUMPRODUCT((Diário!$E$4:$E$5010='Analítico Cp.'!$B99)*(Diário!$C$4:$C$5010&gt;=J$4)*(Diário!$C$4:$C$5010&lt;=EOMONTH(J$4,0))*(Diário!$F$4:$F$5010))
+SUMPRODUCT(('Comp.'!$D$5:$D$444=$B99)*('Comp.'!$B$5:$B$444&gt;=J$4)*('Comp.'!$B$5:$B$444&lt;=EOMONTH(J$4,0))*('Comp.'!$E$5:$E$444))</f>
        <v>2710.13</v>
      </c>
      <c r="K99" s="144" t="n">
        <f aca="false">SUMPRODUCT((Diário!$E$4:$E$5010='Analítico Cp.'!$B99)*(Diário!$C$4:$C$5010&gt;=K$4)*(Diário!$C$4:$C$5010&lt;=EOMONTH(K$4,0))*(Diário!$F$4:$F$5010))
+SUMPRODUCT(('Comp.'!$D$5:$D$444=$B99)*('Comp.'!$B$5:$B$444&gt;=K$4)*('Comp.'!$B$5:$B$444&lt;=EOMONTH(K$4,0))*('Comp.'!$E$5:$E$444))</f>
        <v>1577.09</v>
      </c>
      <c r="L99" s="144" t="n">
        <f aca="false">SUMPRODUCT((Diário!$E$4:$E$5010='Analítico Cp.'!$B99)*(Diário!$C$4:$C$5010&gt;=L$4)*(Diário!$C$4:$C$5010&lt;=EOMONTH(L$4,0))*(Diário!$F$4:$F$5010))
+SUMPRODUCT(('Comp.'!$D$5:$D$444=$B99)*('Comp.'!$B$5:$B$444&gt;=L$4)*('Comp.'!$B$5:$B$444&lt;=EOMONTH(L$4,0))*('Comp.'!$E$5:$E$444))</f>
        <v>0</v>
      </c>
      <c r="M99" s="144" t="n">
        <f aca="false">SUMPRODUCT((Diário!$E$4:$E$5010='Analítico Cp.'!$B99)*(Diário!$C$4:$C$5010&gt;=M$4)*(Diário!$C$4:$C$5010&lt;=EOMONTH(M$4,0))*(Diário!$F$4:$F$5010))
+SUMPRODUCT(('Comp.'!$D$5:$D$444=$B99)*('Comp.'!$B$5:$B$444&gt;=M$4)*('Comp.'!$B$5:$B$444&lt;=EOMONTH(M$4,0))*('Comp.'!$E$5:$E$444))</f>
        <v>404</v>
      </c>
      <c r="N99" s="144" t="n">
        <f aca="false">SUMPRODUCT((Diário!$E$4:$E$5010='Analítico Cp.'!$B99)*(Diário!$C$4:$C$5010&gt;=N$4)*(Diário!$C$4:$C$5010&lt;=EOMONTH(N$4,0))*(Diário!$F$4:$F$5010))
+SUMPRODUCT(('Comp.'!$D$5:$D$444=$B99)*('Comp.'!$B$5:$B$444&gt;=N$4)*('Comp.'!$B$5:$B$444&lt;=EOMONTH(N$4,0))*('Comp.'!$E$5:$E$444))</f>
        <v>266.22</v>
      </c>
      <c r="O99" s="145" t="n">
        <f aca="false">SUM(C99:N99)</f>
        <v>5366.44</v>
      </c>
      <c r="P99" s="146" t="n">
        <f aca="false">IF($O$135=0,0,O99/$O$135)</f>
        <v>0.00287887845739667</v>
      </c>
      <c r="Q99" s="118"/>
      <c r="R99" s="118"/>
      <c r="S99" s="118"/>
      <c r="T99" s="118"/>
      <c r="U99" s="118"/>
      <c r="V99" s="118"/>
      <c r="W99" s="118"/>
      <c r="X99" s="118"/>
      <c r="Y99" s="118"/>
      <c r="Z99" s="118"/>
    </row>
    <row r="100" customFormat="false" ht="23.25" hidden="false" customHeight="true" outlineLevel="0" collapsed="false">
      <c r="A100" s="59" t="s">
        <v>323</v>
      </c>
      <c r="B100" s="65" t="s">
        <v>324</v>
      </c>
      <c r="C100" s="144" t="n">
        <f aca="false">SUMPRODUCT((Diário!$E$4:$E$5010='Analítico Cp.'!$B100)*(Diário!$C$4:$C$5010&gt;=C$4)*(Diário!$C$4:$C$5010&lt;=EOMONTH(C$4,0))*(Diário!$F$4:$F$5010))
+SUMPRODUCT(('Comp.'!$D$5:$D$444=$B100)*('Comp.'!$B$5:$B$444&gt;=C$4)*('Comp.'!$B$5:$B$444&lt;=EOMONTH(C$4,0))*('Comp.'!$E$5:$E$444))</f>
        <v>0</v>
      </c>
      <c r="D100" s="144" t="n">
        <f aca="false">SUMPRODUCT((Diário!$E$4:$E$5010='Analítico Cp.'!$B100)*(Diário!$C$4:$C$5010&gt;=D$4)*(Diário!$C$4:$C$5010&lt;=EOMONTH(D$4,0))*(Diário!$F$4:$F$5010))
+SUMPRODUCT(('Comp.'!$D$5:$D$444=$B100)*('Comp.'!$B$5:$B$444&gt;=D$4)*('Comp.'!$B$5:$B$444&lt;=EOMONTH(D$4,0))*('Comp.'!$E$5:$E$444))</f>
        <v>0</v>
      </c>
      <c r="E100" s="144" t="n">
        <f aca="false">SUMPRODUCT((Diário!$E$4:$E$5010='Analítico Cp.'!$B100)*(Diário!$C$4:$C$5010&gt;=E$4)*(Diário!$C$4:$C$5010&lt;=EOMONTH(E$4,0))*(Diário!$F$4:$F$5010))
+SUMPRODUCT(('Comp.'!$D$5:$D$444=$B100)*('Comp.'!$B$5:$B$444&gt;=E$4)*('Comp.'!$B$5:$B$444&lt;=EOMONTH(E$4,0))*('Comp.'!$E$5:$E$444))</f>
        <v>0</v>
      </c>
      <c r="F100" s="144" t="n">
        <f aca="false">SUMPRODUCT((Diário!$E$4:$E$5010='Analítico Cp.'!$B100)*(Diário!$C$4:$C$5010&gt;=F$4)*(Diário!$C$4:$C$5010&lt;=EOMONTH(F$4,0))*(Diário!$F$4:$F$5010))
+SUMPRODUCT(('Comp.'!$D$5:$D$444=$B100)*('Comp.'!$B$5:$B$444&gt;=F$4)*('Comp.'!$B$5:$B$444&lt;=EOMONTH(F$4,0))*('Comp.'!$E$5:$E$444))</f>
        <v>0</v>
      </c>
      <c r="G100" s="144" t="n">
        <f aca="false">SUMPRODUCT((Diário!$E$4:$E$5010='Analítico Cp.'!$B100)*(Diário!$C$4:$C$5010&gt;=G$4)*(Diário!$C$4:$C$5010&lt;=EOMONTH(G$4,0))*(Diário!$F$4:$F$5010))
+SUMPRODUCT(('Comp.'!$D$5:$D$444=$B100)*('Comp.'!$B$5:$B$444&gt;=G$4)*('Comp.'!$B$5:$B$444&lt;=EOMONTH(G$4,0))*('Comp.'!$E$5:$E$444))</f>
        <v>0</v>
      </c>
      <c r="H100" s="144" t="n">
        <f aca="false">SUMPRODUCT((Diário!$E$4:$E$5010='Analítico Cp.'!$B100)*(Diário!$C$4:$C$5010&gt;=H$4)*(Diário!$C$4:$C$5010&lt;=EOMONTH(H$4,0))*(Diário!$F$4:$F$5010))
+SUMPRODUCT(('Comp.'!$D$5:$D$444=$B100)*('Comp.'!$B$5:$B$444&gt;=H$4)*('Comp.'!$B$5:$B$444&lt;=EOMONTH(H$4,0))*('Comp.'!$E$5:$E$444))</f>
        <v>0</v>
      </c>
      <c r="I100" s="144" t="n">
        <f aca="false">SUMPRODUCT((Diário!$E$4:$E$5010='Analítico Cp.'!$B100)*(Diário!$C$4:$C$5010&gt;=I$4)*(Diário!$C$4:$C$5010&lt;=EOMONTH(I$4,0))*(Diário!$F$4:$F$5010))
+SUMPRODUCT(('Comp.'!$D$5:$D$444=$B100)*('Comp.'!$B$5:$B$444&gt;=I$4)*('Comp.'!$B$5:$B$444&lt;=EOMONTH(I$4,0))*('Comp.'!$E$5:$E$444))</f>
        <v>0</v>
      </c>
      <c r="J100" s="144" t="n">
        <f aca="false">SUMPRODUCT((Diário!$E$4:$E$5010='Analítico Cp.'!$B100)*(Diário!$C$4:$C$5010&gt;=J$4)*(Diário!$C$4:$C$5010&lt;=EOMONTH(J$4,0))*(Diário!$F$4:$F$5010))
+SUMPRODUCT(('Comp.'!$D$5:$D$444=$B100)*('Comp.'!$B$5:$B$444&gt;=J$4)*('Comp.'!$B$5:$B$444&lt;=EOMONTH(J$4,0))*('Comp.'!$E$5:$E$444))</f>
        <v>0</v>
      </c>
      <c r="K100" s="144" t="n">
        <f aca="false">SUMPRODUCT((Diário!$E$4:$E$5010='Analítico Cp.'!$B100)*(Diário!$C$4:$C$5010&gt;=K$4)*(Diário!$C$4:$C$5010&lt;=EOMONTH(K$4,0))*(Diário!$F$4:$F$5010))
+SUMPRODUCT(('Comp.'!$D$5:$D$444=$B100)*('Comp.'!$B$5:$B$444&gt;=K$4)*('Comp.'!$B$5:$B$444&lt;=EOMONTH(K$4,0))*('Comp.'!$E$5:$E$444))</f>
        <v>0</v>
      </c>
      <c r="L100" s="144" t="n">
        <f aca="false">SUMPRODUCT((Diário!$E$4:$E$5010='Analítico Cp.'!$B100)*(Diário!$C$4:$C$5010&gt;=L$4)*(Diário!$C$4:$C$5010&lt;=EOMONTH(L$4,0))*(Diário!$F$4:$F$5010))
+SUMPRODUCT(('Comp.'!$D$5:$D$444=$B100)*('Comp.'!$B$5:$B$444&gt;=L$4)*('Comp.'!$B$5:$B$444&lt;=EOMONTH(L$4,0))*('Comp.'!$E$5:$E$444))</f>
        <v>0</v>
      </c>
      <c r="M100" s="144" t="n">
        <f aca="false">SUMPRODUCT((Diário!$E$4:$E$5010='Analítico Cp.'!$B100)*(Diário!$C$4:$C$5010&gt;=M$4)*(Diário!$C$4:$C$5010&lt;=EOMONTH(M$4,0))*(Diário!$F$4:$F$5010))
+SUMPRODUCT(('Comp.'!$D$5:$D$444=$B100)*('Comp.'!$B$5:$B$444&gt;=M$4)*('Comp.'!$B$5:$B$444&lt;=EOMONTH(M$4,0))*('Comp.'!$E$5:$E$444))</f>
        <v>0</v>
      </c>
      <c r="N100" s="144" t="n">
        <f aca="false">SUMPRODUCT((Diário!$E$4:$E$5010='Analítico Cp.'!$B100)*(Diário!$C$4:$C$5010&gt;=N$4)*(Diário!$C$4:$C$5010&lt;=EOMONTH(N$4,0))*(Diário!$F$4:$F$5010))
+SUMPRODUCT(('Comp.'!$D$5:$D$444=$B100)*('Comp.'!$B$5:$B$444&gt;=N$4)*('Comp.'!$B$5:$B$444&lt;=EOMONTH(N$4,0))*('Comp.'!$E$5:$E$444))</f>
        <v>0</v>
      </c>
      <c r="O100" s="145" t="n">
        <f aca="false">SUM(C100:N100)</f>
        <v>0</v>
      </c>
      <c r="P100" s="146" t="n">
        <f aca="false">IF($O$135=0,0,O100/$O$135)</f>
        <v>0</v>
      </c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</row>
    <row r="101" customFormat="false" ht="23.25" hidden="false" customHeight="true" outlineLevel="0" collapsed="false">
      <c r="A101" s="59" t="s">
        <v>325</v>
      </c>
      <c r="B101" s="164" t="s">
        <v>326</v>
      </c>
      <c r="C101" s="144" t="n">
        <f aca="false">SUMPRODUCT((Diário!$E$4:$E$5010='Analítico Cp.'!$B101)*(Diário!$C$4:$C$5010&gt;=C$4)*(Diário!$C$4:$C$5010&lt;=EOMONTH(C$4,0))*(Diário!$F$4:$F$5010))
+SUMPRODUCT(('Comp.'!$D$5:$D$444=$B101)*('Comp.'!$B$5:$B$444&gt;=C$4)*('Comp.'!$B$5:$B$444&lt;=EOMONTH(C$4,0))*('Comp.'!$E$5:$E$444))</f>
        <v>0</v>
      </c>
      <c r="D101" s="144" t="n">
        <f aca="false">SUMPRODUCT((Diário!$E$4:$E$5010='Analítico Cp.'!$B101)*(Diário!$C$4:$C$5010&gt;=D$4)*(Diário!$C$4:$C$5010&lt;=EOMONTH(D$4,0))*(Diário!$F$4:$F$5010))
+SUMPRODUCT(('Comp.'!$D$5:$D$444=$B101)*('Comp.'!$B$5:$B$444&gt;=D$4)*('Comp.'!$B$5:$B$444&lt;=EOMONTH(D$4,0))*('Comp.'!$E$5:$E$444))</f>
        <v>0</v>
      </c>
      <c r="E101" s="144" t="n">
        <f aca="false">SUMPRODUCT((Diário!$E$4:$E$5010='Analítico Cp.'!$B101)*(Diário!$C$4:$C$5010&gt;=E$4)*(Diário!$C$4:$C$5010&lt;=EOMONTH(E$4,0))*(Diário!$F$4:$F$5010))
+SUMPRODUCT(('Comp.'!$D$5:$D$444=$B101)*('Comp.'!$B$5:$B$444&gt;=E$4)*('Comp.'!$B$5:$B$444&lt;=EOMONTH(E$4,0))*('Comp.'!$E$5:$E$444))</f>
        <v>0</v>
      </c>
      <c r="F101" s="144" t="n">
        <f aca="false">SUMPRODUCT((Diário!$E$4:$E$5010='Analítico Cp.'!$B101)*(Diário!$C$4:$C$5010&gt;=F$4)*(Diário!$C$4:$C$5010&lt;=EOMONTH(F$4,0))*(Diário!$F$4:$F$5010))
+SUMPRODUCT(('Comp.'!$D$5:$D$444=$B101)*('Comp.'!$B$5:$B$444&gt;=F$4)*('Comp.'!$B$5:$B$444&lt;=EOMONTH(F$4,0))*('Comp.'!$E$5:$E$444))</f>
        <v>0</v>
      </c>
      <c r="G101" s="144" t="n">
        <f aca="false">SUMPRODUCT((Diário!$E$4:$E$5010='Analítico Cp.'!$B101)*(Diário!$C$4:$C$5010&gt;=G$4)*(Diário!$C$4:$C$5010&lt;=EOMONTH(G$4,0))*(Diário!$F$4:$F$5010))
+SUMPRODUCT(('Comp.'!$D$5:$D$444=$B101)*('Comp.'!$B$5:$B$444&gt;=G$4)*('Comp.'!$B$5:$B$444&lt;=EOMONTH(G$4,0))*('Comp.'!$E$5:$E$444))</f>
        <v>0</v>
      </c>
      <c r="H101" s="144" t="n">
        <f aca="false">SUMPRODUCT((Diário!$E$4:$E$5010='Analítico Cp.'!$B101)*(Diário!$C$4:$C$5010&gt;=H$4)*(Diário!$C$4:$C$5010&lt;=EOMONTH(H$4,0))*(Diário!$F$4:$F$5010))
+SUMPRODUCT(('Comp.'!$D$5:$D$444=$B101)*('Comp.'!$B$5:$B$444&gt;=H$4)*('Comp.'!$B$5:$B$444&lt;=EOMONTH(H$4,0))*('Comp.'!$E$5:$E$444))</f>
        <v>6900</v>
      </c>
      <c r="I101" s="144" t="n">
        <f aca="false">SUMPRODUCT((Diário!$E$4:$E$5010='Analítico Cp.'!$B101)*(Diário!$C$4:$C$5010&gt;=I$4)*(Diário!$C$4:$C$5010&lt;=EOMONTH(I$4,0))*(Diário!$F$4:$F$5010))
+SUMPRODUCT(('Comp.'!$D$5:$D$444=$B101)*('Comp.'!$B$5:$B$444&gt;=I$4)*('Comp.'!$B$5:$B$444&lt;=EOMONTH(I$4,0))*('Comp.'!$E$5:$E$444))</f>
        <v>0</v>
      </c>
      <c r="J101" s="144" t="n">
        <f aca="false">SUMPRODUCT((Diário!$E$4:$E$5010='Analítico Cp.'!$B101)*(Diário!$C$4:$C$5010&gt;=J$4)*(Diário!$C$4:$C$5010&lt;=EOMONTH(J$4,0))*(Diário!$F$4:$F$5010))
+SUMPRODUCT(('Comp.'!$D$5:$D$444=$B101)*('Comp.'!$B$5:$B$444&gt;=J$4)*('Comp.'!$B$5:$B$444&lt;=EOMONTH(J$4,0))*('Comp.'!$E$5:$E$444))</f>
        <v>0</v>
      </c>
      <c r="K101" s="144" t="n">
        <f aca="false">SUMPRODUCT((Diário!$E$4:$E$5010='Analítico Cp.'!$B101)*(Diário!$C$4:$C$5010&gt;=K$4)*(Diário!$C$4:$C$5010&lt;=EOMONTH(K$4,0))*(Diário!$F$4:$F$5010))
+SUMPRODUCT(('Comp.'!$D$5:$D$444=$B101)*('Comp.'!$B$5:$B$444&gt;=K$4)*('Comp.'!$B$5:$B$444&lt;=EOMONTH(K$4,0))*('Comp.'!$E$5:$E$444))</f>
        <v>0</v>
      </c>
      <c r="L101" s="144" t="n">
        <f aca="false">SUMPRODUCT((Diário!$E$4:$E$5010='Analítico Cp.'!$B101)*(Diário!$C$4:$C$5010&gt;=L$4)*(Diário!$C$4:$C$5010&lt;=EOMONTH(L$4,0))*(Diário!$F$4:$F$5010))
+SUMPRODUCT(('Comp.'!$D$5:$D$444=$B101)*('Comp.'!$B$5:$B$444&gt;=L$4)*('Comp.'!$B$5:$B$444&lt;=EOMONTH(L$4,0))*('Comp.'!$E$5:$E$444))</f>
        <v>3760</v>
      </c>
      <c r="M101" s="144" t="n">
        <f aca="false">SUMPRODUCT((Diário!$E$4:$E$5010='Analítico Cp.'!$B101)*(Diário!$C$4:$C$5010&gt;=M$4)*(Diário!$C$4:$C$5010&lt;=EOMONTH(M$4,0))*(Diário!$F$4:$F$5010))
+SUMPRODUCT(('Comp.'!$D$5:$D$444=$B101)*('Comp.'!$B$5:$B$444&gt;=M$4)*('Comp.'!$B$5:$B$444&lt;=EOMONTH(M$4,0))*('Comp.'!$E$5:$E$444))</f>
        <v>0</v>
      </c>
      <c r="N101" s="144" t="n">
        <f aca="false">SUMPRODUCT((Diário!$E$4:$E$5010='Analítico Cp.'!$B101)*(Diário!$C$4:$C$5010&gt;=N$4)*(Diário!$C$4:$C$5010&lt;=EOMONTH(N$4,0))*(Diário!$F$4:$F$5010))
+SUMPRODUCT(('Comp.'!$D$5:$D$444=$B101)*('Comp.'!$B$5:$B$444&gt;=N$4)*('Comp.'!$B$5:$B$444&lt;=EOMONTH(N$4,0))*('Comp.'!$E$5:$E$444))</f>
        <v>0</v>
      </c>
      <c r="O101" s="145" t="n">
        <f aca="false">SUM(C101:N101)</f>
        <v>10660</v>
      </c>
      <c r="P101" s="146" t="n">
        <f aca="false">IF($O$135=0,0,O101/$O$135)</f>
        <v>0.00571865973640783</v>
      </c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</row>
    <row r="102" customFormat="false" ht="23.25" hidden="false" customHeight="true" outlineLevel="0" collapsed="false">
      <c r="A102" s="59" t="s">
        <v>327</v>
      </c>
      <c r="B102" s="65" t="s">
        <v>328</v>
      </c>
      <c r="C102" s="144" t="n">
        <f aca="false">SUMPRODUCT((Diário!$E$4:$E$5010='Analítico Cp.'!$B102)*(Diário!$C$4:$C$5010&gt;=C$4)*(Diário!$C$4:$C$5010&lt;=EOMONTH(C$4,0))*(Diário!$F$4:$F$5010))
+SUMPRODUCT(('Comp.'!$D$5:$D$444=$B102)*('Comp.'!$B$5:$B$444&gt;=C$4)*('Comp.'!$B$5:$B$444&lt;=EOMONTH(C$4,0))*('Comp.'!$E$5:$E$444))</f>
        <v>0</v>
      </c>
      <c r="D102" s="144" t="n">
        <f aca="false">SUMPRODUCT((Diário!$E$4:$E$5010='Analítico Cp.'!$B102)*(Diário!$C$4:$C$5010&gt;=D$4)*(Diário!$C$4:$C$5010&lt;=EOMONTH(D$4,0))*(Diário!$F$4:$F$5010))
+SUMPRODUCT(('Comp.'!$D$5:$D$444=$B102)*('Comp.'!$B$5:$B$444&gt;=D$4)*('Comp.'!$B$5:$B$444&lt;=EOMONTH(D$4,0))*('Comp.'!$E$5:$E$444))</f>
        <v>0</v>
      </c>
      <c r="E102" s="144" t="n">
        <f aca="false">SUMPRODUCT((Diário!$E$4:$E$5010='Analítico Cp.'!$B102)*(Diário!$C$4:$C$5010&gt;=E$4)*(Diário!$C$4:$C$5010&lt;=EOMONTH(E$4,0))*(Diário!$F$4:$F$5010))
+SUMPRODUCT(('Comp.'!$D$5:$D$444=$B102)*('Comp.'!$B$5:$B$444&gt;=E$4)*('Comp.'!$B$5:$B$444&lt;=EOMONTH(E$4,0))*('Comp.'!$E$5:$E$444))</f>
        <v>0</v>
      </c>
      <c r="F102" s="144" t="n">
        <f aca="false">SUMPRODUCT((Diário!$E$4:$E$5010='Analítico Cp.'!$B102)*(Diário!$C$4:$C$5010&gt;=F$4)*(Diário!$C$4:$C$5010&lt;=EOMONTH(F$4,0))*(Diário!$F$4:$F$5010))
+SUMPRODUCT(('Comp.'!$D$5:$D$444=$B102)*('Comp.'!$B$5:$B$444&gt;=F$4)*('Comp.'!$B$5:$B$444&lt;=EOMONTH(F$4,0))*('Comp.'!$E$5:$E$444))</f>
        <v>0</v>
      </c>
      <c r="G102" s="144" t="n">
        <f aca="false">SUMPRODUCT((Diário!$E$4:$E$5010='Analítico Cp.'!$B102)*(Diário!$C$4:$C$5010&gt;=G$4)*(Diário!$C$4:$C$5010&lt;=EOMONTH(G$4,0))*(Diário!$F$4:$F$5010))
+SUMPRODUCT(('Comp.'!$D$5:$D$444=$B102)*('Comp.'!$B$5:$B$444&gt;=G$4)*('Comp.'!$B$5:$B$444&lt;=EOMONTH(G$4,0))*('Comp.'!$E$5:$E$444))</f>
        <v>0</v>
      </c>
      <c r="H102" s="144" t="n">
        <f aca="false">SUMPRODUCT((Diário!$E$4:$E$5010='Analítico Cp.'!$B102)*(Diário!$C$4:$C$5010&gt;=H$4)*(Diário!$C$4:$C$5010&lt;=EOMONTH(H$4,0))*(Diário!$F$4:$F$5010))
+SUMPRODUCT(('Comp.'!$D$5:$D$444=$B102)*('Comp.'!$B$5:$B$444&gt;=H$4)*('Comp.'!$B$5:$B$444&lt;=EOMONTH(H$4,0))*('Comp.'!$E$5:$E$444))</f>
        <v>0</v>
      </c>
      <c r="I102" s="144" t="n">
        <f aca="false">SUMPRODUCT((Diário!$E$4:$E$5010='Analítico Cp.'!$B102)*(Diário!$C$4:$C$5010&gt;=I$4)*(Diário!$C$4:$C$5010&lt;=EOMONTH(I$4,0))*(Diário!$F$4:$F$5010))
+SUMPRODUCT(('Comp.'!$D$5:$D$444=$B102)*('Comp.'!$B$5:$B$444&gt;=I$4)*('Comp.'!$B$5:$B$444&lt;=EOMONTH(I$4,0))*('Comp.'!$E$5:$E$444))</f>
        <v>0</v>
      </c>
      <c r="J102" s="144" t="n">
        <f aca="false">SUMPRODUCT((Diário!$E$4:$E$5010='Analítico Cp.'!$B102)*(Diário!$C$4:$C$5010&gt;=J$4)*(Diário!$C$4:$C$5010&lt;=EOMONTH(J$4,0))*(Diário!$F$4:$F$5010))
+SUMPRODUCT(('Comp.'!$D$5:$D$444=$B102)*('Comp.'!$B$5:$B$444&gt;=J$4)*('Comp.'!$B$5:$B$444&lt;=EOMONTH(J$4,0))*('Comp.'!$E$5:$E$444))</f>
        <v>0</v>
      </c>
      <c r="K102" s="144" t="n">
        <f aca="false">SUMPRODUCT((Diário!$E$4:$E$5010='Analítico Cp.'!$B102)*(Diário!$C$4:$C$5010&gt;=K$4)*(Diário!$C$4:$C$5010&lt;=EOMONTH(K$4,0))*(Diário!$F$4:$F$5010))
+SUMPRODUCT(('Comp.'!$D$5:$D$444=$B102)*('Comp.'!$B$5:$B$444&gt;=K$4)*('Comp.'!$B$5:$B$444&lt;=EOMONTH(K$4,0))*('Comp.'!$E$5:$E$444))</f>
        <v>0</v>
      </c>
      <c r="L102" s="144" t="n">
        <f aca="false">SUMPRODUCT((Diário!$E$4:$E$5010='Analítico Cp.'!$B102)*(Diário!$C$4:$C$5010&gt;=L$4)*(Diário!$C$4:$C$5010&lt;=EOMONTH(L$4,0))*(Diário!$F$4:$F$5010))
+SUMPRODUCT(('Comp.'!$D$5:$D$444=$B102)*('Comp.'!$B$5:$B$444&gt;=L$4)*('Comp.'!$B$5:$B$444&lt;=EOMONTH(L$4,0))*('Comp.'!$E$5:$E$444))</f>
        <v>0</v>
      </c>
      <c r="M102" s="144" t="n">
        <f aca="false">SUMPRODUCT((Diário!$E$4:$E$5010='Analítico Cp.'!$B102)*(Diário!$C$4:$C$5010&gt;=M$4)*(Diário!$C$4:$C$5010&lt;=EOMONTH(M$4,0))*(Diário!$F$4:$F$5010))
+SUMPRODUCT(('Comp.'!$D$5:$D$444=$B102)*('Comp.'!$B$5:$B$444&gt;=M$4)*('Comp.'!$B$5:$B$444&lt;=EOMONTH(M$4,0))*('Comp.'!$E$5:$E$444))</f>
        <v>205</v>
      </c>
      <c r="N102" s="144" t="n">
        <f aca="false">SUMPRODUCT((Diário!$E$4:$E$5010='Analítico Cp.'!$B102)*(Diário!$C$4:$C$5010&gt;=N$4)*(Diário!$C$4:$C$5010&lt;=EOMONTH(N$4,0))*(Diário!$F$4:$F$5010))
+SUMPRODUCT(('Comp.'!$D$5:$D$444=$B102)*('Comp.'!$B$5:$B$444&gt;=N$4)*('Comp.'!$B$5:$B$444&lt;=EOMONTH(N$4,0))*('Comp.'!$E$5:$E$444))</f>
        <v>500</v>
      </c>
      <c r="O102" s="145" t="n">
        <f aca="false">SUM(C102:N102)</f>
        <v>705</v>
      </c>
      <c r="P102" s="146" t="n">
        <f aca="false">IF($O$135=0,0,O102/$O$135)</f>
        <v>0.000378204044481006</v>
      </c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</row>
    <row r="103" customFormat="false" ht="23.25" hidden="false" customHeight="true" outlineLevel="0" collapsed="false">
      <c r="A103" s="59" t="s">
        <v>329</v>
      </c>
      <c r="B103" s="65" t="s">
        <v>330</v>
      </c>
      <c r="C103" s="144" t="n">
        <f aca="false">SUMPRODUCT((Diário!$E$4:$E$5010='Analítico Cp.'!$B103)*(Diário!$C$4:$C$5010&gt;=C$4)*(Diário!$C$4:$C$5010&lt;=EOMONTH(C$4,0))*(Diário!$F$4:$F$5010))
+SUMPRODUCT(('Comp.'!$D$5:$D$444=$B103)*('Comp.'!$B$5:$B$444&gt;=C$4)*('Comp.'!$B$5:$B$444&lt;=EOMONTH(C$4,0))*('Comp.'!$E$5:$E$444))</f>
        <v>0</v>
      </c>
      <c r="D103" s="144" t="n">
        <f aca="false">SUMPRODUCT((Diário!$E$4:$E$5010='Analítico Cp.'!$B103)*(Diário!$C$4:$C$5010&gt;=D$4)*(Diário!$C$4:$C$5010&lt;=EOMONTH(D$4,0))*(Diário!$F$4:$F$5010))
+SUMPRODUCT(('Comp.'!$D$5:$D$444=$B103)*('Comp.'!$B$5:$B$444&gt;=D$4)*('Comp.'!$B$5:$B$444&lt;=EOMONTH(D$4,0))*('Comp.'!$E$5:$E$444))</f>
        <v>0</v>
      </c>
      <c r="E103" s="144" t="n">
        <f aca="false">SUMPRODUCT((Diário!$E$4:$E$5010='Analítico Cp.'!$B103)*(Diário!$C$4:$C$5010&gt;=E$4)*(Diário!$C$4:$C$5010&lt;=EOMONTH(E$4,0))*(Diário!$F$4:$F$5010))
+SUMPRODUCT(('Comp.'!$D$5:$D$444=$B103)*('Comp.'!$B$5:$B$444&gt;=E$4)*('Comp.'!$B$5:$B$444&lt;=EOMONTH(E$4,0))*('Comp.'!$E$5:$E$444))</f>
        <v>0</v>
      </c>
      <c r="F103" s="144" t="n">
        <f aca="false">SUMPRODUCT((Diário!$E$4:$E$5010='Analítico Cp.'!$B103)*(Diário!$C$4:$C$5010&gt;=F$4)*(Diário!$C$4:$C$5010&lt;=EOMONTH(F$4,0))*(Diário!$F$4:$F$5010))
+SUMPRODUCT(('Comp.'!$D$5:$D$444=$B103)*('Comp.'!$B$5:$B$444&gt;=F$4)*('Comp.'!$B$5:$B$444&lt;=EOMONTH(F$4,0))*('Comp.'!$E$5:$E$444))</f>
        <v>0</v>
      </c>
      <c r="G103" s="144" t="n">
        <f aca="false">SUMPRODUCT((Diário!$E$4:$E$5010='Analítico Cp.'!$B103)*(Diário!$C$4:$C$5010&gt;=G$4)*(Diário!$C$4:$C$5010&lt;=EOMONTH(G$4,0))*(Diário!$F$4:$F$5010))
+SUMPRODUCT(('Comp.'!$D$5:$D$444=$B103)*('Comp.'!$B$5:$B$444&gt;=G$4)*('Comp.'!$B$5:$B$444&lt;=EOMONTH(G$4,0))*('Comp.'!$E$5:$E$444))</f>
        <v>0</v>
      </c>
      <c r="H103" s="144" t="n">
        <f aca="false">SUMPRODUCT((Diário!$E$4:$E$5010='Analítico Cp.'!$B103)*(Diário!$C$4:$C$5010&gt;=H$4)*(Diário!$C$4:$C$5010&lt;=EOMONTH(H$4,0))*(Diário!$F$4:$F$5010))
+SUMPRODUCT(('Comp.'!$D$5:$D$444=$B103)*('Comp.'!$B$5:$B$444&gt;=H$4)*('Comp.'!$B$5:$B$444&lt;=EOMONTH(H$4,0))*('Comp.'!$E$5:$E$444))</f>
        <v>0</v>
      </c>
      <c r="I103" s="144" t="n">
        <f aca="false">SUMPRODUCT((Diário!$E$4:$E$5010='Analítico Cp.'!$B103)*(Diário!$C$4:$C$5010&gt;=I$4)*(Diário!$C$4:$C$5010&lt;=EOMONTH(I$4,0))*(Diário!$F$4:$F$5010))
+SUMPRODUCT(('Comp.'!$D$5:$D$444=$B103)*('Comp.'!$B$5:$B$444&gt;=I$4)*('Comp.'!$B$5:$B$444&lt;=EOMONTH(I$4,0))*('Comp.'!$E$5:$E$444))</f>
        <v>0</v>
      </c>
      <c r="J103" s="144" t="n">
        <f aca="false">SUMPRODUCT((Diário!$E$4:$E$5010='Analítico Cp.'!$B103)*(Diário!$C$4:$C$5010&gt;=J$4)*(Diário!$C$4:$C$5010&lt;=EOMONTH(J$4,0))*(Diário!$F$4:$F$5010))
+SUMPRODUCT(('Comp.'!$D$5:$D$444=$B103)*('Comp.'!$B$5:$B$444&gt;=J$4)*('Comp.'!$B$5:$B$444&lt;=EOMONTH(J$4,0))*('Comp.'!$E$5:$E$444))</f>
        <v>0</v>
      </c>
      <c r="K103" s="144" t="n">
        <f aca="false">SUMPRODUCT((Diário!$E$4:$E$5010='Analítico Cp.'!$B103)*(Diário!$C$4:$C$5010&gt;=K$4)*(Diário!$C$4:$C$5010&lt;=EOMONTH(K$4,0))*(Diário!$F$4:$F$5010))
+SUMPRODUCT(('Comp.'!$D$5:$D$444=$B103)*('Comp.'!$B$5:$B$444&gt;=K$4)*('Comp.'!$B$5:$B$444&lt;=EOMONTH(K$4,0))*('Comp.'!$E$5:$E$444))</f>
        <v>0</v>
      </c>
      <c r="L103" s="144" t="n">
        <f aca="false">SUMPRODUCT((Diário!$E$4:$E$5010='Analítico Cp.'!$B103)*(Diário!$C$4:$C$5010&gt;=L$4)*(Diário!$C$4:$C$5010&lt;=EOMONTH(L$4,0))*(Diário!$F$4:$F$5010))
+SUMPRODUCT(('Comp.'!$D$5:$D$444=$B103)*('Comp.'!$B$5:$B$444&gt;=L$4)*('Comp.'!$B$5:$B$444&lt;=EOMONTH(L$4,0))*('Comp.'!$E$5:$E$444))</f>
        <v>0</v>
      </c>
      <c r="M103" s="144" t="n">
        <f aca="false">SUMPRODUCT((Diário!$E$4:$E$5010='Analítico Cp.'!$B103)*(Diário!$C$4:$C$5010&gt;=M$4)*(Diário!$C$4:$C$5010&lt;=EOMONTH(M$4,0))*(Diário!$F$4:$F$5010))
+SUMPRODUCT(('Comp.'!$D$5:$D$444=$B103)*('Comp.'!$B$5:$B$444&gt;=M$4)*('Comp.'!$B$5:$B$444&lt;=EOMONTH(M$4,0))*('Comp.'!$E$5:$E$444))</f>
        <v>0</v>
      </c>
      <c r="N103" s="144" t="n">
        <f aca="false">SUMPRODUCT((Diário!$E$4:$E$5010='Analítico Cp.'!$B103)*(Diário!$C$4:$C$5010&gt;=N$4)*(Diário!$C$4:$C$5010&lt;=EOMONTH(N$4,0))*(Diário!$F$4:$F$5010))
+SUMPRODUCT(('Comp.'!$D$5:$D$444=$B103)*('Comp.'!$B$5:$B$444&gt;=N$4)*('Comp.'!$B$5:$B$444&lt;=EOMONTH(N$4,0))*('Comp.'!$E$5:$E$444))</f>
        <v>0</v>
      </c>
      <c r="O103" s="145" t="n">
        <f aca="false">SUM(C103:N103)</f>
        <v>0</v>
      </c>
      <c r="P103" s="146" t="n">
        <f aca="false">IF($O$135=0,0,O103/$O$135)</f>
        <v>0</v>
      </c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</row>
    <row r="104" customFormat="false" ht="23.25" hidden="false" customHeight="true" outlineLevel="0" collapsed="false">
      <c r="A104" s="59" t="s">
        <v>331</v>
      </c>
      <c r="B104" s="65" t="s">
        <v>332</v>
      </c>
      <c r="C104" s="144" t="n">
        <f aca="false">SUMPRODUCT((Diário!$E$4:$E$5010='Analítico Cp.'!$B104)*(Diário!$C$4:$C$5010&gt;=C$4)*(Diário!$C$4:$C$5010&lt;=EOMONTH(C$4,0))*(Diário!$F$4:$F$5010))
+SUMPRODUCT(('Comp.'!$D$5:$D$444=$B104)*('Comp.'!$B$5:$B$444&gt;=C$4)*('Comp.'!$B$5:$B$444&lt;=EOMONTH(C$4,0))*('Comp.'!$E$5:$E$444))</f>
        <v>0</v>
      </c>
      <c r="D104" s="144" t="n">
        <f aca="false">SUMPRODUCT((Diário!$E$4:$E$5010='Analítico Cp.'!$B104)*(Diário!$C$4:$C$5010&gt;=D$4)*(Diário!$C$4:$C$5010&lt;=EOMONTH(D$4,0))*(Diário!$F$4:$F$5010))
+SUMPRODUCT(('Comp.'!$D$5:$D$444=$B104)*('Comp.'!$B$5:$B$444&gt;=D$4)*('Comp.'!$B$5:$B$444&lt;=EOMONTH(D$4,0))*('Comp.'!$E$5:$E$444))</f>
        <v>0</v>
      </c>
      <c r="E104" s="144" t="n">
        <f aca="false">SUMPRODUCT((Diário!$E$4:$E$5010='Analítico Cp.'!$B104)*(Diário!$C$4:$C$5010&gt;=E$4)*(Diário!$C$4:$C$5010&lt;=EOMONTH(E$4,0))*(Diário!$F$4:$F$5010))
+SUMPRODUCT(('Comp.'!$D$5:$D$444=$B104)*('Comp.'!$B$5:$B$444&gt;=E$4)*('Comp.'!$B$5:$B$444&lt;=EOMONTH(E$4,0))*('Comp.'!$E$5:$E$444))</f>
        <v>0</v>
      </c>
      <c r="F104" s="144" t="n">
        <f aca="false">SUMPRODUCT((Diário!$E$4:$E$5010='Analítico Cp.'!$B104)*(Diário!$C$4:$C$5010&gt;=F$4)*(Diário!$C$4:$C$5010&lt;=EOMONTH(F$4,0))*(Diário!$F$4:$F$5010))
+SUMPRODUCT(('Comp.'!$D$5:$D$444=$B104)*('Comp.'!$B$5:$B$444&gt;=F$4)*('Comp.'!$B$5:$B$444&lt;=EOMONTH(F$4,0))*('Comp.'!$E$5:$E$444))</f>
        <v>0</v>
      </c>
      <c r="G104" s="144" t="n">
        <f aca="false">SUMPRODUCT((Diário!$E$4:$E$5010='Analítico Cp.'!$B104)*(Diário!$C$4:$C$5010&gt;=G$4)*(Diário!$C$4:$C$5010&lt;=EOMONTH(G$4,0))*(Diário!$F$4:$F$5010))
+SUMPRODUCT(('Comp.'!$D$5:$D$444=$B104)*('Comp.'!$B$5:$B$444&gt;=G$4)*('Comp.'!$B$5:$B$444&lt;=EOMONTH(G$4,0))*('Comp.'!$E$5:$E$444))</f>
        <v>0</v>
      </c>
      <c r="H104" s="144" t="n">
        <f aca="false">SUMPRODUCT((Diário!$E$4:$E$5010='Analítico Cp.'!$B104)*(Diário!$C$4:$C$5010&gt;=H$4)*(Diário!$C$4:$C$5010&lt;=EOMONTH(H$4,0))*(Diário!$F$4:$F$5010))
+SUMPRODUCT(('Comp.'!$D$5:$D$444=$B104)*('Comp.'!$B$5:$B$444&gt;=H$4)*('Comp.'!$B$5:$B$444&lt;=EOMONTH(H$4,0))*('Comp.'!$E$5:$E$444))</f>
        <v>0</v>
      </c>
      <c r="I104" s="144" t="n">
        <f aca="false">SUMPRODUCT((Diário!$E$4:$E$5010='Analítico Cp.'!$B104)*(Diário!$C$4:$C$5010&gt;=I$4)*(Diário!$C$4:$C$5010&lt;=EOMONTH(I$4,0))*(Diário!$F$4:$F$5010))
+SUMPRODUCT(('Comp.'!$D$5:$D$444=$B104)*('Comp.'!$B$5:$B$444&gt;=I$4)*('Comp.'!$B$5:$B$444&lt;=EOMONTH(I$4,0))*('Comp.'!$E$5:$E$444))</f>
        <v>0</v>
      </c>
      <c r="J104" s="144" t="n">
        <f aca="false">SUMPRODUCT((Diário!$E$4:$E$5010='Analítico Cp.'!$B104)*(Diário!$C$4:$C$5010&gt;=J$4)*(Diário!$C$4:$C$5010&lt;=EOMONTH(J$4,0))*(Diário!$F$4:$F$5010))
+SUMPRODUCT(('Comp.'!$D$5:$D$444=$B104)*('Comp.'!$B$5:$B$444&gt;=J$4)*('Comp.'!$B$5:$B$444&lt;=EOMONTH(J$4,0))*('Comp.'!$E$5:$E$444))</f>
        <v>0</v>
      </c>
      <c r="K104" s="144" t="n">
        <f aca="false">SUMPRODUCT((Diário!$E$4:$E$5010='Analítico Cp.'!$B104)*(Diário!$C$4:$C$5010&gt;=K$4)*(Diário!$C$4:$C$5010&lt;=EOMONTH(K$4,0))*(Diário!$F$4:$F$5010))
+SUMPRODUCT(('Comp.'!$D$5:$D$444=$B104)*('Comp.'!$B$5:$B$444&gt;=K$4)*('Comp.'!$B$5:$B$444&lt;=EOMONTH(K$4,0))*('Comp.'!$E$5:$E$444))</f>
        <v>0</v>
      </c>
      <c r="L104" s="144" t="n">
        <f aca="false">SUMPRODUCT((Diário!$E$4:$E$5010='Analítico Cp.'!$B104)*(Diário!$C$4:$C$5010&gt;=L$4)*(Diário!$C$4:$C$5010&lt;=EOMONTH(L$4,0))*(Diário!$F$4:$F$5010))
+SUMPRODUCT(('Comp.'!$D$5:$D$444=$B104)*('Comp.'!$B$5:$B$444&gt;=L$4)*('Comp.'!$B$5:$B$444&lt;=EOMONTH(L$4,0))*('Comp.'!$E$5:$E$444))</f>
        <v>0</v>
      </c>
      <c r="M104" s="144" t="n">
        <f aca="false">SUMPRODUCT((Diário!$E$4:$E$5010='Analítico Cp.'!$B104)*(Diário!$C$4:$C$5010&gt;=M$4)*(Diário!$C$4:$C$5010&lt;=EOMONTH(M$4,0))*(Diário!$F$4:$F$5010))
+SUMPRODUCT(('Comp.'!$D$5:$D$444=$B104)*('Comp.'!$B$5:$B$444&gt;=M$4)*('Comp.'!$B$5:$B$444&lt;=EOMONTH(M$4,0))*('Comp.'!$E$5:$E$444))</f>
        <v>0</v>
      </c>
      <c r="N104" s="144" t="n">
        <f aca="false">SUMPRODUCT((Diário!$E$4:$E$5010='Analítico Cp.'!$B104)*(Diário!$C$4:$C$5010&gt;=N$4)*(Diário!$C$4:$C$5010&lt;=EOMONTH(N$4,0))*(Diário!$F$4:$F$5010))
+SUMPRODUCT(('Comp.'!$D$5:$D$444=$B104)*('Comp.'!$B$5:$B$444&gt;=N$4)*('Comp.'!$B$5:$B$444&lt;=EOMONTH(N$4,0))*('Comp.'!$E$5:$E$444))</f>
        <v>0</v>
      </c>
      <c r="O104" s="145" t="n">
        <f aca="false">SUM(C104:N104)</f>
        <v>0</v>
      </c>
      <c r="P104" s="146" t="n">
        <f aca="false">IF($O$135=0,0,O104/$O$135)</f>
        <v>0</v>
      </c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</row>
    <row r="105" customFormat="false" ht="23.25" hidden="false" customHeight="true" outlineLevel="0" collapsed="false">
      <c r="A105" s="59" t="s">
        <v>333</v>
      </c>
      <c r="B105" s="65" t="s">
        <v>334</v>
      </c>
      <c r="C105" s="144" t="n">
        <f aca="false">SUMPRODUCT((Diário!$E$4:$E$5010='Analítico Cp.'!$B105)*(Diário!$C$4:$C$5010&gt;=C$4)*(Diário!$C$4:$C$5010&lt;=EOMONTH(C$4,0))*(Diário!$F$4:$F$5010))
+SUMPRODUCT(('Comp.'!$D$5:$D$444=$B105)*('Comp.'!$B$5:$B$444&gt;=C$4)*('Comp.'!$B$5:$B$444&lt;=EOMONTH(C$4,0))*('Comp.'!$E$5:$E$444))</f>
        <v>0</v>
      </c>
      <c r="D105" s="144" t="n">
        <f aca="false">SUMPRODUCT((Diário!$E$4:$E$5010='Analítico Cp.'!$B105)*(Diário!$C$4:$C$5010&gt;=D$4)*(Diário!$C$4:$C$5010&lt;=EOMONTH(D$4,0))*(Diário!$F$4:$F$5010))
+SUMPRODUCT(('Comp.'!$D$5:$D$444=$B105)*('Comp.'!$B$5:$B$444&gt;=D$4)*('Comp.'!$B$5:$B$444&lt;=EOMONTH(D$4,0))*('Comp.'!$E$5:$E$444))</f>
        <v>0</v>
      </c>
      <c r="E105" s="144" t="n">
        <f aca="false">SUMPRODUCT((Diário!$E$4:$E$5010='Analítico Cp.'!$B105)*(Diário!$C$4:$C$5010&gt;=E$4)*(Diário!$C$4:$C$5010&lt;=EOMONTH(E$4,0))*(Diário!$F$4:$F$5010))
+SUMPRODUCT(('Comp.'!$D$5:$D$444=$B105)*('Comp.'!$B$5:$B$444&gt;=E$4)*('Comp.'!$B$5:$B$444&lt;=EOMONTH(E$4,0))*('Comp.'!$E$5:$E$444))</f>
        <v>0</v>
      </c>
      <c r="F105" s="144" t="n">
        <f aca="false">SUMPRODUCT((Diário!$E$4:$E$5010='Analítico Cp.'!$B105)*(Diário!$C$4:$C$5010&gt;=F$4)*(Diário!$C$4:$C$5010&lt;=EOMONTH(F$4,0))*(Diário!$F$4:$F$5010))
+SUMPRODUCT(('Comp.'!$D$5:$D$444=$B105)*('Comp.'!$B$5:$B$444&gt;=F$4)*('Comp.'!$B$5:$B$444&lt;=EOMONTH(F$4,0))*('Comp.'!$E$5:$E$444))</f>
        <v>0</v>
      </c>
      <c r="G105" s="144" t="n">
        <f aca="false">SUMPRODUCT((Diário!$E$4:$E$5010='Analítico Cp.'!$B105)*(Diário!$C$4:$C$5010&gt;=G$4)*(Diário!$C$4:$C$5010&lt;=EOMONTH(G$4,0))*(Diário!$F$4:$F$5010))
+SUMPRODUCT(('Comp.'!$D$5:$D$444=$B105)*('Comp.'!$B$5:$B$444&gt;=G$4)*('Comp.'!$B$5:$B$444&lt;=EOMONTH(G$4,0))*('Comp.'!$E$5:$E$444))</f>
        <v>0</v>
      </c>
      <c r="H105" s="144" t="n">
        <f aca="false">SUMPRODUCT((Diário!$E$4:$E$5010='Analítico Cp.'!$B105)*(Diário!$C$4:$C$5010&gt;=H$4)*(Diário!$C$4:$C$5010&lt;=EOMONTH(H$4,0))*(Diário!$F$4:$F$5010))
+SUMPRODUCT(('Comp.'!$D$5:$D$444=$B105)*('Comp.'!$B$5:$B$444&gt;=H$4)*('Comp.'!$B$5:$B$444&lt;=EOMONTH(H$4,0))*('Comp.'!$E$5:$E$444))</f>
        <v>482.38</v>
      </c>
      <c r="I105" s="144" t="n">
        <f aca="false">SUMPRODUCT((Diário!$E$4:$E$5010='Analítico Cp.'!$B105)*(Diário!$C$4:$C$5010&gt;=I$4)*(Diário!$C$4:$C$5010&lt;=EOMONTH(I$4,0))*(Diário!$F$4:$F$5010))
+SUMPRODUCT(('Comp.'!$D$5:$D$444=$B105)*('Comp.'!$B$5:$B$444&gt;=I$4)*('Comp.'!$B$5:$B$444&lt;=EOMONTH(I$4,0))*('Comp.'!$E$5:$E$444))</f>
        <v>8533.77</v>
      </c>
      <c r="J105" s="144" t="n">
        <f aca="false">SUMPRODUCT((Diário!$E$4:$E$5010='Analítico Cp.'!$B105)*(Diário!$C$4:$C$5010&gt;=J$4)*(Diário!$C$4:$C$5010&lt;=EOMONTH(J$4,0))*(Diário!$F$4:$F$5010))
+SUMPRODUCT(('Comp.'!$D$5:$D$444=$B105)*('Comp.'!$B$5:$B$444&gt;=J$4)*('Comp.'!$B$5:$B$444&lt;=EOMONTH(J$4,0))*('Comp.'!$E$5:$E$444))</f>
        <v>5236.33</v>
      </c>
      <c r="K105" s="144" t="n">
        <f aca="false">SUMPRODUCT((Diário!$E$4:$E$5010='Analítico Cp.'!$B105)*(Diário!$C$4:$C$5010&gt;=K$4)*(Diário!$C$4:$C$5010&lt;=EOMONTH(K$4,0))*(Diário!$F$4:$F$5010))
+SUMPRODUCT(('Comp.'!$D$5:$D$444=$B105)*('Comp.'!$B$5:$B$444&gt;=K$4)*('Comp.'!$B$5:$B$444&lt;=EOMONTH(K$4,0))*('Comp.'!$E$5:$E$444))</f>
        <v>13951.94</v>
      </c>
      <c r="L105" s="144" t="n">
        <f aca="false">SUMPRODUCT((Diário!$E$4:$E$5010='Analítico Cp.'!$B105)*(Diário!$C$4:$C$5010&gt;=L$4)*(Diário!$C$4:$C$5010&lt;=EOMONTH(L$4,0))*(Diário!$F$4:$F$5010))
+SUMPRODUCT(('Comp.'!$D$5:$D$444=$B105)*('Comp.'!$B$5:$B$444&gt;=L$4)*('Comp.'!$B$5:$B$444&lt;=EOMONTH(L$4,0))*('Comp.'!$E$5:$E$444))</f>
        <v>12459.59</v>
      </c>
      <c r="M105" s="144" t="n">
        <f aca="false">SUMPRODUCT((Diário!$E$4:$E$5010='Analítico Cp.'!$B105)*(Diário!$C$4:$C$5010&gt;=M$4)*(Diário!$C$4:$C$5010&lt;=EOMONTH(M$4,0))*(Diário!$F$4:$F$5010))
+SUMPRODUCT(('Comp.'!$D$5:$D$444=$B105)*('Comp.'!$B$5:$B$444&gt;=M$4)*('Comp.'!$B$5:$B$444&lt;=EOMONTH(M$4,0))*('Comp.'!$E$5:$E$444))</f>
        <v>19017.44</v>
      </c>
      <c r="N105" s="144" t="n">
        <f aca="false">SUMPRODUCT((Diário!$E$4:$E$5010='Analítico Cp.'!$B105)*(Diário!$C$4:$C$5010&gt;=N$4)*(Diário!$C$4:$C$5010&lt;=EOMONTH(N$4,0))*(Diário!$F$4:$F$5010))
+SUMPRODUCT(('Comp.'!$D$5:$D$444=$B105)*('Comp.'!$B$5:$B$444&gt;=N$4)*('Comp.'!$B$5:$B$444&lt;=EOMONTH(N$4,0))*('Comp.'!$E$5:$E$444))</f>
        <v>7000.1</v>
      </c>
      <c r="O105" s="145" t="n">
        <f aca="false">SUM(C105:N105)</f>
        <v>66681.55</v>
      </c>
      <c r="P105" s="146" t="n">
        <f aca="false">IF($O$135=0,0,O105/$O$135)</f>
        <v>0.0357719601450531</v>
      </c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</row>
    <row r="106" customFormat="false" ht="23.25" hidden="false" customHeight="true" outlineLevel="0" collapsed="false">
      <c r="A106" s="59" t="s">
        <v>335</v>
      </c>
      <c r="B106" s="65" t="s">
        <v>336</v>
      </c>
      <c r="C106" s="144" t="n">
        <f aca="false">SUMPRODUCT((Diário!$E$4:$E$5010='Analítico Cp.'!$B106)*(Diário!$C$4:$C$5010&gt;=C$4)*(Diário!$C$4:$C$5010&lt;=EOMONTH(C$4,0))*(Diário!$F$4:$F$5010))
+SUMPRODUCT(('Comp.'!$D$5:$D$444=$B106)*('Comp.'!$B$5:$B$444&gt;=C$4)*('Comp.'!$B$5:$B$444&lt;=EOMONTH(C$4,0))*('Comp.'!$E$5:$E$444))</f>
        <v>0</v>
      </c>
      <c r="D106" s="144" t="n">
        <f aca="false">SUMPRODUCT((Diário!$E$4:$E$5010='Analítico Cp.'!$B106)*(Diário!$C$4:$C$5010&gt;=D$4)*(Diário!$C$4:$C$5010&lt;=EOMONTH(D$4,0))*(Diário!$F$4:$F$5010))
+SUMPRODUCT(('Comp.'!$D$5:$D$444=$B106)*('Comp.'!$B$5:$B$444&gt;=D$4)*('Comp.'!$B$5:$B$444&lt;=EOMONTH(D$4,0))*('Comp.'!$E$5:$E$444))</f>
        <v>0</v>
      </c>
      <c r="E106" s="144" t="n">
        <f aca="false">SUMPRODUCT((Diário!$E$4:$E$5010='Analítico Cp.'!$B106)*(Diário!$C$4:$C$5010&gt;=E$4)*(Diário!$C$4:$C$5010&lt;=EOMONTH(E$4,0))*(Diário!$F$4:$F$5010))
+SUMPRODUCT(('Comp.'!$D$5:$D$444=$B106)*('Comp.'!$B$5:$B$444&gt;=E$4)*('Comp.'!$B$5:$B$444&lt;=EOMONTH(E$4,0))*('Comp.'!$E$5:$E$444))</f>
        <v>0</v>
      </c>
      <c r="F106" s="144" t="n">
        <f aca="false">SUMPRODUCT((Diário!$E$4:$E$5010='Analítico Cp.'!$B106)*(Diário!$C$4:$C$5010&gt;=F$4)*(Diário!$C$4:$C$5010&lt;=EOMONTH(F$4,0))*(Diário!$F$4:$F$5010))
+SUMPRODUCT(('Comp.'!$D$5:$D$444=$B106)*('Comp.'!$B$5:$B$444&gt;=F$4)*('Comp.'!$B$5:$B$444&lt;=EOMONTH(F$4,0))*('Comp.'!$E$5:$E$444))</f>
        <v>0</v>
      </c>
      <c r="G106" s="144" t="n">
        <f aca="false">SUMPRODUCT((Diário!$E$4:$E$5010='Analítico Cp.'!$B106)*(Diário!$C$4:$C$5010&gt;=G$4)*(Diário!$C$4:$C$5010&lt;=EOMONTH(G$4,0))*(Diário!$F$4:$F$5010))
+SUMPRODUCT(('Comp.'!$D$5:$D$444=$B106)*('Comp.'!$B$5:$B$444&gt;=G$4)*('Comp.'!$B$5:$B$444&lt;=EOMONTH(G$4,0))*('Comp.'!$E$5:$E$444))</f>
        <v>0</v>
      </c>
      <c r="H106" s="144" t="n">
        <f aca="false">SUMPRODUCT((Diário!$E$4:$E$5010='Analítico Cp.'!$B106)*(Diário!$C$4:$C$5010&gt;=H$4)*(Diário!$C$4:$C$5010&lt;=EOMONTH(H$4,0))*(Diário!$F$4:$F$5010))
+SUMPRODUCT(('Comp.'!$D$5:$D$444=$B106)*('Comp.'!$B$5:$B$444&gt;=H$4)*('Comp.'!$B$5:$B$444&lt;=EOMONTH(H$4,0))*('Comp.'!$E$5:$E$444))</f>
        <v>0</v>
      </c>
      <c r="I106" s="144" t="n">
        <f aca="false">SUMPRODUCT((Diário!$E$4:$E$5010='Analítico Cp.'!$B106)*(Diário!$C$4:$C$5010&gt;=I$4)*(Diário!$C$4:$C$5010&lt;=EOMONTH(I$4,0))*(Diário!$F$4:$F$5010))
+SUMPRODUCT(('Comp.'!$D$5:$D$444=$B106)*('Comp.'!$B$5:$B$444&gt;=I$4)*('Comp.'!$B$5:$B$444&lt;=EOMONTH(I$4,0))*('Comp.'!$E$5:$E$444))</f>
        <v>0</v>
      </c>
      <c r="J106" s="144" t="n">
        <f aca="false">SUMPRODUCT((Diário!$E$4:$E$5010='Analítico Cp.'!$B106)*(Diário!$C$4:$C$5010&gt;=J$4)*(Diário!$C$4:$C$5010&lt;=EOMONTH(J$4,0))*(Diário!$F$4:$F$5010))
+SUMPRODUCT(('Comp.'!$D$5:$D$444=$B106)*('Comp.'!$B$5:$B$444&gt;=J$4)*('Comp.'!$B$5:$B$444&lt;=EOMONTH(J$4,0))*('Comp.'!$E$5:$E$444))</f>
        <v>0</v>
      </c>
      <c r="K106" s="144" t="n">
        <f aca="false">SUMPRODUCT((Diário!$E$4:$E$5010='Analítico Cp.'!$B106)*(Diário!$C$4:$C$5010&gt;=K$4)*(Diário!$C$4:$C$5010&lt;=EOMONTH(K$4,0))*(Diário!$F$4:$F$5010))
+SUMPRODUCT(('Comp.'!$D$5:$D$444=$B106)*('Comp.'!$B$5:$B$444&gt;=K$4)*('Comp.'!$B$5:$B$444&lt;=EOMONTH(K$4,0))*('Comp.'!$E$5:$E$444))</f>
        <v>0</v>
      </c>
      <c r="L106" s="144" t="n">
        <f aca="false">SUMPRODUCT((Diário!$E$4:$E$5010='Analítico Cp.'!$B106)*(Diário!$C$4:$C$5010&gt;=L$4)*(Diário!$C$4:$C$5010&lt;=EOMONTH(L$4,0))*(Diário!$F$4:$F$5010))
+SUMPRODUCT(('Comp.'!$D$5:$D$444=$B106)*('Comp.'!$B$5:$B$444&gt;=L$4)*('Comp.'!$B$5:$B$444&lt;=EOMONTH(L$4,0))*('Comp.'!$E$5:$E$444))</f>
        <v>0</v>
      </c>
      <c r="M106" s="144" t="n">
        <f aca="false">SUMPRODUCT((Diário!$E$4:$E$5010='Analítico Cp.'!$B106)*(Diário!$C$4:$C$5010&gt;=M$4)*(Diário!$C$4:$C$5010&lt;=EOMONTH(M$4,0))*(Diário!$F$4:$F$5010))
+SUMPRODUCT(('Comp.'!$D$5:$D$444=$B106)*('Comp.'!$B$5:$B$444&gt;=M$4)*('Comp.'!$B$5:$B$444&lt;=EOMONTH(M$4,0))*('Comp.'!$E$5:$E$444))</f>
        <v>0</v>
      </c>
      <c r="N106" s="144" t="n">
        <f aca="false">SUMPRODUCT((Diário!$E$4:$E$5010='Analítico Cp.'!$B106)*(Diário!$C$4:$C$5010&gt;=N$4)*(Diário!$C$4:$C$5010&lt;=EOMONTH(N$4,0))*(Diário!$F$4:$F$5010))
+SUMPRODUCT(('Comp.'!$D$5:$D$444=$B106)*('Comp.'!$B$5:$B$444&gt;=N$4)*('Comp.'!$B$5:$B$444&lt;=EOMONTH(N$4,0))*('Comp.'!$E$5:$E$444))</f>
        <v>320</v>
      </c>
      <c r="O106" s="145" t="n">
        <f aca="false">SUM(C106:N106)</f>
        <v>320</v>
      </c>
      <c r="P106" s="146" t="n">
        <f aca="false">IF($O$135=0,0,O106/$O$135)</f>
        <v>0.000171667084019747</v>
      </c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</row>
    <row r="107" customFormat="false" ht="23.25" hidden="false" customHeight="true" outlineLevel="0" collapsed="false">
      <c r="A107" s="59" t="s">
        <v>337</v>
      </c>
      <c r="B107" s="65" t="s">
        <v>338</v>
      </c>
      <c r="C107" s="144" t="n">
        <f aca="false">SUMPRODUCT((Diário!$E$4:$E$5010='Analítico Cp.'!$B107)*(Diário!$C$4:$C$5010&gt;=C$4)*(Diário!$C$4:$C$5010&lt;=EOMONTH(C$4,0))*(Diário!$F$4:$F$5010))
+SUMPRODUCT(('Comp.'!$D$5:$D$444=$B107)*('Comp.'!$B$5:$B$444&gt;=C$4)*('Comp.'!$B$5:$B$444&lt;=EOMONTH(C$4,0))*('Comp.'!$E$5:$E$444))</f>
        <v>0</v>
      </c>
      <c r="D107" s="144" t="n">
        <f aca="false">SUMPRODUCT((Diário!$E$4:$E$5010='Analítico Cp.'!$B107)*(Diário!$C$4:$C$5010&gt;=D$4)*(Diário!$C$4:$C$5010&lt;=EOMONTH(D$4,0))*(Diário!$F$4:$F$5010))
+SUMPRODUCT(('Comp.'!$D$5:$D$444=$B107)*('Comp.'!$B$5:$B$444&gt;=D$4)*('Comp.'!$B$5:$B$444&lt;=EOMONTH(D$4,0))*('Comp.'!$E$5:$E$444))</f>
        <v>0</v>
      </c>
      <c r="E107" s="144" t="n">
        <f aca="false">SUMPRODUCT((Diário!$E$4:$E$5010='Analítico Cp.'!$B107)*(Diário!$C$4:$C$5010&gt;=E$4)*(Diário!$C$4:$C$5010&lt;=EOMONTH(E$4,0))*(Diário!$F$4:$F$5010))
+SUMPRODUCT(('Comp.'!$D$5:$D$444=$B107)*('Comp.'!$B$5:$B$444&gt;=E$4)*('Comp.'!$B$5:$B$444&lt;=EOMONTH(E$4,0))*('Comp.'!$E$5:$E$444))</f>
        <v>0</v>
      </c>
      <c r="F107" s="144" t="n">
        <f aca="false">SUMPRODUCT((Diário!$E$4:$E$5010='Analítico Cp.'!$B107)*(Diário!$C$4:$C$5010&gt;=F$4)*(Diário!$C$4:$C$5010&lt;=EOMONTH(F$4,0))*(Diário!$F$4:$F$5010))
+SUMPRODUCT(('Comp.'!$D$5:$D$444=$B107)*('Comp.'!$B$5:$B$444&gt;=F$4)*('Comp.'!$B$5:$B$444&lt;=EOMONTH(F$4,0))*('Comp.'!$E$5:$E$444))</f>
        <v>0</v>
      </c>
      <c r="G107" s="144" t="n">
        <f aca="false">SUMPRODUCT((Diário!$E$4:$E$5010='Analítico Cp.'!$B107)*(Diário!$C$4:$C$5010&gt;=G$4)*(Diário!$C$4:$C$5010&lt;=EOMONTH(G$4,0))*(Diário!$F$4:$F$5010))
+SUMPRODUCT(('Comp.'!$D$5:$D$444=$B107)*('Comp.'!$B$5:$B$444&gt;=G$4)*('Comp.'!$B$5:$B$444&lt;=EOMONTH(G$4,0))*('Comp.'!$E$5:$E$444))</f>
        <v>0</v>
      </c>
      <c r="H107" s="144" t="n">
        <f aca="false">SUMPRODUCT((Diário!$E$4:$E$5010='Analítico Cp.'!$B107)*(Diário!$C$4:$C$5010&gt;=H$4)*(Diário!$C$4:$C$5010&lt;=EOMONTH(H$4,0))*(Diário!$F$4:$F$5010))
+SUMPRODUCT(('Comp.'!$D$5:$D$444=$B107)*('Comp.'!$B$5:$B$444&gt;=H$4)*('Comp.'!$B$5:$B$444&lt;=EOMONTH(H$4,0))*('Comp.'!$E$5:$E$444))</f>
        <v>0</v>
      </c>
      <c r="I107" s="144" t="n">
        <f aca="false">SUMPRODUCT((Diário!$E$4:$E$5010='Analítico Cp.'!$B107)*(Diário!$C$4:$C$5010&gt;=I$4)*(Diário!$C$4:$C$5010&lt;=EOMONTH(I$4,0))*(Diário!$F$4:$F$5010))
+SUMPRODUCT(('Comp.'!$D$5:$D$444=$B107)*('Comp.'!$B$5:$B$444&gt;=I$4)*('Comp.'!$B$5:$B$444&lt;=EOMONTH(I$4,0))*('Comp.'!$E$5:$E$444))</f>
        <v>0</v>
      </c>
      <c r="J107" s="144" t="n">
        <f aca="false">SUMPRODUCT((Diário!$E$4:$E$5010='Analítico Cp.'!$B107)*(Diário!$C$4:$C$5010&gt;=J$4)*(Diário!$C$4:$C$5010&lt;=EOMONTH(J$4,0))*(Diário!$F$4:$F$5010))
+SUMPRODUCT(('Comp.'!$D$5:$D$444=$B107)*('Comp.'!$B$5:$B$444&gt;=J$4)*('Comp.'!$B$5:$B$444&lt;=EOMONTH(J$4,0))*('Comp.'!$E$5:$E$444))</f>
        <v>0</v>
      </c>
      <c r="K107" s="144" t="n">
        <f aca="false">SUMPRODUCT((Diário!$E$4:$E$5010='Analítico Cp.'!$B107)*(Diário!$C$4:$C$5010&gt;=K$4)*(Diário!$C$4:$C$5010&lt;=EOMONTH(K$4,0))*(Diário!$F$4:$F$5010))
+SUMPRODUCT(('Comp.'!$D$5:$D$444=$B107)*('Comp.'!$B$5:$B$444&gt;=K$4)*('Comp.'!$B$5:$B$444&lt;=EOMONTH(K$4,0))*('Comp.'!$E$5:$E$444))</f>
        <v>0</v>
      </c>
      <c r="L107" s="144" t="n">
        <f aca="false">SUMPRODUCT((Diário!$E$4:$E$5010='Analítico Cp.'!$B107)*(Diário!$C$4:$C$5010&gt;=L$4)*(Diário!$C$4:$C$5010&lt;=EOMONTH(L$4,0))*(Diário!$F$4:$F$5010))
+SUMPRODUCT(('Comp.'!$D$5:$D$444=$B107)*('Comp.'!$B$5:$B$444&gt;=L$4)*('Comp.'!$B$5:$B$444&lt;=EOMONTH(L$4,0))*('Comp.'!$E$5:$E$444))</f>
        <v>0</v>
      </c>
      <c r="M107" s="144" t="n">
        <f aca="false">SUMPRODUCT((Diário!$E$4:$E$5010='Analítico Cp.'!$B107)*(Diário!$C$4:$C$5010&gt;=M$4)*(Diário!$C$4:$C$5010&lt;=EOMONTH(M$4,0))*(Diário!$F$4:$F$5010))
+SUMPRODUCT(('Comp.'!$D$5:$D$444=$B107)*('Comp.'!$B$5:$B$444&gt;=M$4)*('Comp.'!$B$5:$B$444&lt;=EOMONTH(M$4,0))*('Comp.'!$E$5:$E$444))</f>
        <v>0</v>
      </c>
      <c r="N107" s="144" t="n">
        <f aca="false">SUMPRODUCT((Diário!$E$4:$E$5010='Analítico Cp.'!$B107)*(Diário!$C$4:$C$5010&gt;=N$4)*(Diário!$C$4:$C$5010&lt;=EOMONTH(N$4,0))*(Diário!$F$4:$F$5010))
+SUMPRODUCT(('Comp.'!$D$5:$D$444=$B107)*('Comp.'!$B$5:$B$444&gt;=N$4)*('Comp.'!$B$5:$B$444&lt;=EOMONTH(N$4,0))*('Comp.'!$E$5:$E$444))</f>
        <v>0</v>
      </c>
      <c r="O107" s="145" t="n">
        <f aca="false">SUM(C107:N107)</f>
        <v>0</v>
      </c>
      <c r="P107" s="146" t="n">
        <f aca="false">IF($O$135=0,0,O107/$O$135)</f>
        <v>0</v>
      </c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</row>
    <row r="108" customFormat="false" ht="23.25" hidden="false" customHeight="true" outlineLevel="0" collapsed="false">
      <c r="A108" s="59" t="s">
        <v>339</v>
      </c>
      <c r="B108" s="65" t="s">
        <v>340</v>
      </c>
      <c r="C108" s="144" t="n">
        <f aca="false">SUMPRODUCT((Diário!$E$4:$E$5010='Analítico Cp.'!$B108)*(Diário!$C$4:$C$5010&gt;=C$4)*(Diário!$C$4:$C$5010&lt;=EOMONTH(C$4,0))*(Diário!$F$4:$F$5010))
+SUMPRODUCT(('Comp.'!$D$5:$D$444=$B108)*('Comp.'!$B$5:$B$444&gt;=C$4)*('Comp.'!$B$5:$B$444&lt;=EOMONTH(C$4,0))*('Comp.'!$E$5:$E$444))</f>
        <v>0</v>
      </c>
      <c r="D108" s="144" t="n">
        <f aca="false">SUMPRODUCT((Diário!$E$4:$E$5010='Analítico Cp.'!$B108)*(Diário!$C$4:$C$5010&gt;=D$4)*(Diário!$C$4:$C$5010&lt;=EOMONTH(D$4,0))*(Diário!$F$4:$F$5010))
+SUMPRODUCT(('Comp.'!$D$5:$D$444=$B108)*('Comp.'!$B$5:$B$444&gt;=D$4)*('Comp.'!$B$5:$B$444&lt;=EOMONTH(D$4,0))*('Comp.'!$E$5:$E$444))</f>
        <v>0</v>
      </c>
      <c r="E108" s="144" t="n">
        <f aca="false">SUMPRODUCT((Diário!$E$4:$E$5010='Analítico Cp.'!$B108)*(Diário!$C$4:$C$5010&gt;=E$4)*(Diário!$C$4:$C$5010&lt;=EOMONTH(E$4,0))*(Diário!$F$4:$F$5010))
+SUMPRODUCT(('Comp.'!$D$5:$D$444=$B108)*('Comp.'!$B$5:$B$444&gt;=E$4)*('Comp.'!$B$5:$B$444&lt;=EOMONTH(E$4,0))*('Comp.'!$E$5:$E$444))</f>
        <v>0</v>
      </c>
      <c r="F108" s="144" t="n">
        <f aca="false">SUMPRODUCT((Diário!$E$4:$E$5010='Analítico Cp.'!$B108)*(Diário!$C$4:$C$5010&gt;=F$4)*(Diário!$C$4:$C$5010&lt;=EOMONTH(F$4,0))*(Diário!$F$4:$F$5010))
+SUMPRODUCT(('Comp.'!$D$5:$D$444=$B108)*('Comp.'!$B$5:$B$444&gt;=F$4)*('Comp.'!$B$5:$B$444&lt;=EOMONTH(F$4,0))*('Comp.'!$E$5:$E$444))</f>
        <v>0</v>
      </c>
      <c r="G108" s="144" t="n">
        <f aca="false">SUMPRODUCT((Diário!$E$4:$E$5010='Analítico Cp.'!$B108)*(Diário!$C$4:$C$5010&gt;=G$4)*(Diário!$C$4:$C$5010&lt;=EOMONTH(G$4,0))*(Diário!$F$4:$F$5010))
+SUMPRODUCT(('Comp.'!$D$5:$D$444=$B108)*('Comp.'!$B$5:$B$444&gt;=G$4)*('Comp.'!$B$5:$B$444&lt;=EOMONTH(G$4,0))*('Comp.'!$E$5:$E$444))</f>
        <v>356.86</v>
      </c>
      <c r="H108" s="144" t="n">
        <f aca="false">SUMPRODUCT((Diário!$E$4:$E$5010='Analítico Cp.'!$B108)*(Diário!$C$4:$C$5010&gt;=H$4)*(Diário!$C$4:$C$5010&lt;=EOMONTH(H$4,0))*(Diário!$F$4:$F$5010))
+SUMPRODUCT(('Comp.'!$D$5:$D$444=$B108)*('Comp.'!$B$5:$B$444&gt;=H$4)*('Comp.'!$B$5:$B$444&lt;=EOMONTH(H$4,0))*('Comp.'!$E$5:$E$444))</f>
        <v>0</v>
      </c>
      <c r="I108" s="144" t="n">
        <f aca="false">SUMPRODUCT((Diário!$E$4:$E$5010='Analítico Cp.'!$B108)*(Diário!$C$4:$C$5010&gt;=I$4)*(Diário!$C$4:$C$5010&lt;=EOMONTH(I$4,0))*(Diário!$F$4:$F$5010))
+SUMPRODUCT(('Comp.'!$D$5:$D$444=$B108)*('Comp.'!$B$5:$B$444&gt;=I$4)*('Comp.'!$B$5:$B$444&lt;=EOMONTH(I$4,0))*('Comp.'!$E$5:$E$444))</f>
        <v>2357.91</v>
      </c>
      <c r="J108" s="144" t="n">
        <f aca="false">SUMPRODUCT((Diário!$E$4:$E$5010='Analítico Cp.'!$B108)*(Diário!$C$4:$C$5010&gt;=J$4)*(Diário!$C$4:$C$5010&lt;=EOMONTH(J$4,0))*(Diário!$F$4:$F$5010))
+SUMPRODUCT(('Comp.'!$D$5:$D$444=$B108)*('Comp.'!$B$5:$B$444&gt;=J$4)*('Comp.'!$B$5:$B$444&lt;=EOMONTH(J$4,0))*('Comp.'!$E$5:$E$444))</f>
        <v>2302.66</v>
      </c>
      <c r="K108" s="144" t="n">
        <f aca="false">SUMPRODUCT((Diário!$E$4:$E$5010='Analítico Cp.'!$B108)*(Diário!$C$4:$C$5010&gt;=K$4)*(Diário!$C$4:$C$5010&lt;=EOMONTH(K$4,0))*(Diário!$F$4:$F$5010))
+SUMPRODUCT(('Comp.'!$D$5:$D$444=$B108)*('Comp.'!$B$5:$B$444&gt;=K$4)*('Comp.'!$B$5:$B$444&lt;=EOMONTH(K$4,0))*('Comp.'!$E$5:$E$444))</f>
        <v>3246.5</v>
      </c>
      <c r="L108" s="144" t="n">
        <f aca="false">SUMPRODUCT((Diário!$E$4:$E$5010='Analítico Cp.'!$B108)*(Diário!$C$4:$C$5010&gt;=L$4)*(Diário!$C$4:$C$5010&lt;=EOMONTH(L$4,0))*(Diário!$F$4:$F$5010))
+SUMPRODUCT(('Comp.'!$D$5:$D$444=$B108)*('Comp.'!$B$5:$B$444&gt;=L$4)*('Comp.'!$B$5:$B$444&lt;=EOMONTH(L$4,0))*('Comp.'!$E$5:$E$444))</f>
        <v>616.56</v>
      </c>
      <c r="M108" s="144" t="n">
        <f aca="false">SUMPRODUCT((Diário!$E$4:$E$5010='Analítico Cp.'!$B108)*(Diário!$C$4:$C$5010&gt;=M$4)*(Diário!$C$4:$C$5010&lt;=EOMONTH(M$4,0))*(Diário!$F$4:$F$5010))
+SUMPRODUCT(('Comp.'!$D$5:$D$444=$B108)*('Comp.'!$B$5:$B$444&gt;=M$4)*('Comp.'!$B$5:$B$444&lt;=EOMONTH(M$4,0))*('Comp.'!$E$5:$E$444))</f>
        <v>396.6</v>
      </c>
      <c r="N108" s="144" t="n">
        <f aca="false">SUMPRODUCT((Diário!$E$4:$E$5010='Analítico Cp.'!$B108)*(Diário!$C$4:$C$5010&gt;=N$4)*(Diário!$C$4:$C$5010&lt;=EOMONTH(N$4,0))*(Diário!$F$4:$F$5010))
+SUMPRODUCT(('Comp.'!$D$5:$D$444=$B108)*('Comp.'!$B$5:$B$444&gt;=N$4)*('Comp.'!$B$5:$B$444&lt;=EOMONTH(N$4,0))*('Comp.'!$E$5:$E$444))</f>
        <v>0</v>
      </c>
      <c r="O108" s="145" t="n">
        <f aca="false">SUM(C108:N108)</f>
        <v>9277.09</v>
      </c>
      <c r="P108" s="146" t="n">
        <f aca="false">IF($O$135=0,0,O108/$O$135)</f>
        <v>0.00497678433902737</v>
      </c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</row>
    <row r="109" customFormat="false" ht="23.25" hidden="false" customHeight="true" outlineLevel="0" collapsed="false">
      <c r="A109" s="59" t="s">
        <v>341</v>
      </c>
      <c r="B109" s="65" t="s">
        <v>342</v>
      </c>
      <c r="C109" s="144" t="n">
        <f aca="false">SUMPRODUCT((Diário!$E$4:$E$5010='Analítico Cp.'!$B109)*(Diário!$C$4:$C$5010&gt;=C$4)*(Diário!$C$4:$C$5010&lt;=EOMONTH(C$4,0))*(Diário!$F$4:$F$5010))
+SUMPRODUCT(('Comp.'!$D$5:$D$444=$B109)*('Comp.'!$B$5:$B$444&gt;=C$4)*('Comp.'!$B$5:$B$444&lt;=EOMONTH(C$4,0))*('Comp.'!$E$5:$E$444))</f>
        <v>0</v>
      </c>
      <c r="D109" s="144" t="n">
        <f aca="false">SUMPRODUCT((Diário!$E$4:$E$5010='Analítico Cp.'!$B109)*(Diário!$C$4:$C$5010&gt;=D$4)*(Diário!$C$4:$C$5010&lt;=EOMONTH(D$4,0))*(Diário!$F$4:$F$5010))
+SUMPRODUCT(('Comp.'!$D$5:$D$444=$B109)*('Comp.'!$B$5:$B$444&gt;=D$4)*('Comp.'!$B$5:$B$444&lt;=EOMONTH(D$4,0))*('Comp.'!$E$5:$E$444))</f>
        <v>0</v>
      </c>
      <c r="E109" s="144" t="n">
        <f aca="false">SUMPRODUCT((Diário!$E$4:$E$5010='Analítico Cp.'!$B109)*(Diário!$C$4:$C$5010&gt;=E$4)*(Diário!$C$4:$C$5010&lt;=EOMONTH(E$4,0))*(Diário!$F$4:$F$5010))
+SUMPRODUCT(('Comp.'!$D$5:$D$444=$B109)*('Comp.'!$B$5:$B$444&gt;=E$4)*('Comp.'!$B$5:$B$444&lt;=EOMONTH(E$4,0))*('Comp.'!$E$5:$E$444))</f>
        <v>0</v>
      </c>
      <c r="F109" s="144" t="n">
        <f aca="false">SUMPRODUCT((Diário!$E$4:$E$5010='Analítico Cp.'!$B109)*(Diário!$C$4:$C$5010&gt;=F$4)*(Diário!$C$4:$C$5010&lt;=EOMONTH(F$4,0))*(Diário!$F$4:$F$5010))
+SUMPRODUCT(('Comp.'!$D$5:$D$444=$B109)*('Comp.'!$B$5:$B$444&gt;=F$4)*('Comp.'!$B$5:$B$444&lt;=EOMONTH(F$4,0))*('Comp.'!$E$5:$E$444))</f>
        <v>0</v>
      </c>
      <c r="G109" s="144" t="n">
        <f aca="false">SUMPRODUCT((Diário!$E$4:$E$5010='Analítico Cp.'!$B109)*(Diário!$C$4:$C$5010&gt;=G$4)*(Diário!$C$4:$C$5010&lt;=EOMONTH(G$4,0))*(Diário!$F$4:$F$5010))
+SUMPRODUCT(('Comp.'!$D$5:$D$444=$B109)*('Comp.'!$B$5:$B$444&gt;=G$4)*('Comp.'!$B$5:$B$444&lt;=EOMONTH(G$4,0))*('Comp.'!$E$5:$E$444))</f>
        <v>0</v>
      </c>
      <c r="H109" s="144" t="n">
        <f aca="false">SUMPRODUCT((Diário!$E$4:$E$5010='Analítico Cp.'!$B109)*(Diário!$C$4:$C$5010&gt;=H$4)*(Diário!$C$4:$C$5010&lt;=EOMONTH(H$4,0))*(Diário!$F$4:$F$5010))
+SUMPRODUCT(('Comp.'!$D$5:$D$444=$B109)*('Comp.'!$B$5:$B$444&gt;=H$4)*('Comp.'!$B$5:$B$444&lt;=EOMONTH(H$4,0))*('Comp.'!$E$5:$E$444))</f>
        <v>0</v>
      </c>
      <c r="I109" s="144" t="n">
        <f aca="false">SUMPRODUCT((Diário!$E$4:$E$5010='Analítico Cp.'!$B109)*(Diário!$C$4:$C$5010&gt;=I$4)*(Diário!$C$4:$C$5010&lt;=EOMONTH(I$4,0))*(Diário!$F$4:$F$5010))
+SUMPRODUCT(('Comp.'!$D$5:$D$444=$B109)*('Comp.'!$B$5:$B$444&gt;=I$4)*('Comp.'!$B$5:$B$444&lt;=EOMONTH(I$4,0))*('Comp.'!$E$5:$E$444))</f>
        <v>0</v>
      </c>
      <c r="J109" s="144" t="n">
        <f aca="false">SUMPRODUCT((Diário!$E$4:$E$5010='Analítico Cp.'!$B109)*(Diário!$C$4:$C$5010&gt;=J$4)*(Diário!$C$4:$C$5010&lt;=EOMONTH(J$4,0))*(Diário!$F$4:$F$5010))
+SUMPRODUCT(('Comp.'!$D$5:$D$444=$B109)*('Comp.'!$B$5:$B$444&gt;=J$4)*('Comp.'!$B$5:$B$444&lt;=EOMONTH(J$4,0))*('Comp.'!$E$5:$E$444))</f>
        <v>60.53</v>
      </c>
      <c r="K109" s="144" t="n">
        <f aca="false">SUMPRODUCT((Diário!$E$4:$E$5010='Analítico Cp.'!$B109)*(Diário!$C$4:$C$5010&gt;=K$4)*(Diário!$C$4:$C$5010&lt;=EOMONTH(K$4,0))*(Diário!$F$4:$F$5010))
+SUMPRODUCT(('Comp.'!$D$5:$D$444=$B109)*('Comp.'!$B$5:$B$444&gt;=K$4)*('Comp.'!$B$5:$B$444&lt;=EOMONTH(K$4,0))*('Comp.'!$E$5:$E$444))</f>
        <v>45.68</v>
      </c>
      <c r="L109" s="144" t="n">
        <f aca="false">SUMPRODUCT((Diário!$E$4:$E$5010='Analítico Cp.'!$B109)*(Diário!$C$4:$C$5010&gt;=L$4)*(Diário!$C$4:$C$5010&lt;=EOMONTH(L$4,0))*(Diário!$F$4:$F$5010))
+SUMPRODUCT(('Comp.'!$D$5:$D$444=$B109)*('Comp.'!$B$5:$B$444&gt;=L$4)*('Comp.'!$B$5:$B$444&lt;=EOMONTH(L$4,0))*('Comp.'!$E$5:$E$444))</f>
        <v>0</v>
      </c>
      <c r="M109" s="144" t="n">
        <f aca="false">SUMPRODUCT((Diário!$E$4:$E$5010='Analítico Cp.'!$B109)*(Diário!$C$4:$C$5010&gt;=M$4)*(Diário!$C$4:$C$5010&lt;=EOMONTH(M$4,0))*(Diário!$F$4:$F$5010))
+SUMPRODUCT(('Comp.'!$D$5:$D$444=$B109)*('Comp.'!$B$5:$B$444&gt;=M$4)*('Comp.'!$B$5:$B$444&lt;=EOMONTH(M$4,0))*('Comp.'!$E$5:$E$444))</f>
        <v>0</v>
      </c>
      <c r="N109" s="144" t="n">
        <f aca="false">SUMPRODUCT((Diário!$E$4:$E$5010='Analítico Cp.'!$B109)*(Diário!$C$4:$C$5010&gt;=N$4)*(Diário!$C$4:$C$5010&lt;=EOMONTH(N$4,0))*(Diário!$F$4:$F$5010))
+SUMPRODUCT(('Comp.'!$D$5:$D$444=$B109)*('Comp.'!$B$5:$B$444&gt;=N$4)*('Comp.'!$B$5:$B$444&lt;=EOMONTH(N$4,0))*('Comp.'!$E$5:$E$444))</f>
        <v>0</v>
      </c>
      <c r="O109" s="145" t="n">
        <f aca="false">SUM(C109:N109)</f>
        <v>106.21</v>
      </c>
      <c r="P109" s="146" t="n">
        <f aca="false">IF($O$135=0,0,O109/$O$135)</f>
        <v>5.69773781054293E-005</v>
      </c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</row>
    <row r="110" customFormat="false" ht="23.25" hidden="false" customHeight="true" outlineLevel="0" collapsed="false">
      <c r="A110" s="59" t="s">
        <v>343</v>
      </c>
      <c r="B110" s="65" t="s">
        <v>344</v>
      </c>
      <c r="C110" s="144" t="n">
        <f aca="false">SUMPRODUCT((Diário!$E$4:$E$5010='Analítico Cp.'!$B110)*(Diário!$C$4:$C$5010&gt;=C$4)*(Diário!$C$4:$C$5010&lt;=EOMONTH(C$4,0))*(Diário!$F$4:$F$5010))
+SUMPRODUCT(('Comp.'!$D$5:$D$444=$B110)*('Comp.'!$B$5:$B$444&gt;=C$4)*('Comp.'!$B$5:$B$444&lt;=EOMONTH(C$4,0))*('Comp.'!$E$5:$E$444))</f>
        <v>0</v>
      </c>
      <c r="D110" s="144" t="n">
        <f aca="false">SUMPRODUCT((Diário!$E$4:$E$5010='Analítico Cp.'!$B110)*(Diário!$C$4:$C$5010&gt;=D$4)*(Diário!$C$4:$C$5010&lt;=EOMONTH(D$4,0))*(Diário!$F$4:$F$5010))
+SUMPRODUCT(('Comp.'!$D$5:$D$444=$B110)*('Comp.'!$B$5:$B$444&gt;=D$4)*('Comp.'!$B$5:$B$444&lt;=EOMONTH(D$4,0))*('Comp.'!$E$5:$E$444))</f>
        <v>0</v>
      </c>
      <c r="E110" s="144" t="n">
        <f aca="false">SUMPRODUCT((Diário!$E$4:$E$5010='Analítico Cp.'!$B110)*(Diário!$C$4:$C$5010&gt;=E$4)*(Diário!$C$4:$C$5010&lt;=EOMONTH(E$4,0))*(Diário!$F$4:$F$5010))
+SUMPRODUCT(('Comp.'!$D$5:$D$444=$B110)*('Comp.'!$B$5:$B$444&gt;=E$4)*('Comp.'!$B$5:$B$444&lt;=EOMONTH(E$4,0))*('Comp.'!$E$5:$E$444))</f>
        <v>0</v>
      </c>
      <c r="F110" s="144" t="n">
        <f aca="false">SUMPRODUCT((Diário!$E$4:$E$5010='Analítico Cp.'!$B110)*(Diário!$C$4:$C$5010&gt;=F$4)*(Diário!$C$4:$C$5010&lt;=EOMONTH(F$4,0))*(Diário!$F$4:$F$5010))
+SUMPRODUCT(('Comp.'!$D$5:$D$444=$B110)*('Comp.'!$B$5:$B$444&gt;=F$4)*('Comp.'!$B$5:$B$444&lt;=EOMONTH(F$4,0))*('Comp.'!$E$5:$E$444))</f>
        <v>0</v>
      </c>
      <c r="G110" s="144" t="n">
        <f aca="false">SUMPRODUCT((Diário!$E$4:$E$5010='Analítico Cp.'!$B110)*(Diário!$C$4:$C$5010&gt;=G$4)*(Diário!$C$4:$C$5010&lt;=EOMONTH(G$4,0))*(Diário!$F$4:$F$5010))
+SUMPRODUCT(('Comp.'!$D$5:$D$444=$B110)*('Comp.'!$B$5:$B$444&gt;=G$4)*('Comp.'!$B$5:$B$444&lt;=EOMONTH(G$4,0))*('Comp.'!$E$5:$E$444))</f>
        <v>0</v>
      </c>
      <c r="H110" s="144" t="n">
        <f aca="false">SUMPRODUCT((Diário!$E$4:$E$5010='Analítico Cp.'!$B110)*(Diário!$C$4:$C$5010&gt;=H$4)*(Diário!$C$4:$C$5010&lt;=EOMONTH(H$4,0))*(Diário!$F$4:$F$5010))
+SUMPRODUCT(('Comp.'!$D$5:$D$444=$B110)*('Comp.'!$B$5:$B$444&gt;=H$4)*('Comp.'!$B$5:$B$444&lt;=EOMONTH(H$4,0))*('Comp.'!$E$5:$E$444))</f>
        <v>0</v>
      </c>
      <c r="I110" s="144" t="n">
        <f aca="false">SUMPRODUCT((Diário!$E$4:$E$5010='Analítico Cp.'!$B110)*(Diário!$C$4:$C$5010&gt;=I$4)*(Diário!$C$4:$C$5010&lt;=EOMONTH(I$4,0))*(Diário!$F$4:$F$5010))
+SUMPRODUCT(('Comp.'!$D$5:$D$444=$B110)*('Comp.'!$B$5:$B$444&gt;=I$4)*('Comp.'!$B$5:$B$444&lt;=EOMONTH(I$4,0))*('Comp.'!$E$5:$E$444))</f>
        <v>0</v>
      </c>
      <c r="J110" s="144" t="n">
        <f aca="false">SUMPRODUCT((Diário!$E$4:$E$5010='Analítico Cp.'!$B110)*(Diário!$C$4:$C$5010&gt;=J$4)*(Diário!$C$4:$C$5010&lt;=EOMONTH(J$4,0))*(Diário!$F$4:$F$5010))
+SUMPRODUCT(('Comp.'!$D$5:$D$444=$B110)*('Comp.'!$B$5:$B$444&gt;=J$4)*('Comp.'!$B$5:$B$444&lt;=EOMONTH(J$4,0))*('Comp.'!$E$5:$E$444))</f>
        <v>0</v>
      </c>
      <c r="K110" s="144" t="n">
        <f aca="false">SUMPRODUCT((Diário!$E$4:$E$5010='Analítico Cp.'!$B110)*(Diário!$C$4:$C$5010&gt;=K$4)*(Diário!$C$4:$C$5010&lt;=EOMONTH(K$4,0))*(Diário!$F$4:$F$5010))
+SUMPRODUCT(('Comp.'!$D$5:$D$444=$B110)*('Comp.'!$B$5:$B$444&gt;=K$4)*('Comp.'!$B$5:$B$444&lt;=EOMONTH(K$4,0))*('Comp.'!$E$5:$E$444))</f>
        <v>0</v>
      </c>
      <c r="L110" s="144" t="n">
        <f aca="false">SUMPRODUCT((Diário!$E$4:$E$5010='Analítico Cp.'!$B110)*(Diário!$C$4:$C$5010&gt;=L$4)*(Diário!$C$4:$C$5010&lt;=EOMONTH(L$4,0))*(Diário!$F$4:$F$5010))
+SUMPRODUCT(('Comp.'!$D$5:$D$444=$B110)*('Comp.'!$B$5:$B$444&gt;=L$4)*('Comp.'!$B$5:$B$444&lt;=EOMONTH(L$4,0))*('Comp.'!$E$5:$E$444))</f>
        <v>0</v>
      </c>
      <c r="M110" s="144" t="n">
        <f aca="false">SUMPRODUCT((Diário!$E$4:$E$5010='Analítico Cp.'!$B110)*(Diário!$C$4:$C$5010&gt;=M$4)*(Diário!$C$4:$C$5010&lt;=EOMONTH(M$4,0))*(Diário!$F$4:$F$5010))
+SUMPRODUCT(('Comp.'!$D$5:$D$444=$B110)*('Comp.'!$B$5:$B$444&gt;=M$4)*('Comp.'!$B$5:$B$444&lt;=EOMONTH(M$4,0))*('Comp.'!$E$5:$E$444))</f>
        <v>0</v>
      </c>
      <c r="N110" s="144" t="n">
        <f aca="false">SUMPRODUCT((Diário!$E$4:$E$5010='Analítico Cp.'!$B110)*(Diário!$C$4:$C$5010&gt;=N$4)*(Diário!$C$4:$C$5010&lt;=EOMONTH(N$4,0))*(Diário!$F$4:$F$5010))
+SUMPRODUCT(('Comp.'!$D$5:$D$444=$B110)*('Comp.'!$B$5:$B$444&gt;=N$4)*('Comp.'!$B$5:$B$444&lt;=EOMONTH(N$4,0))*('Comp.'!$E$5:$E$444))</f>
        <v>0</v>
      </c>
      <c r="O110" s="145" t="n">
        <f aca="false">SUM(C110:N110)</f>
        <v>0</v>
      </c>
      <c r="P110" s="146" t="n">
        <f aca="false">IF($O$135=0,0,O110/$O$135)</f>
        <v>0</v>
      </c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</row>
    <row r="111" customFormat="false" ht="23.25" hidden="false" customHeight="true" outlineLevel="0" collapsed="false">
      <c r="A111" s="59" t="s">
        <v>345</v>
      </c>
      <c r="B111" s="65" t="s">
        <v>346</v>
      </c>
      <c r="C111" s="144" t="n">
        <f aca="false">SUMPRODUCT((Diário!$E$4:$E$5010='Analítico Cp.'!$B111)*(Diário!$C$4:$C$5010&gt;=C$4)*(Diário!$C$4:$C$5010&lt;=EOMONTH(C$4,0))*(Diário!$F$4:$F$5010))
+SUMPRODUCT(('Comp.'!$D$5:$D$444=$B111)*('Comp.'!$B$5:$B$444&gt;=C$4)*('Comp.'!$B$5:$B$444&lt;=EOMONTH(C$4,0))*('Comp.'!$E$5:$E$444))</f>
        <v>0</v>
      </c>
      <c r="D111" s="144" t="n">
        <f aca="false">SUMPRODUCT((Diário!$E$4:$E$5010='Analítico Cp.'!$B111)*(Diário!$C$4:$C$5010&gt;=D$4)*(Diário!$C$4:$C$5010&lt;=EOMONTH(D$4,0))*(Diário!$F$4:$F$5010))
+SUMPRODUCT(('Comp.'!$D$5:$D$444=$B111)*('Comp.'!$B$5:$B$444&gt;=D$4)*('Comp.'!$B$5:$B$444&lt;=EOMONTH(D$4,0))*('Comp.'!$E$5:$E$444))</f>
        <v>0</v>
      </c>
      <c r="E111" s="144" t="n">
        <f aca="false">SUMPRODUCT((Diário!$E$4:$E$5010='Analítico Cp.'!$B111)*(Diário!$C$4:$C$5010&gt;=E$4)*(Diário!$C$4:$C$5010&lt;=EOMONTH(E$4,0))*(Diário!$F$4:$F$5010))
+SUMPRODUCT(('Comp.'!$D$5:$D$444=$B111)*('Comp.'!$B$5:$B$444&gt;=E$4)*('Comp.'!$B$5:$B$444&lt;=EOMONTH(E$4,0))*('Comp.'!$E$5:$E$444))</f>
        <v>0</v>
      </c>
      <c r="F111" s="144" t="n">
        <f aca="false">SUMPRODUCT((Diário!$E$4:$E$5010='Analítico Cp.'!$B111)*(Diário!$C$4:$C$5010&gt;=F$4)*(Diário!$C$4:$C$5010&lt;=EOMONTH(F$4,0))*(Diário!$F$4:$F$5010))
+SUMPRODUCT(('Comp.'!$D$5:$D$444=$B111)*('Comp.'!$B$5:$B$444&gt;=F$4)*('Comp.'!$B$5:$B$444&lt;=EOMONTH(F$4,0))*('Comp.'!$E$5:$E$444))</f>
        <v>0</v>
      </c>
      <c r="G111" s="144" t="n">
        <f aca="false">SUMPRODUCT((Diário!$E$4:$E$5010='Analítico Cp.'!$B111)*(Diário!$C$4:$C$5010&gt;=G$4)*(Diário!$C$4:$C$5010&lt;=EOMONTH(G$4,0))*(Diário!$F$4:$F$5010))
+SUMPRODUCT(('Comp.'!$D$5:$D$444=$B111)*('Comp.'!$B$5:$B$444&gt;=G$4)*('Comp.'!$B$5:$B$444&lt;=EOMONTH(G$4,0))*('Comp.'!$E$5:$E$444))</f>
        <v>0</v>
      </c>
      <c r="H111" s="144" t="n">
        <f aca="false">SUMPRODUCT((Diário!$E$4:$E$5010='Analítico Cp.'!$B111)*(Diário!$C$4:$C$5010&gt;=H$4)*(Diário!$C$4:$C$5010&lt;=EOMONTH(H$4,0))*(Diário!$F$4:$F$5010))
+SUMPRODUCT(('Comp.'!$D$5:$D$444=$B111)*('Comp.'!$B$5:$B$444&gt;=H$4)*('Comp.'!$B$5:$B$444&lt;=EOMONTH(H$4,0))*('Comp.'!$E$5:$E$444))</f>
        <v>0</v>
      </c>
      <c r="I111" s="144" t="n">
        <f aca="false">SUMPRODUCT((Diário!$E$4:$E$5010='Analítico Cp.'!$B111)*(Diário!$C$4:$C$5010&gt;=I$4)*(Diário!$C$4:$C$5010&lt;=EOMONTH(I$4,0))*(Diário!$F$4:$F$5010))
+SUMPRODUCT(('Comp.'!$D$5:$D$444=$B111)*('Comp.'!$B$5:$B$444&gt;=I$4)*('Comp.'!$B$5:$B$444&lt;=EOMONTH(I$4,0))*('Comp.'!$E$5:$E$444))</f>
        <v>0</v>
      </c>
      <c r="J111" s="144" t="n">
        <f aca="false">SUMPRODUCT((Diário!$E$4:$E$5010='Analítico Cp.'!$B111)*(Diário!$C$4:$C$5010&gt;=J$4)*(Diário!$C$4:$C$5010&lt;=EOMONTH(J$4,0))*(Diário!$F$4:$F$5010))
+SUMPRODUCT(('Comp.'!$D$5:$D$444=$B111)*('Comp.'!$B$5:$B$444&gt;=J$4)*('Comp.'!$B$5:$B$444&lt;=EOMONTH(J$4,0))*('Comp.'!$E$5:$E$444))</f>
        <v>0</v>
      </c>
      <c r="K111" s="144" t="n">
        <f aca="false">SUMPRODUCT((Diário!$E$4:$E$5010='Analítico Cp.'!$B111)*(Diário!$C$4:$C$5010&gt;=K$4)*(Diário!$C$4:$C$5010&lt;=EOMONTH(K$4,0))*(Diário!$F$4:$F$5010))
+SUMPRODUCT(('Comp.'!$D$5:$D$444=$B111)*('Comp.'!$B$5:$B$444&gt;=K$4)*('Comp.'!$B$5:$B$444&lt;=EOMONTH(K$4,0))*('Comp.'!$E$5:$E$444))</f>
        <v>0</v>
      </c>
      <c r="L111" s="144" t="n">
        <f aca="false">SUMPRODUCT((Diário!$E$4:$E$5010='Analítico Cp.'!$B111)*(Diário!$C$4:$C$5010&gt;=L$4)*(Diário!$C$4:$C$5010&lt;=EOMONTH(L$4,0))*(Diário!$F$4:$F$5010))
+SUMPRODUCT(('Comp.'!$D$5:$D$444=$B111)*('Comp.'!$B$5:$B$444&gt;=L$4)*('Comp.'!$B$5:$B$444&lt;=EOMONTH(L$4,0))*('Comp.'!$E$5:$E$444))</f>
        <v>0</v>
      </c>
      <c r="M111" s="144" t="n">
        <f aca="false">SUMPRODUCT((Diário!$E$4:$E$5010='Analítico Cp.'!$B111)*(Diário!$C$4:$C$5010&gt;=M$4)*(Diário!$C$4:$C$5010&lt;=EOMONTH(M$4,0))*(Diário!$F$4:$F$5010))
+SUMPRODUCT(('Comp.'!$D$5:$D$444=$B111)*('Comp.'!$B$5:$B$444&gt;=M$4)*('Comp.'!$B$5:$B$444&lt;=EOMONTH(M$4,0))*('Comp.'!$E$5:$E$444))</f>
        <v>0</v>
      </c>
      <c r="N111" s="144" t="n">
        <f aca="false">SUMPRODUCT((Diário!$E$4:$E$5010='Analítico Cp.'!$B111)*(Diário!$C$4:$C$5010&gt;=N$4)*(Diário!$C$4:$C$5010&lt;=EOMONTH(N$4,0))*(Diário!$F$4:$F$5010))
+SUMPRODUCT(('Comp.'!$D$5:$D$444=$B111)*('Comp.'!$B$5:$B$444&gt;=N$4)*('Comp.'!$B$5:$B$444&lt;=EOMONTH(N$4,0))*('Comp.'!$E$5:$E$444))</f>
        <v>0</v>
      </c>
      <c r="O111" s="145" t="n">
        <f aca="false">SUM(C111:N111)</f>
        <v>0</v>
      </c>
      <c r="P111" s="146" t="n">
        <f aca="false">IF($O$135=0,0,O111/$O$135)</f>
        <v>0</v>
      </c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</row>
    <row r="112" customFormat="false" ht="23.25" hidden="false" customHeight="true" outlineLevel="0" collapsed="false">
      <c r="A112" s="59" t="s">
        <v>347</v>
      </c>
      <c r="B112" s="65" t="s">
        <v>348</v>
      </c>
      <c r="C112" s="144" t="n">
        <f aca="false">SUMPRODUCT((Diário!$E$4:$E$5010='Analítico Cp.'!$B112)*(Diário!$C$4:$C$5010&gt;=C$4)*(Diário!$C$4:$C$5010&lt;=EOMONTH(C$4,0))*(Diário!$F$4:$F$5010))
+SUMPRODUCT(('Comp.'!$D$5:$D$444=$B112)*('Comp.'!$B$5:$B$444&gt;=C$4)*('Comp.'!$B$5:$B$444&lt;=EOMONTH(C$4,0))*('Comp.'!$E$5:$E$444))</f>
        <v>0</v>
      </c>
      <c r="D112" s="144" t="n">
        <f aca="false">SUMPRODUCT((Diário!$E$4:$E$5010='Analítico Cp.'!$B112)*(Diário!$C$4:$C$5010&gt;=D$4)*(Diário!$C$4:$C$5010&lt;=EOMONTH(D$4,0))*(Diário!$F$4:$F$5010))
+SUMPRODUCT(('Comp.'!$D$5:$D$444=$B112)*('Comp.'!$B$5:$B$444&gt;=D$4)*('Comp.'!$B$5:$B$444&lt;=EOMONTH(D$4,0))*('Comp.'!$E$5:$E$444))</f>
        <v>0</v>
      </c>
      <c r="E112" s="144" t="n">
        <f aca="false">SUMPRODUCT((Diário!$E$4:$E$5010='Analítico Cp.'!$B112)*(Diário!$C$4:$C$5010&gt;=E$4)*(Diário!$C$4:$C$5010&lt;=EOMONTH(E$4,0))*(Diário!$F$4:$F$5010))
+SUMPRODUCT(('Comp.'!$D$5:$D$444=$B112)*('Comp.'!$B$5:$B$444&gt;=E$4)*('Comp.'!$B$5:$B$444&lt;=EOMONTH(E$4,0))*('Comp.'!$E$5:$E$444))</f>
        <v>0</v>
      </c>
      <c r="F112" s="144" t="n">
        <f aca="false">SUMPRODUCT((Diário!$E$4:$E$5010='Analítico Cp.'!$B112)*(Diário!$C$4:$C$5010&gt;=F$4)*(Diário!$C$4:$C$5010&lt;=EOMONTH(F$4,0))*(Diário!$F$4:$F$5010))
+SUMPRODUCT(('Comp.'!$D$5:$D$444=$B112)*('Comp.'!$B$5:$B$444&gt;=F$4)*('Comp.'!$B$5:$B$444&lt;=EOMONTH(F$4,0))*('Comp.'!$E$5:$E$444))</f>
        <v>0</v>
      </c>
      <c r="G112" s="144" t="n">
        <f aca="false">SUMPRODUCT((Diário!$E$4:$E$5010='Analítico Cp.'!$B112)*(Diário!$C$4:$C$5010&gt;=G$4)*(Diário!$C$4:$C$5010&lt;=EOMONTH(G$4,0))*(Diário!$F$4:$F$5010))
+SUMPRODUCT(('Comp.'!$D$5:$D$444=$B112)*('Comp.'!$B$5:$B$444&gt;=G$4)*('Comp.'!$B$5:$B$444&lt;=EOMONTH(G$4,0))*('Comp.'!$E$5:$E$444))</f>
        <v>0</v>
      </c>
      <c r="H112" s="144" t="n">
        <f aca="false">SUMPRODUCT((Diário!$E$4:$E$5010='Analítico Cp.'!$B112)*(Diário!$C$4:$C$5010&gt;=H$4)*(Diário!$C$4:$C$5010&lt;=EOMONTH(H$4,0))*(Diário!$F$4:$F$5010))
+SUMPRODUCT(('Comp.'!$D$5:$D$444=$B112)*('Comp.'!$B$5:$B$444&gt;=H$4)*('Comp.'!$B$5:$B$444&lt;=EOMONTH(H$4,0))*('Comp.'!$E$5:$E$444))</f>
        <v>0</v>
      </c>
      <c r="I112" s="144" t="n">
        <f aca="false">SUMPRODUCT((Diário!$E$4:$E$5010='Analítico Cp.'!$B112)*(Diário!$C$4:$C$5010&gt;=I$4)*(Diário!$C$4:$C$5010&lt;=EOMONTH(I$4,0))*(Diário!$F$4:$F$5010))
+SUMPRODUCT(('Comp.'!$D$5:$D$444=$B112)*('Comp.'!$B$5:$B$444&gt;=I$4)*('Comp.'!$B$5:$B$444&lt;=EOMONTH(I$4,0))*('Comp.'!$E$5:$E$444))</f>
        <v>0</v>
      </c>
      <c r="J112" s="144" t="n">
        <f aca="false">SUMPRODUCT((Diário!$E$4:$E$5010='Analítico Cp.'!$B112)*(Diário!$C$4:$C$5010&gt;=J$4)*(Diário!$C$4:$C$5010&lt;=EOMONTH(J$4,0))*(Diário!$F$4:$F$5010))
+SUMPRODUCT(('Comp.'!$D$5:$D$444=$B112)*('Comp.'!$B$5:$B$444&gt;=J$4)*('Comp.'!$B$5:$B$444&lt;=EOMONTH(J$4,0))*('Comp.'!$E$5:$E$444))</f>
        <v>0</v>
      </c>
      <c r="K112" s="144" t="n">
        <f aca="false">SUMPRODUCT((Diário!$E$4:$E$5010='Analítico Cp.'!$B112)*(Diário!$C$4:$C$5010&gt;=K$4)*(Diário!$C$4:$C$5010&lt;=EOMONTH(K$4,0))*(Diário!$F$4:$F$5010))
+SUMPRODUCT(('Comp.'!$D$5:$D$444=$B112)*('Comp.'!$B$5:$B$444&gt;=K$4)*('Comp.'!$B$5:$B$444&lt;=EOMONTH(K$4,0))*('Comp.'!$E$5:$E$444))</f>
        <v>0</v>
      </c>
      <c r="L112" s="144" t="n">
        <f aca="false">SUMPRODUCT((Diário!$E$4:$E$5010='Analítico Cp.'!$B112)*(Diário!$C$4:$C$5010&gt;=L$4)*(Diário!$C$4:$C$5010&lt;=EOMONTH(L$4,0))*(Diário!$F$4:$F$5010))
+SUMPRODUCT(('Comp.'!$D$5:$D$444=$B112)*('Comp.'!$B$5:$B$444&gt;=L$4)*('Comp.'!$B$5:$B$444&lt;=EOMONTH(L$4,0))*('Comp.'!$E$5:$E$444))</f>
        <v>0</v>
      </c>
      <c r="M112" s="144" t="n">
        <f aca="false">SUMPRODUCT((Diário!$E$4:$E$5010='Analítico Cp.'!$B112)*(Diário!$C$4:$C$5010&gt;=M$4)*(Diário!$C$4:$C$5010&lt;=EOMONTH(M$4,0))*(Diário!$F$4:$F$5010))
+SUMPRODUCT(('Comp.'!$D$5:$D$444=$B112)*('Comp.'!$B$5:$B$444&gt;=M$4)*('Comp.'!$B$5:$B$444&lt;=EOMONTH(M$4,0))*('Comp.'!$E$5:$E$444))</f>
        <v>0</v>
      </c>
      <c r="N112" s="144" t="n">
        <f aca="false">SUMPRODUCT((Diário!$E$4:$E$5010='Analítico Cp.'!$B112)*(Diário!$C$4:$C$5010&gt;=N$4)*(Diário!$C$4:$C$5010&lt;=EOMONTH(N$4,0))*(Diário!$F$4:$F$5010))
+SUMPRODUCT(('Comp.'!$D$5:$D$444=$B112)*('Comp.'!$B$5:$B$444&gt;=N$4)*('Comp.'!$B$5:$B$444&lt;=EOMONTH(N$4,0))*('Comp.'!$E$5:$E$444))</f>
        <v>0</v>
      </c>
      <c r="O112" s="145" t="n">
        <f aca="false">SUM(C112:N112)</f>
        <v>0</v>
      </c>
      <c r="P112" s="146" t="n">
        <f aca="false">IF($O$135=0,0,O112/$O$135)</f>
        <v>0</v>
      </c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</row>
    <row r="113" customFormat="false" ht="23.25" hidden="false" customHeight="true" outlineLevel="0" collapsed="false">
      <c r="A113" s="59" t="s">
        <v>349</v>
      </c>
      <c r="B113" s="65" t="s">
        <v>350</v>
      </c>
      <c r="C113" s="144" t="n">
        <f aca="false">SUMPRODUCT((Diário!$E$4:$E$5010='Analítico Cp.'!$B113)*(Diário!$C$4:$C$5010&gt;=C$4)*(Diário!$C$4:$C$5010&lt;=EOMONTH(C$4,0))*(Diário!$F$4:$F$5010))
+SUMPRODUCT(('Comp.'!$D$5:$D$444=$B113)*('Comp.'!$B$5:$B$444&gt;=C$4)*('Comp.'!$B$5:$B$444&lt;=EOMONTH(C$4,0))*('Comp.'!$E$5:$E$444))</f>
        <v>0</v>
      </c>
      <c r="D113" s="144" t="n">
        <f aca="false">SUMPRODUCT((Diário!$E$4:$E$5010='Analítico Cp.'!$B113)*(Diário!$C$4:$C$5010&gt;=D$4)*(Diário!$C$4:$C$5010&lt;=EOMONTH(D$4,0))*(Diário!$F$4:$F$5010))
+SUMPRODUCT(('Comp.'!$D$5:$D$444=$B113)*('Comp.'!$B$5:$B$444&gt;=D$4)*('Comp.'!$B$5:$B$444&lt;=EOMONTH(D$4,0))*('Comp.'!$E$5:$E$444))</f>
        <v>0</v>
      </c>
      <c r="E113" s="144" t="n">
        <f aca="false">SUMPRODUCT((Diário!$E$4:$E$5010='Analítico Cp.'!$B113)*(Diário!$C$4:$C$5010&gt;=E$4)*(Diário!$C$4:$C$5010&lt;=EOMONTH(E$4,0))*(Diário!$F$4:$F$5010))
+SUMPRODUCT(('Comp.'!$D$5:$D$444=$B113)*('Comp.'!$B$5:$B$444&gt;=E$4)*('Comp.'!$B$5:$B$444&lt;=EOMONTH(E$4,0))*('Comp.'!$E$5:$E$444))</f>
        <v>0</v>
      </c>
      <c r="F113" s="144" t="n">
        <f aca="false">SUMPRODUCT((Diário!$E$4:$E$5010='Analítico Cp.'!$B113)*(Diário!$C$4:$C$5010&gt;=F$4)*(Diário!$C$4:$C$5010&lt;=EOMONTH(F$4,0))*(Diário!$F$4:$F$5010))
+SUMPRODUCT(('Comp.'!$D$5:$D$444=$B113)*('Comp.'!$B$5:$B$444&gt;=F$4)*('Comp.'!$B$5:$B$444&lt;=EOMONTH(F$4,0))*('Comp.'!$E$5:$E$444))</f>
        <v>0</v>
      </c>
      <c r="G113" s="144" t="n">
        <f aca="false">SUMPRODUCT((Diário!$E$4:$E$5010='Analítico Cp.'!$B113)*(Diário!$C$4:$C$5010&gt;=G$4)*(Diário!$C$4:$C$5010&lt;=EOMONTH(G$4,0))*(Diário!$F$4:$F$5010))
+SUMPRODUCT(('Comp.'!$D$5:$D$444=$B113)*('Comp.'!$B$5:$B$444&gt;=G$4)*('Comp.'!$B$5:$B$444&lt;=EOMONTH(G$4,0))*('Comp.'!$E$5:$E$444))</f>
        <v>0</v>
      </c>
      <c r="H113" s="144" t="n">
        <f aca="false">SUMPRODUCT((Diário!$E$4:$E$5010='Analítico Cp.'!$B113)*(Diário!$C$4:$C$5010&gt;=H$4)*(Diário!$C$4:$C$5010&lt;=EOMONTH(H$4,0))*(Diário!$F$4:$F$5010))
+SUMPRODUCT(('Comp.'!$D$5:$D$444=$B113)*('Comp.'!$B$5:$B$444&gt;=H$4)*('Comp.'!$B$5:$B$444&lt;=EOMONTH(H$4,0))*('Comp.'!$E$5:$E$444))</f>
        <v>0</v>
      </c>
      <c r="I113" s="144" t="n">
        <f aca="false">SUMPRODUCT((Diário!$E$4:$E$5010='Analítico Cp.'!$B113)*(Diário!$C$4:$C$5010&gt;=I$4)*(Diário!$C$4:$C$5010&lt;=EOMONTH(I$4,0))*(Diário!$F$4:$F$5010))
+SUMPRODUCT(('Comp.'!$D$5:$D$444=$B113)*('Comp.'!$B$5:$B$444&gt;=I$4)*('Comp.'!$B$5:$B$444&lt;=EOMONTH(I$4,0))*('Comp.'!$E$5:$E$444))</f>
        <v>0</v>
      </c>
      <c r="J113" s="144" t="n">
        <f aca="false">SUMPRODUCT((Diário!$E$4:$E$5010='Analítico Cp.'!$B113)*(Diário!$C$4:$C$5010&gt;=J$4)*(Diário!$C$4:$C$5010&lt;=EOMONTH(J$4,0))*(Diário!$F$4:$F$5010))
+SUMPRODUCT(('Comp.'!$D$5:$D$444=$B113)*('Comp.'!$B$5:$B$444&gt;=J$4)*('Comp.'!$B$5:$B$444&lt;=EOMONTH(J$4,0))*('Comp.'!$E$5:$E$444))</f>
        <v>0</v>
      </c>
      <c r="K113" s="144" t="n">
        <f aca="false">SUMPRODUCT((Diário!$E$4:$E$5010='Analítico Cp.'!$B113)*(Diário!$C$4:$C$5010&gt;=K$4)*(Diário!$C$4:$C$5010&lt;=EOMONTH(K$4,0))*(Diário!$F$4:$F$5010))
+SUMPRODUCT(('Comp.'!$D$5:$D$444=$B113)*('Comp.'!$B$5:$B$444&gt;=K$4)*('Comp.'!$B$5:$B$444&lt;=EOMONTH(K$4,0))*('Comp.'!$E$5:$E$444))</f>
        <v>0</v>
      </c>
      <c r="L113" s="144" t="n">
        <f aca="false">SUMPRODUCT((Diário!$E$4:$E$5010='Analítico Cp.'!$B113)*(Diário!$C$4:$C$5010&gt;=L$4)*(Diário!$C$4:$C$5010&lt;=EOMONTH(L$4,0))*(Diário!$F$4:$F$5010))
+SUMPRODUCT(('Comp.'!$D$5:$D$444=$B113)*('Comp.'!$B$5:$B$444&gt;=L$4)*('Comp.'!$B$5:$B$444&lt;=EOMONTH(L$4,0))*('Comp.'!$E$5:$E$444))</f>
        <v>0</v>
      </c>
      <c r="M113" s="144" t="n">
        <f aca="false">SUMPRODUCT((Diário!$E$4:$E$5010='Analítico Cp.'!$B113)*(Diário!$C$4:$C$5010&gt;=M$4)*(Diário!$C$4:$C$5010&lt;=EOMONTH(M$4,0))*(Diário!$F$4:$F$5010))
+SUMPRODUCT(('Comp.'!$D$5:$D$444=$B113)*('Comp.'!$B$5:$B$444&gt;=M$4)*('Comp.'!$B$5:$B$444&lt;=EOMONTH(M$4,0))*('Comp.'!$E$5:$E$444))</f>
        <v>0</v>
      </c>
      <c r="N113" s="144" t="n">
        <f aca="false">SUMPRODUCT((Diário!$E$4:$E$5010='Analítico Cp.'!$B113)*(Diário!$C$4:$C$5010&gt;=N$4)*(Diário!$C$4:$C$5010&lt;=EOMONTH(N$4,0))*(Diário!$F$4:$F$5010))
+SUMPRODUCT(('Comp.'!$D$5:$D$444=$B113)*('Comp.'!$B$5:$B$444&gt;=N$4)*('Comp.'!$B$5:$B$444&lt;=EOMONTH(N$4,0))*('Comp.'!$E$5:$E$444))</f>
        <v>0</v>
      </c>
      <c r="O113" s="145" t="n">
        <f aca="false">SUM(C113:N113)</f>
        <v>0</v>
      </c>
      <c r="P113" s="146" t="n">
        <f aca="false">IF($O$135=0,0,O113/$O$135)</f>
        <v>0</v>
      </c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</row>
    <row r="114" customFormat="false" ht="23.25" hidden="false" customHeight="true" outlineLevel="0" collapsed="false">
      <c r="A114" s="59" t="s">
        <v>351</v>
      </c>
      <c r="B114" s="65" t="s">
        <v>352</v>
      </c>
      <c r="C114" s="144" t="n">
        <f aca="false">SUMPRODUCT((Diário!$E$4:$E$5010='Analítico Cp.'!$B114)*(Diário!$C$4:$C$5010&gt;=C$4)*(Diário!$C$4:$C$5010&lt;=EOMONTH(C$4,0))*(Diário!$F$4:$F$5010))
+SUMPRODUCT(('Comp.'!$D$5:$D$444=$B114)*('Comp.'!$B$5:$B$444&gt;=C$4)*('Comp.'!$B$5:$B$444&lt;=EOMONTH(C$4,0))*('Comp.'!$E$5:$E$444))</f>
        <v>0</v>
      </c>
      <c r="D114" s="144" t="n">
        <f aca="false">SUMPRODUCT((Diário!$E$4:$E$5010='Analítico Cp.'!$B114)*(Diário!$C$4:$C$5010&gt;=D$4)*(Diário!$C$4:$C$5010&lt;=EOMONTH(D$4,0))*(Diário!$F$4:$F$5010))
+SUMPRODUCT(('Comp.'!$D$5:$D$444=$B114)*('Comp.'!$B$5:$B$444&gt;=D$4)*('Comp.'!$B$5:$B$444&lt;=EOMONTH(D$4,0))*('Comp.'!$E$5:$E$444))</f>
        <v>0</v>
      </c>
      <c r="E114" s="144" t="n">
        <f aca="false">SUMPRODUCT((Diário!$E$4:$E$5010='Analítico Cp.'!$B114)*(Diário!$C$4:$C$5010&gt;=E$4)*(Diário!$C$4:$C$5010&lt;=EOMONTH(E$4,0))*(Diário!$F$4:$F$5010))
+SUMPRODUCT(('Comp.'!$D$5:$D$444=$B114)*('Comp.'!$B$5:$B$444&gt;=E$4)*('Comp.'!$B$5:$B$444&lt;=EOMONTH(E$4,0))*('Comp.'!$E$5:$E$444))</f>
        <v>0</v>
      </c>
      <c r="F114" s="144" t="n">
        <f aca="false">SUMPRODUCT((Diário!$E$4:$E$5010='Analítico Cp.'!$B114)*(Diário!$C$4:$C$5010&gt;=F$4)*(Diário!$C$4:$C$5010&lt;=EOMONTH(F$4,0))*(Diário!$F$4:$F$5010))
+SUMPRODUCT(('Comp.'!$D$5:$D$444=$B114)*('Comp.'!$B$5:$B$444&gt;=F$4)*('Comp.'!$B$5:$B$444&lt;=EOMONTH(F$4,0))*('Comp.'!$E$5:$E$444))</f>
        <v>0</v>
      </c>
      <c r="G114" s="144" t="n">
        <f aca="false">SUMPRODUCT((Diário!$E$4:$E$5010='Analítico Cp.'!$B114)*(Diário!$C$4:$C$5010&gt;=G$4)*(Diário!$C$4:$C$5010&lt;=EOMONTH(G$4,0))*(Diário!$F$4:$F$5010))
+SUMPRODUCT(('Comp.'!$D$5:$D$444=$B114)*('Comp.'!$B$5:$B$444&gt;=G$4)*('Comp.'!$B$5:$B$444&lt;=EOMONTH(G$4,0))*('Comp.'!$E$5:$E$444))</f>
        <v>0</v>
      </c>
      <c r="H114" s="144" t="n">
        <f aca="false">SUMPRODUCT((Diário!$E$4:$E$5010='Analítico Cp.'!$B114)*(Diário!$C$4:$C$5010&gt;=H$4)*(Diário!$C$4:$C$5010&lt;=EOMONTH(H$4,0))*(Diário!$F$4:$F$5010))
+SUMPRODUCT(('Comp.'!$D$5:$D$444=$B114)*('Comp.'!$B$5:$B$444&gt;=H$4)*('Comp.'!$B$5:$B$444&lt;=EOMONTH(H$4,0))*('Comp.'!$E$5:$E$444))</f>
        <v>644.74</v>
      </c>
      <c r="I114" s="144" t="n">
        <f aca="false">SUMPRODUCT((Diário!$E$4:$E$5010='Analítico Cp.'!$B114)*(Diário!$C$4:$C$5010&gt;=I$4)*(Diário!$C$4:$C$5010&lt;=EOMONTH(I$4,0))*(Diário!$F$4:$F$5010))
+SUMPRODUCT(('Comp.'!$D$5:$D$444=$B114)*('Comp.'!$B$5:$B$444&gt;=I$4)*('Comp.'!$B$5:$B$444&lt;=EOMONTH(I$4,0))*('Comp.'!$E$5:$E$444))</f>
        <v>0</v>
      </c>
      <c r="J114" s="144" t="n">
        <f aca="false">SUMPRODUCT((Diário!$E$4:$E$5010='Analítico Cp.'!$B114)*(Diário!$C$4:$C$5010&gt;=J$4)*(Diário!$C$4:$C$5010&lt;=EOMONTH(J$4,0))*(Diário!$F$4:$F$5010))
+SUMPRODUCT(('Comp.'!$D$5:$D$444=$B114)*('Comp.'!$B$5:$B$444&gt;=J$4)*('Comp.'!$B$5:$B$444&lt;=EOMONTH(J$4,0))*('Comp.'!$E$5:$E$444))</f>
        <v>0</v>
      </c>
      <c r="K114" s="144" t="n">
        <f aca="false">SUMPRODUCT((Diário!$E$4:$E$5010='Analítico Cp.'!$B114)*(Diário!$C$4:$C$5010&gt;=K$4)*(Diário!$C$4:$C$5010&lt;=EOMONTH(K$4,0))*(Diário!$F$4:$F$5010))
+SUMPRODUCT(('Comp.'!$D$5:$D$444=$B114)*('Comp.'!$B$5:$B$444&gt;=K$4)*('Comp.'!$B$5:$B$444&lt;=EOMONTH(K$4,0))*('Comp.'!$E$5:$E$444))</f>
        <v>0</v>
      </c>
      <c r="L114" s="144" t="n">
        <f aca="false">SUMPRODUCT((Diário!$E$4:$E$5010='Analítico Cp.'!$B114)*(Diário!$C$4:$C$5010&gt;=L$4)*(Diário!$C$4:$C$5010&lt;=EOMONTH(L$4,0))*(Diário!$F$4:$F$5010))
+SUMPRODUCT(('Comp.'!$D$5:$D$444=$B114)*('Comp.'!$B$5:$B$444&gt;=L$4)*('Comp.'!$B$5:$B$444&lt;=EOMONTH(L$4,0))*('Comp.'!$E$5:$E$444))</f>
        <v>0</v>
      </c>
      <c r="M114" s="144" t="n">
        <f aca="false">SUMPRODUCT((Diário!$E$4:$E$5010='Analítico Cp.'!$B114)*(Diário!$C$4:$C$5010&gt;=M$4)*(Diário!$C$4:$C$5010&lt;=EOMONTH(M$4,0))*(Diário!$F$4:$F$5010))
+SUMPRODUCT(('Comp.'!$D$5:$D$444=$B114)*('Comp.'!$B$5:$B$444&gt;=M$4)*('Comp.'!$B$5:$B$444&lt;=EOMONTH(M$4,0))*('Comp.'!$E$5:$E$444))</f>
        <v>0</v>
      </c>
      <c r="N114" s="144" t="n">
        <f aca="false">SUMPRODUCT((Diário!$E$4:$E$5010='Analítico Cp.'!$B114)*(Diário!$C$4:$C$5010&gt;=N$4)*(Diário!$C$4:$C$5010&lt;=EOMONTH(N$4,0))*(Diário!$F$4:$F$5010))
+SUMPRODUCT(('Comp.'!$D$5:$D$444=$B114)*('Comp.'!$B$5:$B$444&gt;=N$4)*('Comp.'!$B$5:$B$444&lt;=EOMONTH(N$4,0))*('Comp.'!$E$5:$E$444))</f>
        <v>0</v>
      </c>
      <c r="O114" s="145" t="n">
        <f aca="false">SUM(C114:N114)</f>
        <v>644.74</v>
      </c>
      <c r="P114" s="146" t="n">
        <f aca="false">IF($O$135=0,0,O114/$O$135)</f>
        <v>0.000345876986721537</v>
      </c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</row>
    <row r="115" customFormat="false" ht="23.25" hidden="false" customHeight="true" outlineLevel="0" collapsed="false">
      <c r="A115" s="59" t="s">
        <v>353</v>
      </c>
      <c r="B115" s="65" t="s">
        <v>354</v>
      </c>
      <c r="C115" s="144" t="n">
        <f aca="false">SUMPRODUCT((Diário!$E$4:$E$5010='Analítico Cp.'!$B115)*(Diário!$C$4:$C$5010&gt;=C$4)*(Diário!$C$4:$C$5010&lt;=EOMONTH(C$4,0))*(Diário!$F$4:$F$5010))
+SUMPRODUCT(('Comp.'!$D$5:$D$444=$B115)*('Comp.'!$B$5:$B$444&gt;=C$4)*('Comp.'!$B$5:$B$444&lt;=EOMONTH(C$4,0))*('Comp.'!$E$5:$E$444))</f>
        <v>0</v>
      </c>
      <c r="D115" s="144" t="n">
        <f aca="false">SUMPRODUCT((Diário!$E$4:$E$5010='Analítico Cp.'!$B115)*(Diário!$C$4:$C$5010&gt;=D$4)*(Diário!$C$4:$C$5010&lt;=EOMONTH(D$4,0))*(Diário!$F$4:$F$5010))
+SUMPRODUCT(('Comp.'!$D$5:$D$444=$B115)*('Comp.'!$B$5:$B$444&gt;=D$4)*('Comp.'!$B$5:$B$444&lt;=EOMONTH(D$4,0))*('Comp.'!$E$5:$E$444))</f>
        <v>0</v>
      </c>
      <c r="E115" s="144" t="n">
        <f aca="false">SUMPRODUCT((Diário!$E$4:$E$5010='Analítico Cp.'!$B115)*(Diário!$C$4:$C$5010&gt;=E$4)*(Diário!$C$4:$C$5010&lt;=EOMONTH(E$4,0))*(Diário!$F$4:$F$5010))
+SUMPRODUCT(('Comp.'!$D$5:$D$444=$B115)*('Comp.'!$B$5:$B$444&gt;=E$4)*('Comp.'!$B$5:$B$444&lt;=EOMONTH(E$4,0))*('Comp.'!$E$5:$E$444))</f>
        <v>0</v>
      </c>
      <c r="F115" s="144" t="n">
        <f aca="false">SUMPRODUCT((Diário!$E$4:$E$5010='Analítico Cp.'!$B115)*(Diário!$C$4:$C$5010&gt;=F$4)*(Diário!$C$4:$C$5010&lt;=EOMONTH(F$4,0))*(Diário!$F$4:$F$5010))
+SUMPRODUCT(('Comp.'!$D$5:$D$444=$B115)*('Comp.'!$B$5:$B$444&gt;=F$4)*('Comp.'!$B$5:$B$444&lt;=EOMONTH(F$4,0))*('Comp.'!$E$5:$E$444))</f>
        <v>580</v>
      </c>
      <c r="G115" s="144" t="n">
        <f aca="false">SUMPRODUCT((Diário!$E$4:$E$5010='Analítico Cp.'!$B115)*(Diário!$C$4:$C$5010&gt;=G$4)*(Diário!$C$4:$C$5010&lt;=EOMONTH(G$4,0))*(Diário!$F$4:$F$5010))
+SUMPRODUCT(('Comp.'!$D$5:$D$444=$B115)*('Comp.'!$B$5:$B$444&gt;=G$4)*('Comp.'!$B$5:$B$444&lt;=EOMONTH(G$4,0))*('Comp.'!$E$5:$E$444))</f>
        <v>1629.1</v>
      </c>
      <c r="H115" s="144" t="n">
        <f aca="false">SUMPRODUCT((Diário!$E$4:$E$5010='Analítico Cp.'!$B115)*(Diário!$C$4:$C$5010&gt;=H$4)*(Diário!$C$4:$C$5010&lt;=EOMONTH(H$4,0))*(Diário!$F$4:$F$5010))
+SUMPRODUCT(('Comp.'!$D$5:$D$444=$B115)*('Comp.'!$B$5:$B$444&gt;=H$4)*('Comp.'!$B$5:$B$444&lt;=EOMONTH(H$4,0))*('Comp.'!$E$5:$E$444))</f>
        <v>5337.99</v>
      </c>
      <c r="I115" s="144" t="n">
        <f aca="false">SUMPRODUCT((Diário!$E$4:$E$5010='Analítico Cp.'!$B115)*(Diário!$C$4:$C$5010&gt;=I$4)*(Diário!$C$4:$C$5010&lt;=EOMONTH(I$4,0))*(Diário!$F$4:$F$5010))
+SUMPRODUCT(('Comp.'!$D$5:$D$444=$B115)*('Comp.'!$B$5:$B$444&gt;=I$4)*('Comp.'!$B$5:$B$444&lt;=EOMONTH(I$4,0))*('Comp.'!$E$5:$E$444))</f>
        <v>1719.39</v>
      </c>
      <c r="J115" s="144" t="n">
        <f aca="false">SUMPRODUCT((Diário!$E$4:$E$5010='Analítico Cp.'!$B115)*(Diário!$C$4:$C$5010&gt;=J$4)*(Diário!$C$4:$C$5010&lt;=EOMONTH(J$4,0))*(Diário!$F$4:$F$5010))
+SUMPRODUCT(('Comp.'!$D$5:$D$444=$B115)*('Comp.'!$B$5:$B$444&gt;=J$4)*('Comp.'!$B$5:$B$444&lt;=EOMONTH(J$4,0))*('Comp.'!$E$5:$E$444))</f>
        <v>314</v>
      </c>
      <c r="K115" s="144" t="n">
        <f aca="false">SUMPRODUCT((Diário!$E$4:$E$5010='Analítico Cp.'!$B115)*(Diário!$C$4:$C$5010&gt;=K$4)*(Diário!$C$4:$C$5010&lt;=EOMONTH(K$4,0))*(Diário!$F$4:$F$5010))
+SUMPRODUCT(('Comp.'!$D$5:$D$444=$B115)*('Comp.'!$B$5:$B$444&gt;=K$4)*('Comp.'!$B$5:$B$444&lt;=EOMONTH(K$4,0))*('Comp.'!$E$5:$E$444))</f>
        <v>2334.4</v>
      </c>
      <c r="L115" s="144" t="n">
        <f aca="false">SUMPRODUCT((Diário!$E$4:$E$5010='Analítico Cp.'!$B115)*(Diário!$C$4:$C$5010&gt;=L$4)*(Diário!$C$4:$C$5010&lt;=EOMONTH(L$4,0))*(Diário!$F$4:$F$5010))
+SUMPRODUCT(('Comp.'!$D$5:$D$444=$B115)*('Comp.'!$B$5:$B$444&gt;=L$4)*('Comp.'!$B$5:$B$444&lt;=EOMONTH(L$4,0))*('Comp.'!$E$5:$E$444))</f>
        <v>3824.12</v>
      </c>
      <c r="M115" s="144" t="n">
        <f aca="false">SUMPRODUCT((Diário!$E$4:$E$5010='Analítico Cp.'!$B115)*(Diário!$C$4:$C$5010&gt;=M$4)*(Diário!$C$4:$C$5010&lt;=EOMONTH(M$4,0))*(Diário!$F$4:$F$5010))
+SUMPRODUCT(('Comp.'!$D$5:$D$444=$B115)*('Comp.'!$B$5:$B$444&gt;=M$4)*('Comp.'!$B$5:$B$444&lt;=EOMONTH(M$4,0))*('Comp.'!$E$5:$E$444))</f>
        <v>4705.43</v>
      </c>
      <c r="N115" s="144" t="n">
        <f aca="false">SUMPRODUCT((Diário!$E$4:$E$5010='Analítico Cp.'!$B115)*(Diário!$C$4:$C$5010&gt;=N$4)*(Diário!$C$4:$C$5010&lt;=EOMONTH(N$4,0))*(Diário!$F$4:$F$5010))
+SUMPRODUCT(('Comp.'!$D$5:$D$444=$B115)*('Comp.'!$B$5:$B$444&gt;=N$4)*('Comp.'!$B$5:$B$444&lt;=EOMONTH(N$4,0))*('Comp.'!$E$5:$E$444))</f>
        <v>5017.32</v>
      </c>
      <c r="O115" s="145" t="n">
        <f aca="false">SUM(C115:N115)</f>
        <v>25461.75</v>
      </c>
      <c r="P115" s="146" t="n">
        <f aca="false">IF($O$135=0,0,O115/$O$135)</f>
        <v>0.0136592011766869</v>
      </c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</row>
    <row r="116" customFormat="false" ht="23.25" hidden="false" customHeight="true" outlineLevel="0" collapsed="false">
      <c r="A116" s="59" t="s">
        <v>355</v>
      </c>
      <c r="B116" s="65" t="s">
        <v>356</v>
      </c>
      <c r="C116" s="144" t="n">
        <f aca="false">SUMPRODUCT((Diário!$E$4:$E$5010='Analítico Cp.'!$B116)*(Diário!$C$4:$C$5010&gt;=C$4)*(Diário!$C$4:$C$5010&lt;=EOMONTH(C$4,0))*(Diário!$F$4:$F$5010))
+SUMPRODUCT(('Comp.'!$D$5:$D$444=$B116)*('Comp.'!$B$5:$B$444&gt;=C$4)*('Comp.'!$B$5:$B$444&lt;=EOMONTH(C$4,0))*('Comp.'!$E$5:$E$444))</f>
        <v>0</v>
      </c>
      <c r="D116" s="144" t="n">
        <f aca="false">SUMPRODUCT((Diário!$E$4:$E$5010='Analítico Cp.'!$B116)*(Diário!$C$4:$C$5010&gt;=D$4)*(Diário!$C$4:$C$5010&lt;=EOMONTH(D$4,0))*(Diário!$F$4:$F$5010))
+SUMPRODUCT(('Comp.'!$D$5:$D$444=$B116)*('Comp.'!$B$5:$B$444&gt;=D$4)*('Comp.'!$B$5:$B$444&lt;=EOMONTH(D$4,0))*('Comp.'!$E$5:$E$444))</f>
        <v>0</v>
      </c>
      <c r="E116" s="144" t="n">
        <f aca="false">SUMPRODUCT((Diário!$E$4:$E$5010='Analítico Cp.'!$B116)*(Diário!$C$4:$C$5010&gt;=E$4)*(Diário!$C$4:$C$5010&lt;=EOMONTH(E$4,0))*(Diário!$F$4:$F$5010))
+SUMPRODUCT(('Comp.'!$D$5:$D$444=$B116)*('Comp.'!$B$5:$B$444&gt;=E$4)*('Comp.'!$B$5:$B$444&lt;=EOMONTH(E$4,0))*('Comp.'!$E$5:$E$444))</f>
        <v>275042.13</v>
      </c>
      <c r="F116" s="144" t="n">
        <f aca="false">SUMPRODUCT((Diário!$E$4:$E$5010='Analítico Cp.'!$B116)*(Diário!$C$4:$C$5010&gt;=F$4)*(Diário!$C$4:$C$5010&lt;=EOMONTH(F$4,0))*(Diário!$F$4:$F$5010))
+SUMPRODUCT(('Comp.'!$D$5:$D$444=$B116)*('Comp.'!$B$5:$B$444&gt;=F$4)*('Comp.'!$B$5:$B$444&lt;=EOMONTH(F$4,0))*('Comp.'!$E$5:$E$444))</f>
        <v>637.55</v>
      </c>
      <c r="G116" s="144" t="n">
        <f aca="false">SUMPRODUCT((Diário!$E$4:$E$5010='Analítico Cp.'!$B116)*(Diário!$C$4:$C$5010&gt;=G$4)*(Diário!$C$4:$C$5010&lt;=EOMONTH(G$4,0))*(Diário!$F$4:$F$5010))
+SUMPRODUCT(('Comp.'!$D$5:$D$444=$B116)*('Comp.'!$B$5:$B$444&gt;=G$4)*('Comp.'!$B$5:$B$444&lt;=EOMONTH(G$4,0))*('Comp.'!$E$5:$E$444))</f>
        <v>965</v>
      </c>
      <c r="H116" s="144" t="n">
        <f aca="false">SUMPRODUCT((Diário!$E$4:$E$5010='Analítico Cp.'!$B116)*(Diário!$C$4:$C$5010&gt;=H$4)*(Diário!$C$4:$C$5010&lt;=EOMONTH(H$4,0))*(Diário!$F$4:$F$5010))
+SUMPRODUCT(('Comp.'!$D$5:$D$444=$B116)*('Comp.'!$B$5:$B$444&gt;=H$4)*('Comp.'!$B$5:$B$444&lt;=EOMONTH(H$4,0))*('Comp.'!$E$5:$E$444))</f>
        <v>27399.1</v>
      </c>
      <c r="I116" s="144" t="n">
        <f aca="false">SUMPRODUCT((Diário!$E$4:$E$5010='Analítico Cp.'!$B116)*(Diário!$C$4:$C$5010&gt;=I$4)*(Diário!$C$4:$C$5010&lt;=EOMONTH(I$4,0))*(Diário!$F$4:$F$5010))
+SUMPRODUCT(('Comp.'!$D$5:$D$444=$B116)*('Comp.'!$B$5:$B$444&gt;=I$4)*('Comp.'!$B$5:$B$444&lt;=EOMONTH(I$4,0))*('Comp.'!$E$5:$E$444))</f>
        <v>1952.88</v>
      </c>
      <c r="J116" s="144" t="n">
        <f aca="false">SUMPRODUCT((Diário!$E$4:$E$5010='Analítico Cp.'!$B116)*(Diário!$C$4:$C$5010&gt;=J$4)*(Diário!$C$4:$C$5010&lt;=EOMONTH(J$4,0))*(Diário!$F$4:$F$5010))
+SUMPRODUCT(('Comp.'!$D$5:$D$444=$B116)*('Comp.'!$B$5:$B$444&gt;=J$4)*('Comp.'!$B$5:$B$444&lt;=EOMONTH(J$4,0))*('Comp.'!$E$5:$E$444))</f>
        <v>2613.5</v>
      </c>
      <c r="K116" s="144" t="n">
        <f aca="false">SUMPRODUCT((Diário!$E$4:$E$5010='Analítico Cp.'!$B116)*(Diário!$C$4:$C$5010&gt;=K$4)*(Diário!$C$4:$C$5010&lt;=EOMONTH(K$4,0))*(Diário!$F$4:$F$5010))
+SUMPRODUCT(('Comp.'!$D$5:$D$444=$B116)*('Comp.'!$B$5:$B$444&gt;=K$4)*('Comp.'!$B$5:$B$444&lt;=EOMONTH(K$4,0))*('Comp.'!$E$5:$E$444))</f>
        <v>5762.83</v>
      </c>
      <c r="L116" s="144" t="n">
        <f aca="false">SUMPRODUCT((Diário!$E$4:$E$5010='Analítico Cp.'!$B116)*(Diário!$C$4:$C$5010&gt;=L$4)*(Diário!$C$4:$C$5010&lt;=EOMONTH(L$4,0))*(Diário!$F$4:$F$5010))
+SUMPRODUCT(('Comp.'!$D$5:$D$444=$B116)*('Comp.'!$B$5:$B$444&gt;=L$4)*('Comp.'!$B$5:$B$444&lt;=EOMONTH(L$4,0))*('Comp.'!$E$5:$E$444))</f>
        <v>2575.26</v>
      </c>
      <c r="M116" s="144" t="n">
        <f aca="false">SUMPRODUCT((Diário!$E$4:$E$5010='Analítico Cp.'!$B116)*(Diário!$C$4:$C$5010&gt;=M$4)*(Diário!$C$4:$C$5010&lt;=EOMONTH(M$4,0))*(Diário!$F$4:$F$5010))
+SUMPRODUCT(('Comp.'!$D$5:$D$444=$B116)*('Comp.'!$B$5:$B$444&gt;=M$4)*('Comp.'!$B$5:$B$444&lt;=EOMONTH(M$4,0))*('Comp.'!$E$5:$E$444))</f>
        <v>3416.63</v>
      </c>
      <c r="N116" s="144" t="n">
        <f aca="false">SUMPRODUCT((Diário!$E$4:$E$5010='Analítico Cp.'!$B116)*(Diário!$C$4:$C$5010&gt;=N$4)*(Diário!$C$4:$C$5010&lt;=EOMONTH(N$4,0))*(Diário!$F$4:$F$5010))
+SUMPRODUCT(('Comp.'!$D$5:$D$444=$B116)*('Comp.'!$B$5:$B$444&gt;=N$4)*('Comp.'!$B$5:$B$444&lt;=EOMONTH(N$4,0))*('Comp.'!$E$5:$E$444))</f>
        <v>3714.94</v>
      </c>
      <c r="O116" s="145" t="n">
        <f aca="false">SUM(C116:N116)</f>
        <v>324079.82</v>
      </c>
      <c r="P116" s="146" t="n">
        <f aca="false">IF($O$135=0,0,O116/$O$135)</f>
        <v>0.173855742778264</v>
      </c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</row>
    <row r="117" customFormat="false" ht="23.25" hidden="false" customHeight="true" outlineLevel="0" collapsed="false">
      <c r="A117" s="177"/>
      <c r="B117" s="178" t="s">
        <v>406</v>
      </c>
      <c r="C117" s="179" t="n">
        <f aca="false">SUBTOTAL(109,C57:C116)</f>
        <v>0</v>
      </c>
      <c r="D117" s="179" t="n">
        <f aca="false">SUBTOTAL(109,D57:D116)</f>
        <v>0</v>
      </c>
      <c r="E117" s="179" t="n">
        <f aca="false">SUBTOTAL(109,E57:E116)</f>
        <v>284680.43</v>
      </c>
      <c r="F117" s="179" t="n">
        <f aca="false">SUBTOTAL(109,F57:F116)</f>
        <v>12575.83</v>
      </c>
      <c r="G117" s="179" t="n">
        <f aca="false">SUBTOTAL(109,G57:G116)</f>
        <v>14384.29</v>
      </c>
      <c r="H117" s="179" t="n">
        <f aca="false">SUBTOTAL(109,H57:H116)</f>
        <v>84405.95</v>
      </c>
      <c r="I117" s="179" t="n">
        <f aca="false">SUBTOTAL(109,I57:I116)</f>
        <v>36433.23</v>
      </c>
      <c r="J117" s="179" t="n">
        <f aca="false">SUBTOTAL(109,J57:J116)</f>
        <v>33404.58</v>
      </c>
      <c r="K117" s="179" t="n">
        <f aca="false">SUBTOTAL(109,K57:K116)</f>
        <v>59766.47</v>
      </c>
      <c r="L117" s="179" t="n">
        <f aca="false">SUBTOTAL(109,L57:L116)</f>
        <v>42309.99</v>
      </c>
      <c r="M117" s="179" t="n">
        <f aca="false">SUBTOTAL(109,M57:M116)</f>
        <v>53709.49</v>
      </c>
      <c r="N117" s="179" t="n">
        <f aca="false">SUBTOTAL(109,N57:N116)</f>
        <v>29739.5</v>
      </c>
      <c r="O117" s="179" t="n">
        <f aca="false">SUBTOTAL(109,O57:O116)</f>
        <v>651409.76</v>
      </c>
      <c r="P117" s="180" t="n">
        <f aca="false">IF($O$135=0,0,O117/$O$135)</f>
        <v>0.349455043753761</v>
      </c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</row>
    <row r="118" customFormat="false" ht="23.25" hidden="false" customHeight="true" outlineLevel="0" collapsed="false">
      <c r="A118" s="174" t="s">
        <v>159</v>
      </c>
      <c r="B118" s="137" t="s">
        <v>160</v>
      </c>
      <c r="C118" s="175"/>
      <c r="D118" s="175"/>
      <c r="E118" s="175"/>
      <c r="F118" s="175"/>
      <c r="G118" s="175"/>
      <c r="H118" s="175"/>
      <c r="I118" s="175"/>
      <c r="J118" s="175"/>
      <c r="K118" s="175"/>
      <c r="L118" s="175"/>
      <c r="M118" s="175"/>
      <c r="N118" s="175"/>
      <c r="O118" s="175"/>
      <c r="P118" s="176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</row>
    <row r="119" customFormat="false" ht="23.25" hidden="false" customHeight="true" outlineLevel="0" collapsed="false">
      <c r="A119" s="59" t="s">
        <v>358</v>
      </c>
      <c r="B119" s="164" t="s">
        <v>359</v>
      </c>
      <c r="C119" s="144" t="n">
        <f aca="false">SUMPRODUCT((Diário!$E$4:$E$5010='Analítico Cp.'!$B119)*(Diário!$C$4:$C$5010&gt;=C$4)*(Diário!$C$4:$C$5010&lt;=EOMONTH(C$4,0))*(Diário!$F$4:$F$5010))
+SUMPRODUCT(('Comp.'!$D$5:$D$444=$B119)*('Comp.'!$B$5:$B$444&gt;=C$4)*('Comp.'!$B$5:$B$444&lt;=EOMONTH(C$4,0))*('Comp.'!$E$5:$E$444))</f>
        <v>0</v>
      </c>
      <c r="D119" s="144" t="n">
        <f aca="false">SUMPRODUCT((Diário!$E$4:$E$5010='Analítico Cp.'!$B119)*(Diário!$C$4:$C$5010&gt;=D$4)*(Diário!$C$4:$C$5010&lt;=EOMONTH(D$4,0))*(Diário!$F$4:$F$5010))
+SUMPRODUCT(('Comp.'!$D$5:$D$444=$B119)*('Comp.'!$B$5:$B$444&gt;=D$4)*('Comp.'!$B$5:$B$444&lt;=EOMONTH(D$4,0))*('Comp.'!$E$5:$E$444))</f>
        <v>0</v>
      </c>
      <c r="E119" s="144" t="n">
        <f aca="false">SUMPRODUCT((Diário!$E$4:$E$5010='Analítico Cp.'!$B119)*(Diário!$C$4:$C$5010&gt;=E$4)*(Diário!$C$4:$C$5010&lt;=EOMONTH(E$4,0))*(Diário!$F$4:$F$5010))
+SUMPRODUCT(('Comp.'!$D$5:$D$444=$B119)*('Comp.'!$B$5:$B$444&gt;=E$4)*('Comp.'!$B$5:$B$444&lt;=EOMONTH(E$4,0))*('Comp.'!$E$5:$E$444))</f>
        <v>0</v>
      </c>
      <c r="F119" s="144" t="n">
        <f aca="false">SUMPRODUCT((Diário!$E$4:$E$5010='Analítico Cp.'!$B119)*(Diário!$C$4:$C$5010&gt;=F$4)*(Diário!$C$4:$C$5010&lt;=EOMONTH(F$4,0))*(Diário!$F$4:$F$5010))
+SUMPRODUCT(('Comp.'!$D$5:$D$444=$B119)*('Comp.'!$B$5:$B$444&gt;=F$4)*('Comp.'!$B$5:$B$444&lt;=EOMONTH(F$4,0))*('Comp.'!$E$5:$E$444))</f>
        <v>0</v>
      </c>
      <c r="G119" s="144" t="n">
        <f aca="false">SUMPRODUCT((Diário!$E$4:$E$5010='Analítico Cp.'!$B119)*(Diário!$C$4:$C$5010&gt;=G$4)*(Diário!$C$4:$C$5010&lt;=EOMONTH(G$4,0))*(Diário!$F$4:$F$5010))
+SUMPRODUCT(('Comp.'!$D$5:$D$444=$B119)*('Comp.'!$B$5:$B$444&gt;=G$4)*('Comp.'!$B$5:$B$444&lt;=EOMONTH(G$4,0))*('Comp.'!$E$5:$E$444))</f>
        <v>0</v>
      </c>
      <c r="H119" s="144" t="n">
        <f aca="false">SUMPRODUCT((Diário!$E$4:$E$5010='Analítico Cp.'!$B119)*(Diário!$C$4:$C$5010&gt;=H$4)*(Diário!$C$4:$C$5010&lt;=EOMONTH(H$4,0))*(Diário!$F$4:$F$5010))
+SUMPRODUCT(('Comp.'!$D$5:$D$444=$B119)*('Comp.'!$B$5:$B$444&gt;=H$4)*('Comp.'!$B$5:$B$444&lt;=EOMONTH(H$4,0))*('Comp.'!$E$5:$E$444))</f>
        <v>0</v>
      </c>
      <c r="I119" s="144" t="n">
        <f aca="false">SUMPRODUCT((Diário!$E$4:$E$5010='Analítico Cp.'!$B119)*(Diário!$C$4:$C$5010&gt;=I$4)*(Diário!$C$4:$C$5010&lt;=EOMONTH(I$4,0))*(Diário!$F$4:$F$5010))
+SUMPRODUCT(('Comp.'!$D$5:$D$444=$B119)*('Comp.'!$B$5:$B$444&gt;=I$4)*('Comp.'!$B$5:$B$444&lt;=EOMONTH(I$4,0))*('Comp.'!$E$5:$E$444))</f>
        <v>0</v>
      </c>
      <c r="J119" s="144" t="n">
        <f aca="false">SUMPRODUCT((Diário!$E$4:$E$5010='Analítico Cp.'!$B119)*(Diário!$C$4:$C$5010&gt;=J$4)*(Diário!$C$4:$C$5010&lt;=EOMONTH(J$4,0))*(Diário!$F$4:$F$5010))
+SUMPRODUCT(('Comp.'!$D$5:$D$444=$B119)*('Comp.'!$B$5:$B$444&gt;=J$4)*('Comp.'!$B$5:$B$444&lt;=EOMONTH(J$4,0))*('Comp.'!$E$5:$E$444))</f>
        <v>0</v>
      </c>
      <c r="K119" s="144" t="n">
        <f aca="false">SUMPRODUCT((Diário!$E$4:$E$5010='Analítico Cp.'!$B119)*(Diário!$C$4:$C$5010&gt;=K$4)*(Diário!$C$4:$C$5010&lt;=EOMONTH(K$4,0))*(Diário!$F$4:$F$5010))
+SUMPRODUCT(('Comp.'!$D$5:$D$444=$B119)*('Comp.'!$B$5:$B$444&gt;=K$4)*('Comp.'!$B$5:$B$444&lt;=EOMONTH(K$4,0))*('Comp.'!$E$5:$E$444))</f>
        <v>0</v>
      </c>
      <c r="L119" s="144" t="n">
        <f aca="false">SUMPRODUCT((Diário!$E$4:$E$5010='Analítico Cp.'!$B119)*(Diário!$C$4:$C$5010&gt;=L$4)*(Diário!$C$4:$C$5010&lt;=EOMONTH(L$4,0))*(Diário!$F$4:$F$5010))
+SUMPRODUCT(('Comp.'!$D$5:$D$444=$B119)*('Comp.'!$B$5:$B$444&gt;=L$4)*('Comp.'!$B$5:$B$444&lt;=EOMONTH(L$4,0))*('Comp.'!$E$5:$E$444))</f>
        <v>0</v>
      </c>
      <c r="M119" s="144" t="n">
        <f aca="false">SUMPRODUCT((Diário!$E$4:$E$5010='Analítico Cp.'!$B119)*(Diário!$C$4:$C$5010&gt;=M$4)*(Diário!$C$4:$C$5010&lt;=EOMONTH(M$4,0))*(Diário!$F$4:$F$5010))
+SUMPRODUCT(('Comp.'!$D$5:$D$444=$B119)*('Comp.'!$B$5:$B$444&gt;=M$4)*('Comp.'!$B$5:$B$444&lt;=EOMONTH(M$4,0))*('Comp.'!$E$5:$E$444))</f>
        <v>0</v>
      </c>
      <c r="N119" s="144" t="n">
        <f aca="false">SUMPRODUCT((Diário!$E$4:$E$5010='Analítico Cp.'!$B119)*(Diário!$C$4:$C$5010&gt;=N$4)*(Diário!$C$4:$C$5010&lt;=EOMONTH(N$4,0))*(Diário!$F$4:$F$5010))
+SUMPRODUCT(('Comp.'!$D$5:$D$444=$B119)*('Comp.'!$B$5:$B$444&gt;=N$4)*('Comp.'!$B$5:$B$444&lt;=EOMONTH(N$4,0))*('Comp.'!$E$5:$E$444))</f>
        <v>0</v>
      </c>
      <c r="O119" s="145" t="n">
        <f aca="false">SUM(C119:N119)</f>
        <v>0</v>
      </c>
      <c r="P119" s="146" t="n">
        <f aca="false">IF($O$135=0,0,O119/$O$135)</f>
        <v>0</v>
      </c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</row>
    <row r="120" customFormat="false" ht="23.25" hidden="false" customHeight="true" outlineLevel="0" collapsed="false">
      <c r="A120" s="59" t="s">
        <v>360</v>
      </c>
      <c r="B120" s="164" t="s">
        <v>361</v>
      </c>
      <c r="C120" s="144" t="n">
        <f aca="false">SUMPRODUCT((Diário!$E$4:$E$5010='Analítico Cp.'!$B120)*(Diário!$C$4:$C$5010&gt;=C$4)*(Diário!$C$4:$C$5010&lt;=EOMONTH(C$4,0))*(Diário!$F$4:$F$5010))
+SUMPRODUCT(('Comp.'!$D$5:$D$444=$B120)*('Comp.'!$B$5:$B$444&gt;=C$4)*('Comp.'!$B$5:$B$444&lt;=EOMONTH(C$4,0))*('Comp.'!$E$5:$E$444))</f>
        <v>0</v>
      </c>
      <c r="D120" s="144" t="n">
        <f aca="false">SUMPRODUCT((Diário!$E$4:$E$5010='Analítico Cp.'!$B120)*(Diário!$C$4:$C$5010&gt;=D$4)*(Diário!$C$4:$C$5010&lt;=EOMONTH(D$4,0))*(Diário!$F$4:$F$5010))
+SUMPRODUCT(('Comp.'!$D$5:$D$444=$B120)*('Comp.'!$B$5:$B$444&gt;=D$4)*('Comp.'!$B$5:$B$444&lt;=EOMONTH(D$4,0))*('Comp.'!$E$5:$E$444))</f>
        <v>0</v>
      </c>
      <c r="E120" s="144" t="n">
        <f aca="false">SUMPRODUCT((Diário!$E$4:$E$5010='Analítico Cp.'!$B120)*(Diário!$C$4:$C$5010&gt;=E$4)*(Diário!$C$4:$C$5010&lt;=EOMONTH(E$4,0))*(Diário!$F$4:$F$5010))
+SUMPRODUCT(('Comp.'!$D$5:$D$444=$B120)*('Comp.'!$B$5:$B$444&gt;=E$4)*('Comp.'!$B$5:$B$444&lt;=EOMONTH(E$4,0))*('Comp.'!$E$5:$E$444))</f>
        <v>0</v>
      </c>
      <c r="F120" s="144" t="n">
        <f aca="false">SUMPRODUCT((Diário!$E$4:$E$5010='Analítico Cp.'!$B120)*(Diário!$C$4:$C$5010&gt;=F$4)*(Diário!$C$4:$C$5010&lt;=EOMONTH(F$4,0))*(Diário!$F$4:$F$5010))
+SUMPRODUCT(('Comp.'!$D$5:$D$444=$B120)*('Comp.'!$B$5:$B$444&gt;=F$4)*('Comp.'!$B$5:$B$444&lt;=EOMONTH(F$4,0))*('Comp.'!$E$5:$E$444))</f>
        <v>0</v>
      </c>
      <c r="G120" s="144" t="n">
        <f aca="false">SUMPRODUCT((Diário!$E$4:$E$5010='Analítico Cp.'!$B120)*(Diário!$C$4:$C$5010&gt;=G$4)*(Diário!$C$4:$C$5010&lt;=EOMONTH(G$4,0))*(Diário!$F$4:$F$5010))
+SUMPRODUCT(('Comp.'!$D$5:$D$444=$B120)*('Comp.'!$B$5:$B$444&gt;=G$4)*('Comp.'!$B$5:$B$444&lt;=EOMONTH(G$4,0))*('Comp.'!$E$5:$E$444))</f>
        <v>0</v>
      </c>
      <c r="H120" s="144" t="n">
        <f aca="false">SUMPRODUCT((Diário!$E$4:$E$5010='Analítico Cp.'!$B120)*(Diário!$C$4:$C$5010&gt;=H$4)*(Diário!$C$4:$C$5010&lt;=EOMONTH(H$4,0))*(Diário!$F$4:$F$5010))
+SUMPRODUCT(('Comp.'!$D$5:$D$444=$B120)*('Comp.'!$B$5:$B$444&gt;=H$4)*('Comp.'!$B$5:$B$444&lt;=EOMONTH(H$4,0))*('Comp.'!$E$5:$E$444))</f>
        <v>0</v>
      </c>
      <c r="I120" s="144" t="n">
        <f aca="false">SUMPRODUCT((Diário!$E$4:$E$5010='Analítico Cp.'!$B120)*(Diário!$C$4:$C$5010&gt;=I$4)*(Diário!$C$4:$C$5010&lt;=EOMONTH(I$4,0))*(Diário!$F$4:$F$5010))
+SUMPRODUCT(('Comp.'!$D$5:$D$444=$B120)*('Comp.'!$B$5:$B$444&gt;=I$4)*('Comp.'!$B$5:$B$444&lt;=EOMONTH(I$4,0))*('Comp.'!$E$5:$E$444))</f>
        <v>0</v>
      </c>
      <c r="J120" s="144" t="n">
        <f aca="false">SUMPRODUCT((Diário!$E$4:$E$5010='Analítico Cp.'!$B120)*(Diário!$C$4:$C$5010&gt;=J$4)*(Diário!$C$4:$C$5010&lt;=EOMONTH(J$4,0))*(Diário!$F$4:$F$5010))
+SUMPRODUCT(('Comp.'!$D$5:$D$444=$B120)*('Comp.'!$B$5:$B$444&gt;=J$4)*('Comp.'!$B$5:$B$444&lt;=EOMONTH(J$4,0))*('Comp.'!$E$5:$E$444))</f>
        <v>0</v>
      </c>
      <c r="K120" s="144" t="n">
        <f aca="false">SUMPRODUCT((Diário!$E$4:$E$5010='Analítico Cp.'!$B120)*(Diário!$C$4:$C$5010&gt;=K$4)*(Diário!$C$4:$C$5010&lt;=EOMONTH(K$4,0))*(Diário!$F$4:$F$5010))
+SUMPRODUCT(('Comp.'!$D$5:$D$444=$B120)*('Comp.'!$B$5:$B$444&gt;=K$4)*('Comp.'!$B$5:$B$444&lt;=EOMONTH(K$4,0))*('Comp.'!$E$5:$E$444))</f>
        <v>0</v>
      </c>
      <c r="L120" s="144" t="n">
        <f aca="false">SUMPRODUCT((Diário!$E$4:$E$5010='Analítico Cp.'!$B120)*(Diário!$C$4:$C$5010&gt;=L$4)*(Diário!$C$4:$C$5010&lt;=EOMONTH(L$4,0))*(Diário!$F$4:$F$5010))
+SUMPRODUCT(('Comp.'!$D$5:$D$444=$B120)*('Comp.'!$B$5:$B$444&gt;=L$4)*('Comp.'!$B$5:$B$444&lt;=EOMONTH(L$4,0))*('Comp.'!$E$5:$E$444))</f>
        <v>0</v>
      </c>
      <c r="M120" s="144" t="n">
        <f aca="false">SUMPRODUCT((Diário!$E$4:$E$5010='Analítico Cp.'!$B120)*(Diário!$C$4:$C$5010&gt;=M$4)*(Diário!$C$4:$C$5010&lt;=EOMONTH(M$4,0))*(Diário!$F$4:$F$5010))
+SUMPRODUCT(('Comp.'!$D$5:$D$444=$B120)*('Comp.'!$B$5:$B$444&gt;=M$4)*('Comp.'!$B$5:$B$444&lt;=EOMONTH(M$4,0))*('Comp.'!$E$5:$E$444))</f>
        <v>0</v>
      </c>
      <c r="N120" s="144" t="n">
        <f aca="false">SUMPRODUCT((Diário!$E$4:$E$5010='Analítico Cp.'!$B120)*(Diário!$C$4:$C$5010&gt;=N$4)*(Diário!$C$4:$C$5010&lt;=EOMONTH(N$4,0))*(Diário!$F$4:$F$5010))
+SUMPRODUCT(('Comp.'!$D$5:$D$444=$B120)*('Comp.'!$B$5:$B$444&gt;=N$4)*('Comp.'!$B$5:$B$444&lt;=EOMONTH(N$4,0))*('Comp.'!$E$5:$E$444))</f>
        <v>0</v>
      </c>
      <c r="O120" s="145" t="n">
        <f aca="false">SUM(C120:N120)</f>
        <v>0</v>
      </c>
      <c r="P120" s="146" t="n">
        <f aca="false">IF($O$135=0,0,O120/$O$135)</f>
        <v>0</v>
      </c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</row>
    <row r="121" customFormat="false" ht="23.25" hidden="false" customHeight="true" outlineLevel="0" collapsed="false">
      <c r="A121" s="59" t="s">
        <v>362</v>
      </c>
      <c r="B121" s="164" t="s">
        <v>363</v>
      </c>
      <c r="C121" s="144" t="n">
        <f aca="false">SUMPRODUCT((Diário!$E$4:$E$5010='Analítico Cp.'!$B121)*(Diário!$C$4:$C$5010&gt;=C$4)*(Diário!$C$4:$C$5010&lt;=EOMONTH(C$4,0))*(Diário!$F$4:$F$5010))
+SUMPRODUCT(('Comp.'!$D$5:$D$444=$B121)*('Comp.'!$B$5:$B$444&gt;=C$4)*('Comp.'!$B$5:$B$444&lt;=EOMONTH(C$4,0))*('Comp.'!$E$5:$E$444))</f>
        <v>0</v>
      </c>
      <c r="D121" s="144" t="n">
        <f aca="false">SUMPRODUCT((Diário!$E$4:$E$5010='Analítico Cp.'!$B121)*(Diário!$C$4:$C$5010&gt;=D$4)*(Diário!$C$4:$C$5010&lt;=EOMONTH(D$4,0))*(Diário!$F$4:$F$5010))
+SUMPRODUCT(('Comp.'!$D$5:$D$444=$B121)*('Comp.'!$B$5:$B$444&gt;=D$4)*('Comp.'!$B$5:$B$444&lt;=EOMONTH(D$4,0))*('Comp.'!$E$5:$E$444))</f>
        <v>0</v>
      </c>
      <c r="E121" s="144" t="n">
        <f aca="false">SUMPRODUCT((Diário!$E$4:$E$5010='Analítico Cp.'!$B121)*(Diário!$C$4:$C$5010&gt;=E$4)*(Diário!$C$4:$C$5010&lt;=EOMONTH(E$4,0))*(Diário!$F$4:$F$5010))
+SUMPRODUCT(('Comp.'!$D$5:$D$444=$B121)*('Comp.'!$B$5:$B$444&gt;=E$4)*('Comp.'!$B$5:$B$444&lt;=EOMONTH(E$4,0))*('Comp.'!$E$5:$E$444))</f>
        <v>3742</v>
      </c>
      <c r="F121" s="144" t="n">
        <f aca="false">SUMPRODUCT((Diário!$E$4:$E$5010='Analítico Cp.'!$B121)*(Diário!$C$4:$C$5010&gt;=F$4)*(Diário!$C$4:$C$5010&lt;=EOMONTH(F$4,0))*(Diário!$F$4:$F$5010))
+SUMPRODUCT(('Comp.'!$D$5:$D$444=$B121)*('Comp.'!$B$5:$B$444&gt;=F$4)*('Comp.'!$B$5:$B$444&lt;=EOMONTH(F$4,0))*('Comp.'!$E$5:$E$444))</f>
        <v>97107.9</v>
      </c>
      <c r="G121" s="144" t="n">
        <f aca="false">SUMPRODUCT((Diário!$E$4:$E$5010='Analítico Cp.'!$B121)*(Diário!$C$4:$C$5010&gt;=G$4)*(Diário!$C$4:$C$5010&lt;=EOMONTH(G$4,0))*(Diário!$F$4:$F$5010))
+SUMPRODUCT(('Comp.'!$D$5:$D$444=$B121)*('Comp.'!$B$5:$B$444&gt;=G$4)*('Comp.'!$B$5:$B$444&lt;=EOMONTH(G$4,0))*('Comp.'!$E$5:$E$444))</f>
        <v>0</v>
      </c>
      <c r="H121" s="144" t="n">
        <f aca="false">SUMPRODUCT((Diário!$E$4:$E$5010='Analítico Cp.'!$B121)*(Diário!$C$4:$C$5010&gt;=H$4)*(Diário!$C$4:$C$5010&lt;=EOMONTH(H$4,0))*(Diário!$F$4:$F$5010))
+SUMPRODUCT(('Comp.'!$D$5:$D$444=$B121)*('Comp.'!$B$5:$B$444&gt;=H$4)*('Comp.'!$B$5:$B$444&lt;=EOMONTH(H$4,0))*('Comp.'!$E$5:$E$444))</f>
        <v>0</v>
      </c>
      <c r="I121" s="144" t="n">
        <f aca="false">SUMPRODUCT((Diário!$E$4:$E$5010='Analítico Cp.'!$B121)*(Diário!$C$4:$C$5010&gt;=I$4)*(Diário!$C$4:$C$5010&lt;=EOMONTH(I$4,0))*(Diário!$F$4:$F$5010))
+SUMPRODUCT(('Comp.'!$D$5:$D$444=$B121)*('Comp.'!$B$5:$B$444&gt;=I$4)*('Comp.'!$B$5:$B$444&lt;=EOMONTH(I$4,0))*('Comp.'!$E$5:$E$444))</f>
        <v>20269</v>
      </c>
      <c r="J121" s="144" t="n">
        <f aca="false">SUMPRODUCT((Diário!$E$4:$E$5010='Analítico Cp.'!$B121)*(Diário!$C$4:$C$5010&gt;=J$4)*(Diário!$C$4:$C$5010&lt;=EOMONTH(J$4,0))*(Diário!$F$4:$F$5010))
+SUMPRODUCT(('Comp.'!$D$5:$D$444=$B121)*('Comp.'!$B$5:$B$444&gt;=J$4)*('Comp.'!$B$5:$B$444&lt;=EOMONTH(J$4,0))*('Comp.'!$E$5:$E$444))</f>
        <v>0</v>
      </c>
      <c r="K121" s="144" t="n">
        <f aca="false">SUMPRODUCT((Diário!$E$4:$E$5010='Analítico Cp.'!$B121)*(Diário!$C$4:$C$5010&gt;=K$4)*(Diário!$C$4:$C$5010&lt;=EOMONTH(K$4,0))*(Diário!$F$4:$F$5010))
+SUMPRODUCT(('Comp.'!$D$5:$D$444=$B121)*('Comp.'!$B$5:$B$444&gt;=K$4)*('Comp.'!$B$5:$B$444&lt;=EOMONTH(K$4,0))*('Comp.'!$E$5:$E$444))</f>
        <v>0</v>
      </c>
      <c r="L121" s="144" t="n">
        <f aca="false">SUMPRODUCT((Diário!$E$4:$E$5010='Analítico Cp.'!$B121)*(Diário!$C$4:$C$5010&gt;=L$4)*(Diário!$C$4:$C$5010&lt;=EOMONTH(L$4,0))*(Diário!$F$4:$F$5010))
+SUMPRODUCT(('Comp.'!$D$5:$D$444=$B121)*('Comp.'!$B$5:$B$444&gt;=L$4)*('Comp.'!$B$5:$B$444&lt;=EOMONTH(L$4,0))*('Comp.'!$E$5:$E$444))</f>
        <v>0</v>
      </c>
      <c r="M121" s="144" t="n">
        <f aca="false">SUMPRODUCT((Diário!$E$4:$E$5010='Analítico Cp.'!$B121)*(Diário!$C$4:$C$5010&gt;=M$4)*(Diário!$C$4:$C$5010&lt;=EOMONTH(M$4,0))*(Diário!$F$4:$F$5010))
+SUMPRODUCT(('Comp.'!$D$5:$D$444=$B121)*('Comp.'!$B$5:$B$444&gt;=M$4)*('Comp.'!$B$5:$B$444&lt;=EOMONTH(M$4,0))*('Comp.'!$E$5:$E$444))</f>
        <v>0</v>
      </c>
      <c r="N121" s="144" t="n">
        <f aca="false">SUMPRODUCT((Diário!$E$4:$E$5010='Analítico Cp.'!$B121)*(Diário!$C$4:$C$5010&gt;=N$4)*(Diário!$C$4:$C$5010&lt;=EOMONTH(N$4,0))*(Diário!$F$4:$F$5010))
+SUMPRODUCT(('Comp.'!$D$5:$D$444=$B121)*('Comp.'!$B$5:$B$444&gt;=N$4)*('Comp.'!$B$5:$B$444&lt;=EOMONTH(N$4,0))*('Comp.'!$E$5:$E$444))</f>
        <v>0</v>
      </c>
      <c r="O121" s="145" t="n">
        <f aca="false">SUM(C121:N121)</f>
        <v>121118.9</v>
      </c>
      <c r="P121" s="146" t="n">
        <f aca="false">IF($O$135=0,0,O121/$O$135)</f>
        <v>0.064975401195873</v>
      </c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</row>
    <row r="122" customFormat="false" ht="23.25" hidden="false" customHeight="true" outlineLevel="0" collapsed="false">
      <c r="A122" s="59" t="s">
        <v>364</v>
      </c>
      <c r="B122" s="164" t="s">
        <v>365</v>
      </c>
      <c r="C122" s="144" t="n">
        <f aca="false">SUMPRODUCT((Diário!$E$4:$E$5010='Analítico Cp.'!$B122)*(Diário!$C$4:$C$5010&gt;=C$4)*(Diário!$C$4:$C$5010&lt;=EOMONTH(C$4,0))*(Diário!$F$4:$F$5010))
+SUMPRODUCT(('Comp.'!$D$5:$D$444=$B122)*('Comp.'!$B$5:$B$444&gt;=C$4)*('Comp.'!$B$5:$B$444&lt;=EOMONTH(C$4,0))*('Comp.'!$E$5:$E$444))</f>
        <v>0</v>
      </c>
      <c r="D122" s="144" t="n">
        <f aca="false">SUMPRODUCT((Diário!$E$4:$E$5010='Analítico Cp.'!$B122)*(Diário!$C$4:$C$5010&gt;=D$4)*(Diário!$C$4:$C$5010&lt;=EOMONTH(D$4,0))*(Diário!$F$4:$F$5010))
+SUMPRODUCT(('Comp.'!$D$5:$D$444=$B122)*('Comp.'!$B$5:$B$444&gt;=D$4)*('Comp.'!$B$5:$B$444&lt;=EOMONTH(D$4,0))*('Comp.'!$E$5:$E$444))</f>
        <v>0</v>
      </c>
      <c r="E122" s="144" t="n">
        <f aca="false">SUMPRODUCT((Diário!$E$4:$E$5010='Analítico Cp.'!$B122)*(Diário!$C$4:$C$5010&gt;=E$4)*(Diário!$C$4:$C$5010&lt;=EOMONTH(E$4,0))*(Diário!$F$4:$F$5010))
+SUMPRODUCT(('Comp.'!$D$5:$D$444=$B122)*('Comp.'!$B$5:$B$444&gt;=E$4)*('Comp.'!$B$5:$B$444&lt;=EOMONTH(E$4,0))*('Comp.'!$E$5:$E$444))</f>
        <v>0</v>
      </c>
      <c r="F122" s="144" t="n">
        <f aca="false">SUMPRODUCT((Diário!$E$4:$E$5010='Analítico Cp.'!$B122)*(Diário!$C$4:$C$5010&gt;=F$4)*(Diário!$C$4:$C$5010&lt;=EOMONTH(F$4,0))*(Diário!$F$4:$F$5010))
+SUMPRODUCT(('Comp.'!$D$5:$D$444=$B122)*('Comp.'!$B$5:$B$444&gt;=F$4)*('Comp.'!$B$5:$B$444&lt;=EOMONTH(F$4,0))*('Comp.'!$E$5:$E$444))</f>
        <v>3691</v>
      </c>
      <c r="G122" s="144" t="n">
        <f aca="false">SUMPRODUCT((Diário!$E$4:$E$5010='Analítico Cp.'!$B122)*(Diário!$C$4:$C$5010&gt;=G$4)*(Diário!$C$4:$C$5010&lt;=EOMONTH(G$4,0))*(Diário!$F$4:$F$5010))
+SUMPRODUCT(('Comp.'!$D$5:$D$444=$B122)*('Comp.'!$B$5:$B$444&gt;=G$4)*('Comp.'!$B$5:$B$444&lt;=EOMONTH(G$4,0))*('Comp.'!$E$5:$E$444))</f>
        <v>0</v>
      </c>
      <c r="H122" s="144" t="n">
        <f aca="false">SUMPRODUCT((Diário!$E$4:$E$5010='Analítico Cp.'!$B122)*(Diário!$C$4:$C$5010&gt;=H$4)*(Diário!$C$4:$C$5010&lt;=EOMONTH(H$4,0))*(Diário!$F$4:$F$5010))
+SUMPRODUCT(('Comp.'!$D$5:$D$444=$B122)*('Comp.'!$B$5:$B$444&gt;=H$4)*('Comp.'!$B$5:$B$444&lt;=EOMONTH(H$4,0))*('Comp.'!$E$5:$E$444))</f>
        <v>0</v>
      </c>
      <c r="I122" s="144" t="n">
        <f aca="false">SUMPRODUCT((Diário!$E$4:$E$5010='Analítico Cp.'!$B122)*(Diário!$C$4:$C$5010&gt;=I$4)*(Diário!$C$4:$C$5010&lt;=EOMONTH(I$4,0))*(Diário!$F$4:$F$5010))
+SUMPRODUCT(('Comp.'!$D$5:$D$444=$B122)*('Comp.'!$B$5:$B$444&gt;=I$4)*('Comp.'!$B$5:$B$444&lt;=EOMONTH(I$4,0))*('Comp.'!$E$5:$E$444))</f>
        <v>0</v>
      </c>
      <c r="J122" s="144" t="n">
        <f aca="false">SUMPRODUCT((Diário!$E$4:$E$5010='Analítico Cp.'!$B122)*(Diário!$C$4:$C$5010&gt;=J$4)*(Diário!$C$4:$C$5010&lt;=EOMONTH(J$4,0))*(Diário!$F$4:$F$5010))
+SUMPRODUCT(('Comp.'!$D$5:$D$444=$B122)*('Comp.'!$B$5:$B$444&gt;=J$4)*('Comp.'!$B$5:$B$444&lt;=EOMONTH(J$4,0))*('Comp.'!$E$5:$E$444))</f>
        <v>0</v>
      </c>
      <c r="K122" s="144" t="n">
        <f aca="false">SUMPRODUCT((Diário!$E$4:$E$5010='Analítico Cp.'!$B122)*(Diário!$C$4:$C$5010&gt;=K$4)*(Diário!$C$4:$C$5010&lt;=EOMONTH(K$4,0))*(Diário!$F$4:$F$5010))
+SUMPRODUCT(('Comp.'!$D$5:$D$444=$B122)*('Comp.'!$B$5:$B$444&gt;=K$4)*('Comp.'!$B$5:$B$444&lt;=EOMONTH(K$4,0))*('Comp.'!$E$5:$E$444))</f>
        <v>0</v>
      </c>
      <c r="L122" s="144" t="n">
        <f aca="false">SUMPRODUCT((Diário!$E$4:$E$5010='Analítico Cp.'!$B122)*(Diário!$C$4:$C$5010&gt;=L$4)*(Diário!$C$4:$C$5010&lt;=EOMONTH(L$4,0))*(Diário!$F$4:$F$5010))
+SUMPRODUCT(('Comp.'!$D$5:$D$444=$B122)*('Comp.'!$B$5:$B$444&gt;=L$4)*('Comp.'!$B$5:$B$444&lt;=EOMONTH(L$4,0))*('Comp.'!$E$5:$E$444))</f>
        <v>0</v>
      </c>
      <c r="M122" s="144" t="n">
        <f aca="false">SUMPRODUCT((Diário!$E$4:$E$5010='Analítico Cp.'!$B122)*(Diário!$C$4:$C$5010&gt;=M$4)*(Diário!$C$4:$C$5010&lt;=EOMONTH(M$4,0))*(Diário!$F$4:$F$5010))
+SUMPRODUCT(('Comp.'!$D$5:$D$444=$B122)*('Comp.'!$B$5:$B$444&gt;=M$4)*('Comp.'!$B$5:$B$444&lt;=EOMONTH(M$4,0))*('Comp.'!$E$5:$E$444))</f>
        <v>0</v>
      </c>
      <c r="N122" s="144" t="n">
        <f aca="false">SUMPRODUCT((Diário!$E$4:$E$5010='Analítico Cp.'!$B122)*(Diário!$C$4:$C$5010&gt;=N$4)*(Diário!$C$4:$C$5010&lt;=EOMONTH(N$4,0))*(Diário!$F$4:$F$5010))
+SUMPRODUCT(('Comp.'!$D$5:$D$444=$B122)*('Comp.'!$B$5:$B$444&gt;=N$4)*('Comp.'!$B$5:$B$444&lt;=EOMONTH(N$4,0))*('Comp.'!$E$5:$E$444))</f>
        <v>0</v>
      </c>
      <c r="O122" s="145" t="n">
        <f aca="false">SUM(C122:N122)</f>
        <v>3691</v>
      </c>
      <c r="P122" s="146" t="n">
        <f aca="false">IF($O$135=0,0,O122/$O$135)</f>
        <v>0.00198007252224027</v>
      </c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</row>
    <row r="123" customFormat="false" ht="23.25" hidden="false" customHeight="true" outlineLevel="0" collapsed="false">
      <c r="A123" s="59" t="s">
        <v>366</v>
      </c>
      <c r="B123" s="164" t="s">
        <v>367</v>
      </c>
      <c r="C123" s="144" t="n">
        <f aca="false">SUMPRODUCT((Diário!$E$4:$E$5010='Analítico Cp.'!$B123)*(Diário!$C$4:$C$5010&gt;=C$4)*(Diário!$C$4:$C$5010&lt;=EOMONTH(C$4,0))*(Diário!$F$4:$F$5010))
+SUMPRODUCT(('Comp.'!$D$5:$D$444=$B123)*('Comp.'!$B$5:$B$444&gt;=C$4)*('Comp.'!$B$5:$B$444&lt;=EOMONTH(C$4,0))*('Comp.'!$E$5:$E$444))</f>
        <v>0</v>
      </c>
      <c r="D123" s="144" t="n">
        <f aca="false">SUMPRODUCT((Diário!$E$4:$E$5010='Analítico Cp.'!$B123)*(Diário!$C$4:$C$5010&gt;=D$4)*(Diário!$C$4:$C$5010&lt;=EOMONTH(D$4,0))*(Diário!$F$4:$F$5010))
+SUMPRODUCT(('Comp.'!$D$5:$D$444=$B123)*('Comp.'!$B$5:$B$444&gt;=D$4)*('Comp.'!$B$5:$B$444&lt;=EOMONTH(D$4,0))*('Comp.'!$E$5:$E$444))</f>
        <v>0</v>
      </c>
      <c r="E123" s="144" t="n">
        <f aca="false">SUMPRODUCT((Diário!$E$4:$E$5010='Analítico Cp.'!$B123)*(Diário!$C$4:$C$5010&gt;=E$4)*(Diário!$C$4:$C$5010&lt;=EOMONTH(E$4,0))*(Diário!$F$4:$F$5010))
+SUMPRODUCT(('Comp.'!$D$5:$D$444=$B123)*('Comp.'!$B$5:$B$444&gt;=E$4)*('Comp.'!$B$5:$B$444&lt;=EOMONTH(E$4,0))*('Comp.'!$E$5:$E$444))</f>
        <v>0</v>
      </c>
      <c r="F123" s="144" t="n">
        <f aca="false">SUMPRODUCT((Diário!$E$4:$E$5010='Analítico Cp.'!$B123)*(Diário!$C$4:$C$5010&gt;=F$4)*(Diário!$C$4:$C$5010&lt;=EOMONTH(F$4,0))*(Diário!$F$4:$F$5010))
+SUMPRODUCT(('Comp.'!$D$5:$D$444=$B123)*('Comp.'!$B$5:$B$444&gt;=F$4)*('Comp.'!$B$5:$B$444&lt;=EOMONTH(F$4,0))*('Comp.'!$E$5:$E$444))</f>
        <v>0</v>
      </c>
      <c r="G123" s="144" t="n">
        <f aca="false">SUMPRODUCT((Diário!$E$4:$E$5010='Analítico Cp.'!$B123)*(Diário!$C$4:$C$5010&gt;=G$4)*(Diário!$C$4:$C$5010&lt;=EOMONTH(G$4,0))*(Diário!$F$4:$F$5010))
+SUMPRODUCT(('Comp.'!$D$5:$D$444=$B123)*('Comp.'!$B$5:$B$444&gt;=G$4)*('Comp.'!$B$5:$B$444&lt;=EOMONTH(G$4,0))*('Comp.'!$E$5:$E$444))</f>
        <v>0</v>
      </c>
      <c r="H123" s="144" t="n">
        <f aca="false">SUMPRODUCT((Diário!$E$4:$E$5010='Analítico Cp.'!$B123)*(Diário!$C$4:$C$5010&gt;=H$4)*(Diário!$C$4:$C$5010&lt;=EOMONTH(H$4,0))*(Diário!$F$4:$F$5010))
+SUMPRODUCT(('Comp.'!$D$5:$D$444=$B123)*('Comp.'!$B$5:$B$444&gt;=H$4)*('Comp.'!$B$5:$B$444&lt;=EOMONTH(H$4,0))*('Comp.'!$E$5:$E$444))</f>
        <v>0</v>
      </c>
      <c r="I123" s="144" t="n">
        <f aca="false">SUMPRODUCT((Diário!$E$4:$E$5010='Analítico Cp.'!$B123)*(Diário!$C$4:$C$5010&gt;=I$4)*(Diário!$C$4:$C$5010&lt;=EOMONTH(I$4,0))*(Diário!$F$4:$F$5010))
+SUMPRODUCT(('Comp.'!$D$5:$D$444=$B123)*('Comp.'!$B$5:$B$444&gt;=I$4)*('Comp.'!$B$5:$B$444&lt;=EOMONTH(I$4,0))*('Comp.'!$E$5:$E$444))</f>
        <v>0</v>
      </c>
      <c r="J123" s="144" t="n">
        <f aca="false">SUMPRODUCT((Diário!$E$4:$E$5010='Analítico Cp.'!$B123)*(Diário!$C$4:$C$5010&gt;=J$4)*(Diário!$C$4:$C$5010&lt;=EOMONTH(J$4,0))*(Diário!$F$4:$F$5010))
+SUMPRODUCT(('Comp.'!$D$5:$D$444=$B123)*('Comp.'!$B$5:$B$444&gt;=J$4)*('Comp.'!$B$5:$B$444&lt;=EOMONTH(J$4,0))*('Comp.'!$E$5:$E$444))</f>
        <v>0</v>
      </c>
      <c r="K123" s="144" t="n">
        <f aca="false">SUMPRODUCT((Diário!$E$4:$E$5010='Analítico Cp.'!$B123)*(Diário!$C$4:$C$5010&gt;=K$4)*(Diário!$C$4:$C$5010&lt;=EOMONTH(K$4,0))*(Diário!$F$4:$F$5010))
+SUMPRODUCT(('Comp.'!$D$5:$D$444=$B123)*('Comp.'!$B$5:$B$444&gt;=K$4)*('Comp.'!$B$5:$B$444&lt;=EOMONTH(K$4,0))*('Comp.'!$E$5:$E$444))</f>
        <v>0</v>
      </c>
      <c r="L123" s="144" t="n">
        <f aca="false">SUMPRODUCT((Diário!$E$4:$E$5010='Analítico Cp.'!$B123)*(Diário!$C$4:$C$5010&gt;=L$4)*(Diário!$C$4:$C$5010&lt;=EOMONTH(L$4,0))*(Diário!$F$4:$F$5010))
+SUMPRODUCT(('Comp.'!$D$5:$D$444=$B123)*('Comp.'!$B$5:$B$444&gt;=L$4)*('Comp.'!$B$5:$B$444&lt;=EOMONTH(L$4,0))*('Comp.'!$E$5:$E$444))</f>
        <v>0</v>
      </c>
      <c r="M123" s="144" t="n">
        <f aca="false">SUMPRODUCT((Diário!$E$4:$E$5010='Analítico Cp.'!$B123)*(Diário!$C$4:$C$5010&gt;=M$4)*(Diário!$C$4:$C$5010&lt;=EOMONTH(M$4,0))*(Diário!$F$4:$F$5010))
+SUMPRODUCT(('Comp.'!$D$5:$D$444=$B123)*('Comp.'!$B$5:$B$444&gt;=M$4)*('Comp.'!$B$5:$B$444&lt;=EOMONTH(M$4,0))*('Comp.'!$E$5:$E$444))</f>
        <v>0</v>
      </c>
      <c r="N123" s="144" t="n">
        <f aca="false">SUMPRODUCT((Diário!$E$4:$E$5010='Analítico Cp.'!$B123)*(Diário!$C$4:$C$5010&gt;=N$4)*(Diário!$C$4:$C$5010&lt;=EOMONTH(N$4,0))*(Diário!$F$4:$F$5010))
+SUMPRODUCT(('Comp.'!$D$5:$D$444=$B123)*('Comp.'!$B$5:$B$444&gt;=N$4)*('Comp.'!$B$5:$B$444&lt;=EOMONTH(N$4,0))*('Comp.'!$E$5:$E$444))</f>
        <v>0</v>
      </c>
      <c r="O123" s="145" t="n">
        <f aca="false">SUM(C123:N123)</f>
        <v>0</v>
      </c>
      <c r="P123" s="146" t="n">
        <f aca="false">IF($O$135=0,0,O123/$O$135)</f>
        <v>0</v>
      </c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</row>
    <row r="124" customFormat="false" ht="23.25" hidden="false" customHeight="true" outlineLevel="0" collapsed="false">
      <c r="A124" s="59" t="s">
        <v>368</v>
      </c>
      <c r="B124" s="164" t="s">
        <v>369</v>
      </c>
      <c r="C124" s="144" t="n">
        <f aca="false">SUMPRODUCT((Diário!$E$4:$E$5010='Analítico Cp.'!$B124)*(Diário!$C$4:$C$5010&gt;=C$4)*(Diário!$C$4:$C$5010&lt;=EOMONTH(C$4,0))*(Diário!$F$4:$F$5010))
+SUMPRODUCT(('Comp.'!$D$5:$D$444=$B124)*('Comp.'!$B$5:$B$444&gt;=C$4)*('Comp.'!$B$5:$B$444&lt;=EOMONTH(C$4,0))*('Comp.'!$E$5:$E$444))</f>
        <v>0</v>
      </c>
      <c r="D124" s="144" t="n">
        <f aca="false">SUMPRODUCT((Diário!$E$4:$E$5010='Analítico Cp.'!$B124)*(Diário!$C$4:$C$5010&gt;=D$4)*(Diário!$C$4:$C$5010&lt;=EOMONTH(D$4,0))*(Diário!$F$4:$F$5010))
+SUMPRODUCT(('Comp.'!$D$5:$D$444=$B124)*('Comp.'!$B$5:$B$444&gt;=D$4)*('Comp.'!$B$5:$B$444&lt;=EOMONTH(D$4,0))*('Comp.'!$E$5:$E$444))</f>
        <v>0</v>
      </c>
      <c r="E124" s="144" t="n">
        <f aca="false">SUMPRODUCT((Diário!$E$4:$E$5010='Analítico Cp.'!$B124)*(Diário!$C$4:$C$5010&gt;=E$4)*(Diário!$C$4:$C$5010&lt;=EOMONTH(E$4,0))*(Diário!$F$4:$F$5010))
+SUMPRODUCT(('Comp.'!$D$5:$D$444=$B124)*('Comp.'!$B$5:$B$444&gt;=E$4)*('Comp.'!$B$5:$B$444&lt;=EOMONTH(E$4,0))*('Comp.'!$E$5:$E$444))</f>
        <v>0</v>
      </c>
      <c r="F124" s="144" t="n">
        <f aca="false">SUMPRODUCT((Diário!$E$4:$E$5010='Analítico Cp.'!$B124)*(Diário!$C$4:$C$5010&gt;=F$4)*(Diário!$C$4:$C$5010&lt;=EOMONTH(F$4,0))*(Diário!$F$4:$F$5010))
+SUMPRODUCT(('Comp.'!$D$5:$D$444=$B124)*('Comp.'!$B$5:$B$444&gt;=F$4)*('Comp.'!$B$5:$B$444&lt;=EOMONTH(F$4,0))*('Comp.'!$E$5:$E$444))</f>
        <v>0</v>
      </c>
      <c r="G124" s="144" t="n">
        <f aca="false">SUMPRODUCT((Diário!$E$4:$E$5010='Analítico Cp.'!$B124)*(Diário!$C$4:$C$5010&gt;=G$4)*(Diário!$C$4:$C$5010&lt;=EOMONTH(G$4,0))*(Diário!$F$4:$F$5010))
+SUMPRODUCT(('Comp.'!$D$5:$D$444=$B124)*('Comp.'!$B$5:$B$444&gt;=G$4)*('Comp.'!$B$5:$B$444&lt;=EOMONTH(G$4,0))*('Comp.'!$E$5:$E$444))</f>
        <v>0</v>
      </c>
      <c r="H124" s="144" t="n">
        <f aca="false">SUMPRODUCT((Diário!$E$4:$E$5010='Analítico Cp.'!$B124)*(Diário!$C$4:$C$5010&gt;=H$4)*(Diário!$C$4:$C$5010&lt;=EOMONTH(H$4,0))*(Diário!$F$4:$F$5010))
+SUMPRODUCT(('Comp.'!$D$5:$D$444=$B124)*('Comp.'!$B$5:$B$444&gt;=H$4)*('Comp.'!$B$5:$B$444&lt;=EOMONTH(H$4,0))*('Comp.'!$E$5:$E$444))</f>
        <v>0</v>
      </c>
      <c r="I124" s="144" t="n">
        <f aca="false">SUMPRODUCT((Diário!$E$4:$E$5010='Analítico Cp.'!$B124)*(Diário!$C$4:$C$5010&gt;=I$4)*(Diário!$C$4:$C$5010&lt;=EOMONTH(I$4,0))*(Diário!$F$4:$F$5010))
+SUMPRODUCT(('Comp.'!$D$5:$D$444=$B124)*('Comp.'!$B$5:$B$444&gt;=I$4)*('Comp.'!$B$5:$B$444&lt;=EOMONTH(I$4,0))*('Comp.'!$E$5:$E$444))</f>
        <v>0</v>
      </c>
      <c r="J124" s="144" t="n">
        <f aca="false">SUMPRODUCT((Diário!$E$4:$E$5010='Analítico Cp.'!$B124)*(Diário!$C$4:$C$5010&gt;=J$4)*(Diário!$C$4:$C$5010&lt;=EOMONTH(J$4,0))*(Diário!$F$4:$F$5010))
+SUMPRODUCT(('Comp.'!$D$5:$D$444=$B124)*('Comp.'!$B$5:$B$444&gt;=J$4)*('Comp.'!$B$5:$B$444&lt;=EOMONTH(J$4,0))*('Comp.'!$E$5:$E$444))</f>
        <v>0</v>
      </c>
      <c r="K124" s="144" t="n">
        <f aca="false">SUMPRODUCT((Diário!$E$4:$E$5010='Analítico Cp.'!$B124)*(Diário!$C$4:$C$5010&gt;=K$4)*(Diário!$C$4:$C$5010&lt;=EOMONTH(K$4,0))*(Diário!$F$4:$F$5010))
+SUMPRODUCT(('Comp.'!$D$5:$D$444=$B124)*('Comp.'!$B$5:$B$444&gt;=K$4)*('Comp.'!$B$5:$B$444&lt;=EOMONTH(K$4,0))*('Comp.'!$E$5:$E$444))</f>
        <v>0</v>
      </c>
      <c r="L124" s="144" t="n">
        <f aca="false">SUMPRODUCT((Diário!$E$4:$E$5010='Analítico Cp.'!$B124)*(Diário!$C$4:$C$5010&gt;=L$4)*(Diário!$C$4:$C$5010&lt;=EOMONTH(L$4,0))*(Diário!$F$4:$F$5010))
+SUMPRODUCT(('Comp.'!$D$5:$D$444=$B124)*('Comp.'!$B$5:$B$444&gt;=L$4)*('Comp.'!$B$5:$B$444&lt;=EOMONTH(L$4,0))*('Comp.'!$E$5:$E$444))</f>
        <v>0</v>
      </c>
      <c r="M124" s="144" t="n">
        <f aca="false">SUMPRODUCT((Diário!$E$4:$E$5010='Analítico Cp.'!$B124)*(Diário!$C$4:$C$5010&gt;=M$4)*(Diário!$C$4:$C$5010&lt;=EOMONTH(M$4,0))*(Diário!$F$4:$F$5010))
+SUMPRODUCT(('Comp.'!$D$5:$D$444=$B124)*('Comp.'!$B$5:$B$444&gt;=M$4)*('Comp.'!$B$5:$B$444&lt;=EOMONTH(M$4,0))*('Comp.'!$E$5:$E$444))</f>
        <v>0</v>
      </c>
      <c r="N124" s="144" t="n">
        <f aca="false">SUMPRODUCT((Diário!$E$4:$E$5010='Analítico Cp.'!$B124)*(Diário!$C$4:$C$5010&gt;=N$4)*(Diário!$C$4:$C$5010&lt;=EOMONTH(N$4,0))*(Diário!$F$4:$F$5010))
+SUMPRODUCT(('Comp.'!$D$5:$D$444=$B124)*('Comp.'!$B$5:$B$444&gt;=N$4)*('Comp.'!$B$5:$B$444&lt;=EOMONTH(N$4,0))*('Comp.'!$E$5:$E$444))</f>
        <v>0</v>
      </c>
      <c r="O124" s="145" t="n">
        <f aca="false">SUM(C124:N124)</f>
        <v>0</v>
      </c>
      <c r="P124" s="146" t="n">
        <f aca="false">IF($O$135=0,0,O124/$O$135)</f>
        <v>0</v>
      </c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</row>
    <row r="125" customFormat="false" ht="23.25" hidden="false" customHeight="true" outlineLevel="0" collapsed="false">
      <c r="A125" s="59" t="s">
        <v>370</v>
      </c>
      <c r="B125" s="164" t="s">
        <v>371</v>
      </c>
      <c r="C125" s="144" t="n">
        <f aca="false">SUMPRODUCT((Diário!$E$4:$E$5010='Analítico Cp.'!$B125)*(Diário!$C$4:$C$5010&gt;=C$4)*(Diário!$C$4:$C$5010&lt;=EOMONTH(C$4,0))*(Diário!$F$4:$F$5010))
+SUMPRODUCT(('Comp.'!$D$5:$D$444=$B125)*('Comp.'!$B$5:$B$444&gt;=C$4)*('Comp.'!$B$5:$B$444&lt;=EOMONTH(C$4,0))*('Comp.'!$E$5:$E$444))</f>
        <v>0</v>
      </c>
      <c r="D125" s="144" t="n">
        <f aca="false">SUMPRODUCT((Diário!$E$4:$E$5010='Analítico Cp.'!$B125)*(Diário!$C$4:$C$5010&gt;=D$4)*(Diário!$C$4:$C$5010&lt;=EOMONTH(D$4,0))*(Diário!$F$4:$F$5010))
+SUMPRODUCT(('Comp.'!$D$5:$D$444=$B125)*('Comp.'!$B$5:$B$444&gt;=D$4)*('Comp.'!$B$5:$B$444&lt;=EOMONTH(D$4,0))*('Comp.'!$E$5:$E$444))</f>
        <v>0</v>
      </c>
      <c r="E125" s="144" t="n">
        <f aca="false">SUMPRODUCT((Diário!$E$4:$E$5010='Analítico Cp.'!$B125)*(Diário!$C$4:$C$5010&gt;=E$4)*(Diário!$C$4:$C$5010&lt;=EOMONTH(E$4,0))*(Diário!$F$4:$F$5010))
+SUMPRODUCT(('Comp.'!$D$5:$D$444=$B125)*('Comp.'!$B$5:$B$444&gt;=E$4)*('Comp.'!$B$5:$B$444&lt;=EOMONTH(E$4,0))*('Comp.'!$E$5:$E$444))</f>
        <v>0</v>
      </c>
      <c r="F125" s="144" t="n">
        <f aca="false">SUMPRODUCT((Diário!$E$4:$E$5010='Analítico Cp.'!$B125)*(Diário!$C$4:$C$5010&gt;=F$4)*(Diário!$C$4:$C$5010&lt;=EOMONTH(F$4,0))*(Diário!$F$4:$F$5010))
+SUMPRODUCT(('Comp.'!$D$5:$D$444=$B125)*('Comp.'!$B$5:$B$444&gt;=F$4)*('Comp.'!$B$5:$B$444&lt;=EOMONTH(F$4,0))*('Comp.'!$E$5:$E$444))</f>
        <v>56204</v>
      </c>
      <c r="G125" s="144" t="n">
        <f aca="false">SUMPRODUCT((Diário!$E$4:$E$5010='Analítico Cp.'!$B125)*(Diário!$C$4:$C$5010&gt;=G$4)*(Diário!$C$4:$C$5010&lt;=EOMONTH(G$4,0))*(Diário!$F$4:$F$5010))
+SUMPRODUCT(('Comp.'!$D$5:$D$444=$B125)*('Comp.'!$B$5:$B$444&gt;=G$4)*('Comp.'!$B$5:$B$444&lt;=EOMONTH(G$4,0))*('Comp.'!$E$5:$E$444))</f>
        <v>0</v>
      </c>
      <c r="H125" s="144" t="n">
        <f aca="false">SUMPRODUCT((Diário!$E$4:$E$5010='Analítico Cp.'!$B125)*(Diário!$C$4:$C$5010&gt;=H$4)*(Diário!$C$4:$C$5010&lt;=EOMONTH(H$4,0))*(Diário!$F$4:$F$5010))
+SUMPRODUCT(('Comp.'!$D$5:$D$444=$B125)*('Comp.'!$B$5:$B$444&gt;=H$4)*('Comp.'!$B$5:$B$444&lt;=EOMONTH(H$4,0))*('Comp.'!$E$5:$E$444))</f>
        <v>16138</v>
      </c>
      <c r="I125" s="144" t="n">
        <f aca="false">SUMPRODUCT((Diário!$E$4:$E$5010='Analítico Cp.'!$B125)*(Diário!$C$4:$C$5010&gt;=I$4)*(Diário!$C$4:$C$5010&lt;=EOMONTH(I$4,0))*(Diário!$F$4:$F$5010))
+SUMPRODUCT(('Comp.'!$D$5:$D$444=$B125)*('Comp.'!$B$5:$B$444&gt;=I$4)*('Comp.'!$B$5:$B$444&lt;=EOMONTH(I$4,0))*('Comp.'!$E$5:$E$444))</f>
        <v>0</v>
      </c>
      <c r="J125" s="144" t="n">
        <f aca="false">SUMPRODUCT((Diário!$E$4:$E$5010='Analítico Cp.'!$B125)*(Diário!$C$4:$C$5010&gt;=J$4)*(Diário!$C$4:$C$5010&lt;=EOMONTH(J$4,0))*(Diário!$F$4:$F$5010))
+SUMPRODUCT(('Comp.'!$D$5:$D$444=$B125)*('Comp.'!$B$5:$B$444&gt;=J$4)*('Comp.'!$B$5:$B$444&lt;=EOMONTH(J$4,0))*('Comp.'!$E$5:$E$444))</f>
        <v>1740</v>
      </c>
      <c r="K125" s="144" t="n">
        <f aca="false">SUMPRODUCT((Diário!$E$4:$E$5010='Analítico Cp.'!$B125)*(Diário!$C$4:$C$5010&gt;=K$4)*(Diário!$C$4:$C$5010&lt;=EOMONTH(K$4,0))*(Diário!$F$4:$F$5010))
+SUMPRODUCT(('Comp.'!$D$5:$D$444=$B125)*('Comp.'!$B$5:$B$444&gt;=K$4)*('Comp.'!$B$5:$B$444&lt;=EOMONTH(K$4,0))*('Comp.'!$E$5:$E$444))</f>
        <v>0</v>
      </c>
      <c r="L125" s="144" t="n">
        <f aca="false">SUMPRODUCT((Diário!$E$4:$E$5010='Analítico Cp.'!$B125)*(Diário!$C$4:$C$5010&gt;=L$4)*(Diário!$C$4:$C$5010&lt;=EOMONTH(L$4,0))*(Diário!$F$4:$F$5010))
+SUMPRODUCT(('Comp.'!$D$5:$D$444=$B125)*('Comp.'!$B$5:$B$444&gt;=L$4)*('Comp.'!$B$5:$B$444&lt;=EOMONTH(L$4,0))*('Comp.'!$E$5:$E$444))</f>
        <v>0</v>
      </c>
      <c r="M125" s="144" t="n">
        <f aca="false">SUMPRODUCT((Diário!$E$4:$E$5010='Analítico Cp.'!$B125)*(Diário!$C$4:$C$5010&gt;=M$4)*(Diário!$C$4:$C$5010&lt;=EOMONTH(M$4,0))*(Diário!$F$4:$F$5010))
+SUMPRODUCT(('Comp.'!$D$5:$D$444=$B125)*('Comp.'!$B$5:$B$444&gt;=M$4)*('Comp.'!$B$5:$B$444&lt;=EOMONTH(M$4,0))*('Comp.'!$E$5:$E$444))</f>
        <v>0</v>
      </c>
      <c r="N125" s="144" t="n">
        <f aca="false">SUMPRODUCT((Diário!$E$4:$E$5010='Analítico Cp.'!$B125)*(Diário!$C$4:$C$5010&gt;=N$4)*(Diário!$C$4:$C$5010&lt;=EOMONTH(N$4,0))*(Diário!$F$4:$F$5010))
+SUMPRODUCT(('Comp.'!$D$5:$D$444=$B125)*('Comp.'!$B$5:$B$444&gt;=N$4)*('Comp.'!$B$5:$B$444&lt;=EOMONTH(N$4,0))*('Comp.'!$E$5:$E$444))</f>
        <v>0</v>
      </c>
      <c r="O125" s="145" t="n">
        <f aca="false">SUM(C125:N125)</f>
        <v>74082</v>
      </c>
      <c r="P125" s="146" t="n">
        <f aca="false">IF($O$135=0,0,O125/$O$135)</f>
        <v>0.0397420028698466</v>
      </c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</row>
    <row r="126" customFormat="false" ht="23.25" hidden="false" customHeight="true" outlineLevel="0" collapsed="false">
      <c r="A126" s="59" t="s">
        <v>372</v>
      </c>
      <c r="B126" s="164" t="s">
        <v>373</v>
      </c>
      <c r="C126" s="144" t="n">
        <f aca="false">SUMPRODUCT((Diário!$E$4:$E$5010='Analítico Cp.'!$B126)*(Diário!$C$4:$C$5010&gt;=C$4)*(Diário!$C$4:$C$5010&lt;=EOMONTH(C$4,0))*(Diário!$F$4:$F$5010))
+SUMPRODUCT(('Comp.'!$D$5:$D$444=$B126)*('Comp.'!$B$5:$B$444&gt;=C$4)*('Comp.'!$B$5:$B$444&lt;=EOMONTH(C$4,0))*('Comp.'!$E$5:$E$444))</f>
        <v>0</v>
      </c>
      <c r="D126" s="144" t="n">
        <f aca="false">SUMPRODUCT((Diário!$E$4:$E$5010='Analítico Cp.'!$B126)*(Diário!$C$4:$C$5010&gt;=D$4)*(Diário!$C$4:$C$5010&lt;=EOMONTH(D$4,0))*(Diário!$F$4:$F$5010))
+SUMPRODUCT(('Comp.'!$D$5:$D$444=$B126)*('Comp.'!$B$5:$B$444&gt;=D$4)*('Comp.'!$B$5:$B$444&lt;=EOMONTH(D$4,0))*('Comp.'!$E$5:$E$444))</f>
        <v>0</v>
      </c>
      <c r="E126" s="144" t="n">
        <f aca="false">SUMPRODUCT((Diário!$E$4:$E$5010='Analítico Cp.'!$B126)*(Diário!$C$4:$C$5010&gt;=E$4)*(Diário!$C$4:$C$5010&lt;=EOMONTH(E$4,0))*(Diário!$F$4:$F$5010))
+SUMPRODUCT(('Comp.'!$D$5:$D$444=$B126)*('Comp.'!$B$5:$B$444&gt;=E$4)*('Comp.'!$B$5:$B$444&lt;=EOMONTH(E$4,0))*('Comp.'!$E$5:$E$444))</f>
        <v>0</v>
      </c>
      <c r="F126" s="144" t="n">
        <f aca="false">SUMPRODUCT((Diário!$E$4:$E$5010='Analítico Cp.'!$B126)*(Diário!$C$4:$C$5010&gt;=F$4)*(Diário!$C$4:$C$5010&lt;=EOMONTH(F$4,0))*(Diário!$F$4:$F$5010))
+SUMPRODUCT(('Comp.'!$D$5:$D$444=$B126)*('Comp.'!$B$5:$B$444&gt;=F$4)*('Comp.'!$B$5:$B$444&lt;=EOMONTH(F$4,0))*('Comp.'!$E$5:$E$444))</f>
        <v>0</v>
      </c>
      <c r="G126" s="144" t="n">
        <f aca="false">SUMPRODUCT((Diário!$E$4:$E$5010='Analítico Cp.'!$B126)*(Diário!$C$4:$C$5010&gt;=G$4)*(Diário!$C$4:$C$5010&lt;=EOMONTH(G$4,0))*(Diário!$F$4:$F$5010))
+SUMPRODUCT(('Comp.'!$D$5:$D$444=$B126)*('Comp.'!$B$5:$B$444&gt;=G$4)*('Comp.'!$B$5:$B$444&lt;=EOMONTH(G$4,0))*('Comp.'!$E$5:$E$444))</f>
        <v>0</v>
      </c>
      <c r="H126" s="144" t="n">
        <f aca="false">SUMPRODUCT((Diário!$E$4:$E$5010='Analítico Cp.'!$B126)*(Diário!$C$4:$C$5010&gt;=H$4)*(Diário!$C$4:$C$5010&lt;=EOMONTH(H$4,0))*(Diário!$F$4:$F$5010))
+SUMPRODUCT(('Comp.'!$D$5:$D$444=$B126)*('Comp.'!$B$5:$B$444&gt;=H$4)*('Comp.'!$B$5:$B$444&lt;=EOMONTH(H$4,0))*('Comp.'!$E$5:$E$444))</f>
        <v>0</v>
      </c>
      <c r="I126" s="144" t="n">
        <f aca="false">SUMPRODUCT((Diário!$E$4:$E$5010='Analítico Cp.'!$B126)*(Diário!$C$4:$C$5010&gt;=I$4)*(Diário!$C$4:$C$5010&lt;=EOMONTH(I$4,0))*(Diário!$F$4:$F$5010))
+SUMPRODUCT(('Comp.'!$D$5:$D$444=$B126)*('Comp.'!$B$5:$B$444&gt;=I$4)*('Comp.'!$B$5:$B$444&lt;=EOMONTH(I$4,0))*('Comp.'!$E$5:$E$444))</f>
        <v>0</v>
      </c>
      <c r="J126" s="144" t="n">
        <f aca="false">SUMPRODUCT((Diário!$E$4:$E$5010='Analítico Cp.'!$B126)*(Diário!$C$4:$C$5010&gt;=J$4)*(Diário!$C$4:$C$5010&lt;=EOMONTH(J$4,0))*(Diário!$F$4:$F$5010))
+SUMPRODUCT(('Comp.'!$D$5:$D$444=$B126)*('Comp.'!$B$5:$B$444&gt;=J$4)*('Comp.'!$B$5:$B$444&lt;=EOMONTH(J$4,0))*('Comp.'!$E$5:$E$444))</f>
        <v>0</v>
      </c>
      <c r="K126" s="144" t="n">
        <f aca="false">SUMPRODUCT((Diário!$E$4:$E$5010='Analítico Cp.'!$B126)*(Diário!$C$4:$C$5010&gt;=K$4)*(Diário!$C$4:$C$5010&lt;=EOMONTH(K$4,0))*(Diário!$F$4:$F$5010))
+SUMPRODUCT(('Comp.'!$D$5:$D$444=$B126)*('Comp.'!$B$5:$B$444&gt;=K$4)*('Comp.'!$B$5:$B$444&lt;=EOMONTH(K$4,0))*('Comp.'!$E$5:$E$444))</f>
        <v>0</v>
      </c>
      <c r="L126" s="144" t="n">
        <f aca="false">SUMPRODUCT((Diário!$E$4:$E$5010='Analítico Cp.'!$B126)*(Diário!$C$4:$C$5010&gt;=L$4)*(Diário!$C$4:$C$5010&lt;=EOMONTH(L$4,0))*(Diário!$F$4:$F$5010))
+SUMPRODUCT(('Comp.'!$D$5:$D$444=$B126)*('Comp.'!$B$5:$B$444&gt;=L$4)*('Comp.'!$B$5:$B$444&lt;=EOMONTH(L$4,0))*('Comp.'!$E$5:$E$444))</f>
        <v>0</v>
      </c>
      <c r="M126" s="144" t="n">
        <f aca="false">SUMPRODUCT((Diário!$E$4:$E$5010='Analítico Cp.'!$B126)*(Diário!$C$4:$C$5010&gt;=M$4)*(Diário!$C$4:$C$5010&lt;=EOMONTH(M$4,0))*(Diário!$F$4:$F$5010))
+SUMPRODUCT(('Comp.'!$D$5:$D$444=$B126)*('Comp.'!$B$5:$B$444&gt;=M$4)*('Comp.'!$B$5:$B$444&lt;=EOMONTH(M$4,0))*('Comp.'!$E$5:$E$444))</f>
        <v>0</v>
      </c>
      <c r="N126" s="144" t="n">
        <f aca="false">SUMPRODUCT((Diário!$E$4:$E$5010='Analítico Cp.'!$B126)*(Diário!$C$4:$C$5010&gt;=N$4)*(Diário!$C$4:$C$5010&lt;=EOMONTH(N$4,0))*(Diário!$F$4:$F$5010))
+SUMPRODUCT(('Comp.'!$D$5:$D$444=$B126)*('Comp.'!$B$5:$B$444&gt;=N$4)*('Comp.'!$B$5:$B$444&lt;=EOMONTH(N$4,0))*('Comp.'!$E$5:$E$444))</f>
        <v>0</v>
      </c>
      <c r="O126" s="145" t="n">
        <f aca="false">SUM(C126:N126)</f>
        <v>0</v>
      </c>
      <c r="P126" s="146" t="n">
        <f aca="false">IF($O$135=0,0,O126/$O$135)</f>
        <v>0</v>
      </c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</row>
    <row r="127" customFormat="false" ht="23.25" hidden="false" customHeight="true" outlineLevel="0" collapsed="false">
      <c r="A127" s="59" t="s">
        <v>374</v>
      </c>
      <c r="B127" s="164" t="s">
        <v>375</v>
      </c>
      <c r="C127" s="144" t="n">
        <f aca="false">SUMPRODUCT((Diário!$E$4:$E$5010='Analítico Cp.'!$B127)*(Diário!$C$4:$C$5010&gt;=C$4)*(Diário!$C$4:$C$5010&lt;=EOMONTH(C$4,0))*(Diário!$F$4:$F$5010))
+SUMPRODUCT(('Comp.'!$D$5:$D$444=$B127)*('Comp.'!$B$5:$B$444&gt;=C$4)*('Comp.'!$B$5:$B$444&lt;=EOMONTH(C$4,0))*('Comp.'!$E$5:$E$444))</f>
        <v>0</v>
      </c>
      <c r="D127" s="144" t="n">
        <f aca="false">SUMPRODUCT((Diário!$E$4:$E$5010='Analítico Cp.'!$B127)*(Diário!$C$4:$C$5010&gt;=D$4)*(Diário!$C$4:$C$5010&lt;=EOMONTH(D$4,0))*(Diário!$F$4:$F$5010))
+SUMPRODUCT(('Comp.'!$D$5:$D$444=$B127)*('Comp.'!$B$5:$B$444&gt;=D$4)*('Comp.'!$B$5:$B$444&lt;=EOMONTH(D$4,0))*('Comp.'!$E$5:$E$444))</f>
        <v>0</v>
      </c>
      <c r="E127" s="144" t="n">
        <f aca="false">SUMPRODUCT((Diário!$E$4:$E$5010='Analítico Cp.'!$B127)*(Diário!$C$4:$C$5010&gt;=E$4)*(Diário!$C$4:$C$5010&lt;=EOMONTH(E$4,0))*(Diário!$F$4:$F$5010))
+SUMPRODUCT(('Comp.'!$D$5:$D$444=$B127)*('Comp.'!$B$5:$B$444&gt;=E$4)*('Comp.'!$B$5:$B$444&lt;=EOMONTH(E$4,0))*('Comp.'!$E$5:$E$444))</f>
        <v>0</v>
      </c>
      <c r="F127" s="144" t="n">
        <f aca="false">SUMPRODUCT((Diário!$E$4:$E$5010='Analítico Cp.'!$B127)*(Diário!$C$4:$C$5010&gt;=F$4)*(Diário!$C$4:$C$5010&lt;=EOMONTH(F$4,0))*(Diário!$F$4:$F$5010))
+SUMPRODUCT(('Comp.'!$D$5:$D$444=$B127)*('Comp.'!$B$5:$B$444&gt;=F$4)*('Comp.'!$B$5:$B$444&lt;=EOMONTH(F$4,0))*('Comp.'!$E$5:$E$444))</f>
        <v>0</v>
      </c>
      <c r="G127" s="144" t="n">
        <f aca="false">SUMPRODUCT((Diário!$E$4:$E$5010='Analítico Cp.'!$B127)*(Diário!$C$4:$C$5010&gt;=G$4)*(Diário!$C$4:$C$5010&lt;=EOMONTH(G$4,0))*(Diário!$F$4:$F$5010))
+SUMPRODUCT(('Comp.'!$D$5:$D$444=$B127)*('Comp.'!$B$5:$B$444&gt;=G$4)*('Comp.'!$B$5:$B$444&lt;=EOMONTH(G$4,0))*('Comp.'!$E$5:$E$444))</f>
        <v>0</v>
      </c>
      <c r="H127" s="144" t="n">
        <f aca="false">SUMPRODUCT((Diário!$E$4:$E$5010='Analítico Cp.'!$B127)*(Diário!$C$4:$C$5010&gt;=H$4)*(Diário!$C$4:$C$5010&lt;=EOMONTH(H$4,0))*(Diário!$F$4:$F$5010))
+SUMPRODUCT(('Comp.'!$D$5:$D$444=$B127)*('Comp.'!$B$5:$B$444&gt;=H$4)*('Comp.'!$B$5:$B$444&lt;=EOMONTH(H$4,0))*('Comp.'!$E$5:$E$444))</f>
        <v>0</v>
      </c>
      <c r="I127" s="144" t="n">
        <f aca="false">SUMPRODUCT((Diário!$E$4:$E$5010='Analítico Cp.'!$B127)*(Diário!$C$4:$C$5010&gt;=I$4)*(Diário!$C$4:$C$5010&lt;=EOMONTH(I$4,0))*(Diário!$F$4:$F$5010))
+SUMPRODUCT(('Comp.'!$D$5:$D$444=$B127)*('Comp.'!$B$5:$B$444&gt;=I$4)*('Comp.'!$B$5:$B$444&lt;=EOMONTH(I$4,0))*('Comp.'!$E$5:$E$444))</f>
        <v>0</v>
      </c>
      <c r="J127" s="144" t="n">
        <f aca="false">SUMPRODUCT((Diário!$E$4:$E$5010='Analítico Cp.'!$B127)*(Diário!$C$4:$C$5010&gt;=J$4)*(Diário!$C$4:$C$5010&lt;=EOMONTH(J$4,0))*(Diário!$F$4:$F$5010))
+SUMPRODUCT(('Comp.'!$D$5:$D$444=$B127)*('Comp.'!$B$5:$B$444&gt;=J$4)*('Comp.'!$B$5:$B$444&lt;=EOMONTH(J$4,0))*('Comp.'!$E$5:$E$444))</f>
        <v>0</v>
      </c>
      <c r="K127" s="144" t="n">
        <f aca="false">SUMPRODUCT((Diário!$E$4:$E$5010='Analítico Cp.'!$B127)*(Diário!$C$4:$C$5010&gt;=K$4)*(Diário!$C$4:$C$5010&lt;=EOMONTH(K$4,0))*(Diário!$F$4:$F$5010))
+SUMPRODUCT(('Comp.'!$D$5:$D$444=$B127)*('Comp.'!$B$5:$B$444&gt;=K$4)*('Comp.'!$B$5:$B$444&lt;=EOMONTH(K$4,0))*('Comp.'!$E$5:$E$444))</f>
        <v>0</v>
      </c>
      <c r="L127" s="144" t="n">
        <f aca="false">SUMPRODUCT((Diário!$E$4:$E$5010='Analítico Cp.'!$B127)*(Diário!$C$4:$C$5010&gt;=L$4)*(Diário!$C$4:$C$5010&lt;=EOMONTH(L$4,0))*(Diário!$F$4:$F$5010))
+SUMPRODUCT(('Comp.'!$D$5:$D$444=$B127)*('Comp.'!$B$5:$B$444&gt;=L$4)*('Comp.'!$B$5:$B$444&lt;=EOMONTH(L$4,0))*('Comp.'!$E$5:$E$444))</f>
        <v>0</v>
      </c>
      <c r="M127" s="144" t="n">
        <f aca="false">SUMPRODUCT((Diário!$E$4:$E$5010='Analítico Cp.'!$B127)*(Diário!$C$4:$C$5010&gt;=M$4)*(Diário!$C$4:$C$5010&lt;=EOMONTH(M$4,0))*(Diário!$F$4:$F$5010))
+SUMPRODUCT(('Comp.'!$D$5:$D$444=$B127)*('Comp.'!$B$5:$B$444&gt;=M$4)*('Comp.'!$B$5:$B$444&lt;=EOMONTH(M$4,0))*('Comp.'!$E$5:$E$444))</f>
        <v>0</v>
      </c>
      <c r="N127" s="144" t="n">
        <f aca="false">SUMPRODUCT((Diário!$E$4:$E$5010='Analítico Cp.'!$B127)*(Diário!$C$4:$C$5010&gt;=N$4)*(Diário!$C$4:$C$5010&lt;=EOMONTH(N$4,0))*(Diário!$F$4:$F$5010))
+SUMPRODUCT(('Comp.'!$D$5:$D$444=$B127)*('Comp.'!$B$5:$B$444&gt;=N$4)*('Comp.'!$B$5:$B$444&lt;=EOMONTH(N$4,0))*('Comp.'!$E$5:$E$444))</f>
        <v>0</v>
      </c>
      <c r="O127" s="145" t="n">
        <f aca="false">SUM(C127:N127)</f>
        <v>0</v>
      </c>
      <c r="P127" s="146" t="n">
        <f aca="false">IF($O$135=0,0,O127/$O$135)</f>
        <v>0</v>
      </c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</row>
    <row r="128" customFormat="false" ht="23.25" hidden="false" customHeight="true" outlineLevel="0" collapsed="false">
      <c r="A128" s="59" t="s">
        <v>376</v>
      </c>
      <c r="B128" s="164" t="s">
        <v>377</v>
      </c>
      <c r="C128" s="144" t="n">
        <f aca="false">SUMPRODUCT((Diário!$E$4:$E$5010='Analítico Cp.'!$B128)*(Diário!$C$4:$C$5010&gt;=C$4)*(Diário!$C$4:$C$5010&lt;=EOMONTH(C$4,0))*(Diário!$F$4:$F$5010))
+SUMPRODUCT(('Comp.'!$D$5:$D$444=$B128)*('Comp.'!$B$5:$B$444&gt;=C$4)*('Comp.'!$B$5:$B$444&lt;=EOMONTH(C$4,0))*('Comp.'!$E$5:$E$444))</f>
        <v>0</v>
      </c>
      <c r="D128" s="144" t="n">
        <f aca="false">SUMPRODUCT((Diário!$E$4:$E$5010='Analítico Cp.'!$B128)*(Diário!$C$4:$C$5010&gt;=D$4)*(Diário!$C$4:$C$5010&lt;=EOMONTH(D$4,0))*(Diário!$F$4:$F$5010))
+SUMPRODUCT(('Comp.'!$D$5:$D$444=$B128)*('Comp.'!$B$5:$B$444&gt;=D$4)*('Comp.'!$B$5:$B$444&lt;=EOMONTH(D$4,0))*('Comp.'!$E$5:$E$444))</f>
        <v>0</v>
      </c>
      <c r="E128" s="144" t="n">
        <f aca="false">SUMPRODUCT((Diário!$E$4:$E$5010='Analítico Cp.'!$B128)*(Diário!$C$4:$C$5010&gt;=E$4)*(Diário!$C$4:$C$5010&lt;=EOMONTH(E$4,0))*(Diário!$F$4:$F$5010))
+SUMPRODUCT(('Comp.'!$D$5:$D$444=$B128)*('Comp.'!$B$5:$B$444&gt;=E$4)*('Comp.'!$B$5:$B$444&lt;=EOMONTH(E$4,0))*('Comp.'!$E$5:$E$444))</f>
        <v>0</v>
      </c>
      <c r="F128" s="144" t="n">
        <f aca="false">SUMPRODUCT((Diário!$E$4:$E$5010='Analítico Cp.'!$B128)*(Diário!$C$4:$C$5010&gt;=F$4)*(Diário!$C$4:$C$5010&lt;=EOMONTH(F$4,0))*(Diário!$F$4:$F$5010))
+SUMPRODUCT(('Comp.'!$D$5:$D$444=$B128)*('Comp.'!$B$5:$B$444&gt;=F$4)*('Comp.'!$B$5:$B$444&lt;=EOMONTH(F$4,0))*('Comp.'!$E$5:$E$444))</f>
        <v>0</v>
      </c>
      <c r="G128" s="144" t="n">
        <f aca="false">SUMPRODUCT((Diário!$E$4:$E$5010='Analítico Cp.'!$B128)*(Diário!$C$4:$C$5010&gt;=G$4)*(Diário!$C$4:$C$5010&lt;=EOMONTH(G$4,0))*(Diário!$F$4:$F$5010))
+SUMPRODUCT(('Comp.'!$D$5:$D$444=$B128)*('Comp.'!$B$5:$B$444&gt;=G$4)*('Comp.'!$B$5:$B$444&lt;=EOMONTH(G$4,0))*('Comp.'!$E$5:$E$444))</f>
        <v>0</v>
      </c>
      <c r="H128" s="144" t="n">
        <f aca="false">SUMPRODUCT((Diário!$E$4:$E$5010='Analítico Cp.'!$B128)*(Diário!$C$4:$C$5010&gt;=H$4)*(Diário!$C$4:$C$5010&lt;=EOMONTH(H$4,0))*(Diário!$F$4:$F$5010))
+SUMPRODUCT(('Comp.'!$D$5:$D$444=$B128)*('Comp.'!$B$5:$B$444&gt;=H$4)*('Comp.'!$B$5:$B$444&lt;=EOMONTH(H$4,0))*('Comp.'!$E$5:$E$444))</f>
        <v>0</v>
      </c>
      <c r="I128" s="144" t="n">
        <f aca="false">SUMPRODUCT((Diário!$E$4:$E$5010='Analítico Cp.'!$B128)*(Diário!$C$4:$C$5010&gt;=I$4)*(Diário!$C$4:$C$5010&lt;=EOMONTH(I$4,0))*(Diário!$F$4:$F$5010))
+SUMPRODUCT(('Comp.'!$D$5:$D$444=$B128)*('Comp.'!$B$5:$B$444&gt;=I$4)*('Comp.'!$B$5:$B$444&lt;=EOMONTH(I$4,0))*('Comp.'!$E$5:$E$444))</f>
        <v>0</v>
      </c>
      <c r="J128" s="144" t="n">
        <f aca="false">SUMPRODUCT((Diário!$E$4:$E$5010='Analítico Cp.'!$B128)*(Diário!$C$4:$C$5010&gt;=J$4)*(Diário!$C$4:$C$5010&lt;=EOMONTH(J$4,0))*(Diário!$F$4:$F$5010))
+SUMPRODUCT(('Comp.'!$D$5:$D$444=$B128)*('Comp.'!$B$5:$B$444&gt;=J$4)*('Comp.'!$B$5:$B$444&lt;=EOMONTH(J$4,0))*('Comp.'!$E$5:$E$444))</f>
        <v>0</v>
      </c>
      <c r="K128" s="144" t="n">
        <f aca="false">SUMPRODUCT((Diário!$E$4:$E$5010='Analítico Cp.'!$B128)*(Diário!$C$4:$C$5010&gt;=K$4)*(Diário!$C$4:$C$5010&lt;=EOMONTH(K$4,0))*(Diário!$F$4:$F$5010))
+SUMPRODUCT(('Comp.'!$D$5:$D$444=$B128)*('Comp.'!$B$5:$B$444&gt;=K$4)*('Comp.'!$B$5:$B$444&lt;=EOMONTH(K$4,0))*('Comp.'!$E$5:$E$444))</f>
        <v>0</v>
      </c>
      <c r="L128" s="144" t="n">
        <f aca="false">SUMPRODUCT((Diário!$E$4:$E$5010='Analítico Cp.'!$B128)*(Diário!$C$4:$C$5010&gt;=L$4)*(Diário!$C$4:$C$5010&lt;=EOMONTH(L$4,0))*(Diário!$F$4:$F$5010))
+SUMPRODUCT(('Comp.'!$D$5:$D$444=$B128)*('Comp.'!$B$5:$B$444&gt;=L$4)*('Comp.'!$B$5:$B$444&lt;=EOMONTH(L$4,0))*('Comp.'!$E$5:$E$444))</f>
        <v>0</v>
      </c>
      <c r="M128" s="144" t="n">
        <f aca="false">SUMPRODUCT((Diário!$E$4:$E$5010='Analítico Cp.'!$B128)*(Diário!$C$4:$C$5010&gt;=M$4)*(Diário!$C$4:$C$5010&lt;=EOMONTH(M$4,0))*(Diário!$F$4:$F$5010))
+SUMPRODUCT(('Comp.'!$D$5:$D$444=$B128)*('Comp.'!$B$5:$B$444&gt;=M$4)*('Comp.'!$B$5:$B$444&lt;=EOMONTH(M$4,0))*('Comp.'!$E$5:$E$444))</f>
        <v>0</v>
      </c>
      <c r="N128" s="144" t="n">
        <f aca="false">SUMPRODUCT((Diário!$E$4:$E$5010='Analítico Cp.'!$B128)*(Diário!$C$4:$C$5010&gt;=N$4)*(Diário!$C$4:$C$5010&lt;=EOMONTH(N$4,0))*(Diário!$F$4:$F$5010))
+SUMPRODUCT(('Comp.'!$D$5:$D$444=$B128)*('Comp.'!$B$5:$B$444&gt;=N$4)*('Comp.'!$B$5:$B$444&lt;=EOMONTH(N$4,0))*('Comp.'!$E$5:$E$444))</f>
        <v>0</v>
      </c>
      <c r="O128" s="145" t="n">
        <f aca="false">SUM(C128:N128)</f>
        <v>0</v>
      </c>
      <c r="P128" s="146" t="n">
        <f aca="false">IF($O$135=0,0,O128/$O$135)</f>
        <v>0</v>
      </c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</row>
    <row r="129" customFormat="false" ht="23.25" hidden="false" customHeight="true" outlineLevel="0" collapsed="false">
      <c r="A129" s="59" t="s">
        <v>378</v>
      </c>
      <c r="B129" s="164" t="s">
        <v>379</v>
      </c>
      <c r="C129" s="144" t="n">
        <f aca="false">SUMPRODUCT((Diário!$E$4:$E$5010='Analítico Cp.'!$B129)*(Diário!$C$4:$C$5010&gt;=C$4)*(Diário!$C$4:$C$5010&lt;=EOMONTH(C$4,0))*(Diário!$F$4:$F$5010))
+SUMPRODUCT(('Comp.'!$D$5:$D$444=$B129)*('Comp.'!$B$5:$B$444&gt;=C$4)*('Comp.'!$B$5:$B$444&lt;=EOMONTH(C$4,0))*('Comp.'!$E$5:$E$444))</f>
        <v>0</v>
      </c>
      <c r="D129" s="144" t="n">
        <f aca="false">SUMPRODUCT((Diário!$E$4:$E$5010='Analítico Cp.'!$B129)*(Diário!$C$4:$C$5010&gt;=D$4)*(Diário!$C$4:$C$5010&lt;=EOMONTH(D$4,0))*(Diário!$F$4:$F$5010))
+SUMPRODUCT(('Comp.'!$D$5:$D$444=$B129)*('Comp.'!$B$5:$B$444&gt;=D$4)*('Comp.'!$B$5:$B$444&lt;=EOMONTH(D$4,0))*('Comp.'!$E$5:$E$444))</f>
        <v>0</v>
      </c>
      <c r="E129" s="144" t="n">
        <f aca="false">SUMPRODUCT((Diário!$E$4:$E$5010='Analítico Cp.'!$B129)*(Diário!$C$4:$C$5010&gt;=E$4)*(Diário!$C$4:$C$5010&lt;=EOMONTH(E$4,0))*(Diário!$F$4:$F$5010))
+SUMPRODUCT(('Comp.'!$D$5:$D$444=$B129)*('Comp.'!$B$5:$B$444&gt;=E$4)*('Comp.'!$B$5:$B$444&lt;=EOMONTH(E$4,0))*('Comp.'!$E$5:$E$444))</f>
        <v>0</v>
      </c>
      <c r="F129" s="144" t="n">
        <f aca="false">SUMPRODUCT((Diário!$E$4:$E$5010='Analítico Cp.'!$B129)*(Diário!$C$4:$C$5010&gt;=F$4)*(Diário!$C$4:$C$5010&lt;=EOMONTH(F$4,0))*(Diário!$F$4:$F$5010))
+SUMPRODUCT(('Comp.'!$D$5:$D$444=$B129)*('Comp.'!$B$5:$B$444&gt;=F$4)*('Comp.'!$B$5:$B$444&lt;=EOMONTH(F$4,0))*('Comp.'!$E$5:$E$444))</f>
        <v>0</v>
      </c>
      <c r="G129" s="144" t="n">
        <f aca="false">SUMPRODUCT((Diário!$E$4:$E$5010='Analítico Cp.'!$B129)*(Diário!$C$4:$C$5010&gt;=G$4)*(Diário!$C$4:$C$5010&lt;=EOMONTH(G$4,0))*(Diário!$F$4:$F$5010))
+SUMPRODUCT(('Comp.'!$D$5:$D$444=$B129)*('Comp.'!$B$5:$B$444&gt;=G$4)*('Comp.'!$B$5:$B$444&lt;=EOMONTH(G$4,0))*('Comp.'!$E$5:$E$444))</f>
        <v>0</v>
      </c>
      <c r="H129" s="144" t="n">
        <f aca="false">SUMPRODUCT((Diário!$E$4:$E$5010='Analítico Cp.'!$B129)*(Diário!$C$4:$C$5010&gt;=H$4)*(Diário!$C$4:$C$5010&lt;=EOMONTH(H$4,0))*(Diário!$F$4:$F$5010))
+SUMPRODUCT(('Comp.'!$D$5:$D$444=$B129)*('Comp.'!$B$5:$B$444&gt;=H$4)*('Comp.'!$B$5:$B$444&lt;=EOMONTH(H$4,0))*('Comp.'!$E$5:$E$444))</f>
        <v>59.5</v>
      </c>
      <c r="I129" s="144" t="n">
        <f aca="false">SUMPRODUCT((Diário!$E$4:$E$5010='Analítico Cp.'!$B129)*(Diário!$C$4:$C$5010&gt;=I$4)*(Diário!$C$4:$C$5010&lt;=EOMONTH(I$4,0))*(Diário!$F$4:$F$5010))
+SUMPRODUCT(('Comp.'!$D$5:$D$444=$B129)*('Comp.'!$B$5:$B$444&gt;=I$4)*('Comp.'!$B$5:$B$444&lt;=EOMONTH(I$4,0))*('Comp.'!$E$5:$E$444))</f>
        <v>0</v>
      </c>
      <c r="J129" s="144" t="n">
        <f aca="false">SUMPRODUCT((Diário!$E$4:$E$5010='Analítico Cp.'!$B129)*(Diário!$C$4:$C$5010&gt;=J$4)*(Diário!$C$4:$C$5010&lt;=EOMONTH(J$4,0))*(Diário!$F$4:$F$5010))
+SUMPRODUCT(('Comp.'!$D$5:$D$444=$B129)*('Comp.'!$B$5:$B$444&gt;=J$4)*('Comp.'!$B$5:$B$444&lt;=EOMONTH(J$4,0))*('Comp.'!$E$5:$E$444))</f>
        <v>0</v>
      </c>
      <c r="K129" s="144" t="n">
        <f aca="false">SUMPRODUCT((Diário!$E$4:$E$5010='Analítico Cp.'!$B129)*(Diário!$C$4:$C$5010&gt;=K$4)*(Diário!$C$4:$C$5010&lt;=EOMONTH(K$4,0))*(Diário!$F$4:$F$5010))
+SUMPRODUCT(('Comp.'!$D$5:$D$444=$B129)*('Comp.'!$B$5:$B$444&gt;=K$4)*('Comp.'!$B$5:$B$444&lt;=EOMONTH(K$4,0))*('Comp.'!$E$5:$E$444))</f>
        <v>0</v>
      </c>
      <c r="L129" s="144" t="n">
        <f aca="false">SUMPRODUCT((Diário!$E$4:$E$5010='Analítico Cp.'!$B129)*(Diário!$C$4:$C$5010&gt;=L$4)*(Diário!$C$4:$C$5010&lt;=EOMONTH(L$4,0))*(Diário!$F$4:$F$5010))
+SUMPRODUCT(('Comp.'!$D$5:$D$444=$B129)*('Comp.'!$B$5:$B$444&gt;=L$4)*('Comp.'!$B$5:$B$444&lt;=EOMONTH(L$4,0))*('Comp.'!$E$5:$E$444))</f>
        <v>0</v>
      </c>
      <c r="M129" s="144" t="n">
        <f aca="false">SUMPRODUCT((Diário!$E$4:$E$5010='Analítico Cp.'!$B129)*(Diário!$C$4:$C$5010&gt;=M$4)*(Diário!$C$4:$C$5010&lt;=EOMONTH(M$4,0))*(Diário!$F$4:$F$5010))
+SUMPRODUCT(('Comp.'!$D$5:$D$444=$B129)*('Comp.'!$B$5:$B$444&gt;=M$4)*('Comp.'!$B$5:$B$444&lt;=EOMONTH(M$4,0))*('Comp.'!$E$5:$E$444))</f>
        <v>0</v>
      </c>
      <c r="N129" s="144" t="n">
        <f aca="false">SUMPRODUCT((Diário!$E$4:$E$5010='Analítico Cp.'!$B129)*(Diário!$C$4:$C$5010&gt;=N$4)*(Diário!$C$4:$C$5010&lt;=EOMONTH(N$4,0))*(Diário!$F$4:$F$5010))
+SUMPRODUCT(('Comp.'!$D$5:$D$444=$B129)*('Comp.'!$B$5:$B$444&gt;=N$4)*('Comp.'!$B$5:$B$444&lt;=EOMONTH(N$4,0))*('Comp.'!$E$5:$E$444))</f>
        <v>0</v>
      </c>
      <c r="O129" s="145" t="n">
        <f aca="false">SUM(C129:N129)</f>
        <v>59.5</v>
      </c>
      <c r="P129" s="146" t="n">
        <f aca="false">IF($O$135=0,0,O129/$O$135)</f>
        <v>3.19193484349218E-005</v>
      </c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</row>
    <row r="130" customFormat="false" ht="23.25" hidden="false" customHeight="true" outlineLevel="0" collapsed="false">
      <c r="A130" s="59" t="s">
        <v>380</v>
      </c>
      <c r="B130" s="164" t="s">
        <v>381</v>
      </c>
      <c r="C130" s="144" t="n">
        <f aca="false">SUMPRODUCT((Diário!$E$4:$E$5010='Analítico Cp.'!$B130)*(Diário!$C$4:$C$5010&gt;=C$4)*(Diário!$C$4:$C$5010&lt;=EOMONTH(C$4,0))*(Diário!$F$4:$F$5010))
+SUMPRODUCT(('Comp.'!$D$5:$D$444=$B130)*('Comp.'!$B$5:$B$444&gt;=C$4)*('Comp.'!$B$5:$B$444&lt;=EOMONTH(C$4,0))*('Comp.'!$E$5:$E$444))</f>
        <v>0</v>
      </c>
      <c r="D130" s="144" t="n">
        <f aca="false">SUMPRODUCT((Diário!$E$4:$E$5010='Analítico Cp.'!$B130)*(Diário!$C$4:$C$5010&gt;=D$4)*(Diário!$C$4:$C$5010&lt;=EOMONTH(D$4,0))*(Diário!$F$4:$F$5010))
+SUMPRODUCT(('Comp.'!$D$5:$D$444=$B130)*('Comp.'!$B$5:$B$444&gt;=D$4)*('Comp.'!$B$5:$B$444&lt;=EOMONTH(D$4,0))*('Comp.'!$E$5:$E$444))</f>
        <v>0</v>
      </c>
      <c r="E130" s="144" t="n">
        <f aca="false">SUMPRODUCT((Diário!$E$4:$E$5010='Analítico Cp.'!$B130)*(Diário!$C$4:$C$5010&gt;=E$4)*(Diário!$C$4:$C$5010&lt;=EOMONTH(E$4,0))*(Diário!$F$4:$F$5010))
+SUMPRODUCT(('Comp.'!$D$5:$D$444=$B130)*('Comp.'!$B$5:$B$444&gt;=E$4)*('Comp.'!$B$5:$B$444&lt;=EOMONTH(E$4,0))*('Comp.'!$E$5:$E$444))</f>
        <v>0</v>
      </c>
      <c r="F130" s="144" t="n">
        <f aca="false">SUMPRODUCT((Diário!$E$4:$E$5010='Analítico Cp.'!$B130)*(Diário!$C$4:$C$5010&gt;=F$4)*(Diário!$C$4:$C$5010&lt;=EOMONTH(F$4,0))*(Diário!$F$4:$F$5010))
+SUMPRODUCT(('Comp.'!$D$5:$D$444=$B130)*('Comp.'!$B$5:$B$444&gt;=F$4)*('Comp.'!$B$5:$B$444&lt;=EOMONTH(F$4,0))*('Comp.'!$E$5:$E$444))</f>
        <v>0</v>
      </c>
      <c r="G130" s="144" t="n">
        <f aca="false">SUMPRODUCT((Diário!$E$4:$E$5010='Analítico Cp.'!$B130)*(Diário!$C$4:$C$5010&gt;=G$4)*(Diário!$C$4:$C$5010&lt;=EOMONTH(G$4,0))*(Diário!$F$4:$F$5010))
+SUMPRODUCT(('Comp.'!$D$5:$D$444=$B130)*('Comp.'!$B$5:$B$444&gt;=G$4)*('Comp.'!$B$5:$B$444&lt;=EOMONTH(G$4,0))*('Comp.'!$E$5:$E$444))</f>
        <v>0</v>
      </c>
      <c r="H130" s="144" t="n">
        <f aca="false">SUMPRODUCT((Diário!$E$4:$E$5010='Analítico Cp.'!$B130)*(Diário!$C$4:$C$5010&gt;=H$4)*(Diário!$C$4:$C$5010&lt;=EOMONTH(H$4,0))*(Diário!$F$4:$F$5010))
+SUMPRODUCT(('Comp.'!$D$5:$D$444=$B130)*('Comp.'!$B$5:$B$444&gt;=H$4)*('Comp.'!$B$5:$B$444&lt;=EOMONTH(H$4,0))*('Comp.'!$E$5:$E$444))</f>
        <v>0</v>
      </c>
      <c r="I130" s="144" t="n">
        <f aca="false">SUMPRODUCT((Diário!$E$4:$E$5010='Analítico Cp.'!$B130)*(Diário!$C$4:$C$5010&gt;=I$4)*(Diário!$C$4:$C$5010&lt;=EOMONTH(I$4,0))*(Diário!$F$4:$F$5010))
+SUMPRODUCT(('Comp.'!$D$5:$D$444=$B130)*('Comp.'!$B$5:$B$444&gt;=I$4)*('Comp.'!$B$5:$B$444&lt;=EOMONTH(I$4,0))*('Comp.'!$E$5:$E$444))</f>
        <v>0</v>
      </c>
      <c r="J130" s="144" t="n">
        <f aca="false">SUMPRODUCT((Diário!$E$4:$E$5010='Analítico Cp.'!$B130)*(Diário!$C$4:$C$5010&gt;=J$4)*(Diário!$C$4:$C$5010&lt;=EOMONTH(J$4,0))*(Diário!$F$4:$F$5010))
+SUMPRODUCT(('Comp.'!$D$5:$D$444=$B130)*('Comp.'!$B$5:$B$444&gt;=J$4)*('Comp.'!$B$5:$B$444&lt;=EOMONTH(J$4,0))*('Comp.'!$E$5:$E$444))</f>
        <v>0</v>
      </c>
      <c r="K130" s="144" t="n">
        <f aca="false">SUMPRODUCT((Diário!$E$4:$E$5010='Analítico Cp.'!$B130)*(Diário!$C$4:$C$5010&gt;=K$4)*(Diário!$C$4:$C$5010&lt;=EOMONTH(K$4,0))*(Diário!$F$4:$F$5010))
+SUMPRODUCT(('Comp.'!$D$5:$D$444=$B130)*('Comp.'!$B$5:$B$444&gt;=K$4)*('Comp.'!$B$5:$B$444&lt;=EOMONTH(K$4,0))*('Comp.'!$E$5:$E$444))</f>
        <v>0</v>
      </c>
      <c r="L130" s="144" t="n">
        <f aca="false">SUMPRODUCT((Diário!$E$4:$E$5010='Analítico Cp.'!$B130)*(Diário!$C$4:$C$5010&gt;=L$4)*(Diário!$C$4:$C$5010&lt;=EOMONTH(L$4,0))*(Diário!$F$4:$F$5010))
+SUMPRODUCT(('Comp.'!$D$5:$D$444=$B130)*('Comp.'!$B$5:$B$444&gt;=L$4)*('Comp.'!$B$5:$B$444&lt;=EOMONTH(L$4,0))*('Comp.'!$E$5:$E$444))</f>
        <v>0</v>
      </c>
      <c r="M130" s="144" t="n">
        <f aca="false">SUMPRODUCT((Diário!$E$4:$E$5010='Analítico Cp.'!$B130)*(Diário!$C$4:$C$5010&gt;=M$4)*(Diário!$C$4:$C$5010&lt;=EOMONTH(M$4,0))*(Diário!$F$4:$F$5010))
+SUMPRODUCT(('Comp.'!$D$5:$D$444=$B130)*('Comp.'!$B$5:$B$444&gt;=M$4)*('Comp.'!$B$5:$B$444&lt;=EOMONTH(M$4,0))*('Comp.'!$E$5:$E$444))</f>
        <v>0</v>
      </c>
      <c r="N130" s="144" t="n">
        <f aca="false">SUMPRODUCT((Diário!$E$4:$E$5010='Analítico Cp.'!$B130)*(Diário!$C$4:$C$5010&gt;=N$4)*(Diário!$C$4:$C$5010&lt;=EOMONTH(N$4,0))*(Diário!$F$4:$F$5010))
+SUMPRODUCT(('Comp.'!$D$5:$D$444=$B130)*('Comp.'!$B$5:$B$444&gt;=N$4)*('Comp.'!$B$5:$B$444&lt;=EOMONTH(N$4,0))*('Comp.'!$E$5:$E$444))</f>
        <v>0</v>
      </c>
      <c r="O130" s="145" t="n">
        <f aca="false">SUM(C130:N130)</f>
        <v>0</v>
      </c>
      <c r="P130" s="146" t="n">
        <f aca="false">IF($O$135=0,0,O130/$O$135)</f>
        <v>0</v>
      </c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</row>
    <row r="131" customFormat="false" ht="23.25" hidden="false" customHeight="true" outlineLevel="0" collapsed="false">
      <c r="A131" s="59" t="s">
        <v>382</v>
      </c>
      <c r="B131" s="164" t="s">
        <v>383</v>
      </c>
      <c r="C131" s="144" t="n">
        <f aca="false">SUMPRODUCT((Diário!$E$4:$E$5010='Analítico Cp.'!$B131)*(Diário!$C$4:$C$5010&gt;=C$4)*(Diário!$C$4:$C$5010&lt;=EOMONTH(C$4,0))*(Diário!$F$4:$F$5010))
+SUMPRODUCT(('Comp.'!$D$5:$D$444=$B131)*('Comp.'!$B$5:$B$444&gt;=C$4)*('Comp.'!$B$5:$B$444&lt;=EOMONTH(C$4,0))*('Comp.'!$E$5:$E$444))</f>
        <v>0</v>
      </c>
      <c r="D131" s="144" t="n">
        <f aca="false">SUMPRODUCT((Diário!$E$4:$E$5010='Analítico Cp.'!$B131)*(Diário!$C$4:$C$5010&gt;=D$4)*(Diário!$C$4:$C$5010&lt;=EOMONTH(D$4,0))*(Diário!$F$4:$F$5010))
+SUMPRODUCT(('Comp.'!$D$5:$D$444=$B131)*('Comp.'!$B$5:$B$444&gt;=D$4)*('Comp.'!$B$5:$B$444&lt;=EOMONTH(D$4,0))*('Comp.'!$E$5:$E$444))</f>
        <v>0</v>
      </c>
      <c r="E131" s="144" t="n">
        <f aca="false">SUMPRODUCT((Diário!$E$4:$E$5010='Analítico Cp.'!$B131)*(Diário!$C$4:$C$5010&gt;=E$4)*(Diário!$C$4:$C$5010&lt;=EOMONTH(E$4,0))*(Diário!$F$4:$F$5010))
+SUMPRODUCT(('Comp.'!$D$5:$D$444=$B131)*('Comp.'!$B$5:$B$444&gt;=E$4)*('Comp.'!$B$5:$B$444&lt;=EOMONTH(E$4,0))*('Comp.'!$E$5:$E$444))</f>
        <v>0</v>
      </c>
      <c r="F131" s="144" t="n">
        <f aca="false">SUMPRODUCT((Diário!$E$4:$E$5010='Analítico Cp.'!$B131)*(Diário!$C$4:$C$5010&gt;=F$4)*(Diário!$C$4:$C$5010&lt;=EOMONTH(F$4,0))*(Diário!$F$4:$F$5010))
+SUMPRODUCT(('Comp.'!$D$5:$D$444=$B131)*('Comp.'!$B$5:$B$444&gt;=F$4)*('Comp.'!$B$5:$B$444&lt;=EOMONTH(F$4,0))*('Comp.'!$E$5:$E$444))</f>
        <v>0</v>
      </c>
      <c r="G131" s="144" t="n">
        <f aca="false">SUMPRODUCT((Diário!$E$4:$E$5010='Analítico Cp.'!$B131)*(Diário!$C$4:$C$5010&gt;=G$4)*(Diário!$C$4:$C$5010&lt;=EOMONTH(G$4,0))*(Diário!$F$4:$F$5010))
+SUMPRODUCT(('Comp.'!$D$5:$D$444=$B131)*('Comp.'!$B$5:$B$444&gt;=G$4)*('Comp.'!$B$5:$B$444&lt;=EOMONTH(G$4,0))*('Comp.'!$E$5:$E$444))</f>
        <v>0</v>
      </c>
      <c r="H131" s="144" t="n">
        <f aca="false">SUMPRODUCT((Diário!$E$4:$E$5010='Analítico Cp.'!$B131)*(Diário!$C$4:$C$5010&gt;=H$4)*(Diário!$C$4:$C$5010&lt;=EOMONTH(H$4,0))*(Diário!$F$4:$F$5010))
+SUMPRODUCT(('Comp.'!$D$5:$D$444=$B131)*('Comp.'!$B$5:$B$444&gt;=H$4)*('Comp.'!$B$5:$B$444&lt;=EOMONTH(H$4,0))*('Comp.'!$E$5:$E$444))</f>
        <v>0</v>
      </c>
      <c r="I131" s="144" t="n">
        <f aca="false">SUMPRODUCT((Diário!$E$4:$E$5010='Analítico Cp.'!$B131)*(Diário!$C$4:$C$5010&gt;=I$4)*(Diário!$C$4:$C$5010&lt;=EOMONTH(I$4,0))*(Diário!$F$4:$F$5010))
+SUMPRODUCT(('Comp.'!$D$5:$D$444=$B131)*('Comp.'!$B$5:$B$444&gt;=I$4)*('Comp.'!$B$5:$B$444&lt;=EOMONTH(I$4,0))*('Comp.'!$E$5:$E$444))</f>
        <v>0</v>
      </c>
      <c r="J131" s="144" t="n">
        <f aca="false">SUMPRODUCT((Diário!$E$4:$E$5010='Analítico Cp.'!$B131)*(Diário!$C$4:$C$5010&gt;=J$4)*(Diário!$C$4:$C$5010&lt;=EOMONTH(J$4,0))*(Diário!$F$4:$F$5010))
+SUMPRODUCT(('Comp.'!$D$5:$D$444=$B131)*('Comp.'!$B$5:$B$444&gt;=J$4)*('Comp.'!$B$5:$B$444&lt;=EOMONTH(J$4,0))*('Comp.'!$E$5:$E$444))</f>
        <v>0</v>
      </c>
      <c r="K131" s="144" t="n">
        <f aca="false">SUMPRODUCT((Diário!$E$4:$E$5010='Analítico Cp.'!$B131)*(Diário!$C$4:$C$5010&gt;=K$4)*(Diário!$C$4:$C$5010&lt;=EOMONTH(K$4,0))*(Diário!$F$4:$F$5010))
+SUMPRODUCT(('Comp.'!$D$5:$D$444=$B131)*('Comp.'!$B$5:$B$444&gt;=K$4)*('Comp.'!$B$5:$B$444&lt;=EOMONTH(K$4,0))*('Comp.'!$E$5:$E$444))</f>
        <v>0</v>
      </c>
      <c r="L131" s="144" t="n">
        <f aca="false">SUMPRODUCT((Diário!$E$4:$E$5010='Analítico Cp.'!$B131)*(Diário!$C$4:$C$5010&gt;=L$4)*(Diário!$C$4:$C$5010&lt;=EOMONTH(L$4,0))*(Diário!$F$4:$F$5010))
+SUMPRODUCT(('Comp.'!$D$5:$D$444=$B131)*('Comp.'!$B$5:$B$444&gt;=L$4)*('Comp.'!$B$5:$B$444&lt;=EOMONTH(L$4,0))*('Comp.'!$E$5:$E$444))</f>
        <v>0</v>
      </c>
      <c r="M131" s="144" t="n">
        <f aca="false">SUMPRODUCT((Diário!$E$4:$E$5010='Analítico Cp.'!$B131)*(Diário!$C$4:$C$5010&gt;=M$4)*(Diário!$C$4:$C$5010&lt;=EOMONTH(M$4,0))*(Diário!$F$4:$F$5010))
+SUMPRODUCT(('Comp.'!$D$5:$D$444=$B131)*('Comp.'!$B$5:$B$444&gt;=M$4)*('Comp.'!$B$5:$B$444&lt;=EOMONTH(M$4,0))*('Comp.'!$E$5:$E$444))</f>
        <v>0</v>
      </c>
      <c r="N131" s="144" t="n">
        <f aca="false">SUMPRODUCT((Diário!$E$4:$E$5010='Analítico Cp.'!$B131)*(Diário!$C$4:$C$5010&gt;=N$4)*(Diário!$C$4:$C$5010&lt;=EOMONTH(N$4,0))*(Diário!$F$4:$F$5010))
+SUMPRODUCT(('Comp.'!$D$5:$D$444=$B131)*('Comp.'!$B$5:$B$444&gt;=N$4)*('Comp.'!$B$5:$B$444&lt;=EOMONTH(N$4,0))*('Comp.'!$E$5:$E$444))</f>
        <v>0</v>
      </c>
      <c r="O131" s="145" t="n">
        <f aca="false">SUM(C131:N131)</f>
        <v>0</v>
      </c>
      <c r="P131" s="146" t="n">
        <f aca="false">IF($O$135=0,0,O131/$O$135)</f>
        <v>0</v>
      </c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</row>
    <row r="132" customFormat="false" ht="23.25" hidden="false" customHeight="true" outlineLevel="0" collapsed="false">
      <c r="A132" s="59" t="s">
        <v>384</v>
      </c>
      <c r="B132" s="170" t="s">
        <v>385</v>
      </c>
      <c r="C132" s="144" t="n">
        <f aca="false">SUMPRODUCT((Diário!$E$4:$E$5010='Analítico Cp.'!$B132)*(Diário!$C$4:$C$5010&gt;=C$4)*(Diário!$C$4:$C$5010&lt;=EOMONTH(C$4,0))*(Diário!$F$4:$F$5010))
+SUMPRODUCT(('Comp.'!$D$5:$D$444=$B132)*('Comp.'!$B$5:$B$444&gt;=C$4)*('Comp.'!$B$5:$B$444&lt;=EOMONTH(C$4,0))*('Comp.'!$E$5:$E$444))</f>
        <v>0</v>
      </c>
      <c r="D132" s="144" t="n">
        <f aca="false">SUMPRODUCT((Diário!$E$4:$E$5010='Analítico Cp.'!$B132)*(Diário!$C$4:$C$5010&gt;=D$4)*(Diário!$C$4:$C$5010&lt;=EOMONTH(D$4,0))*(Diário!$F$4:$F$5010))
+SUMPRODUCT(('Comp.'!$D$5:$D$444=$B132)*('Comp.'!$B$5:$B$444&gt;=D$4)*('Comp.'!$B$5:$B$444&lt;=EOMONTH(D$4,0))*('Comp.'!$E$5:$E$444))</f>
        <v>0</v>
      </c>
      <c r="E132" s="144" t="n">
        <f aca="false">SUMPRODUCT((Diário!$E$4:$E$5010='Analítico Cp.'!$B132)*(Diário!$C$4:$C$5010&gt;=E$4)*(Diário!$C$4:$C$5010&lt;=EOMONTH(E$4,0))*(Diário!$F$4:$F$5010))
+SUMPRODUCT(('Comp.'!$D$5:$D$444=$B132)*('Comp.'!$B$5:$B$444&gt;=E$4)*('Comp.'!$B$5:$B$444&lt;=EOMONTH(E$4,0))*('Comp.'!$E$5:$E$444))</f>
        <v>0</v>
      </c>
      <c r="F132" s="144" t="n">
        <f aca="false">SUMPRODUCT((Diário!$E$4:$E$5010='Analítico Cp.'!$B132)*(Diário!$C$4:$C$5010&gt;=F$4)*(Diário!$C$4:$C$5010&lt;=EOMONTH(F$4,0))*(Diário!$F$4:$F$5010))
+SUMPRODUCT(('Comp.'!$D$5:$D$444=$B132)*('Comp.'!$B$5:$B$444&gt;=F$4)*('Comp.'!$B$5:$B$444&lt;=EOMONTH(F$4,0))*('Comp.'!$E$5:$E$444))</f>
        <v>0</v>
      </c>
      <c r="G132" s="144" t="n">
        <f aca="false">SUMPRODUCT((Diário!$E$4:$E$5010='Analítico Cp.'!$B132)*(Diário!$C$4:$C$5010&gt;=G$4)*(Diário!$C$4:$C$5010&lt;=EOMONTH(G$4,0))*(Diário!$F$4:$F$5010))
+SUMPRODUCT(('Comp.'!$D$5:$D$444=$B132)*('Comp.'!$B$5:$B$444&gt;=G$4)*('Comp.'!$B$5:$B$444&lt;=EOMONTH(G$4,0))*('Comp.'!$E$5:$E$444))</f>
        <v>0</v>
      </c>
      <c r="H132" s="144" t="n">
        <f aca="false">SUMPRODUCT((Diário!$E$4:$E$5010='Analítico Cp.'!$B132)*(Diário!$C$4:$C$5010&gt;=H$4)*(Diário!$C$4:$C$5010&lt;=EOMONTH(H$4,0))*(Diário!$F$4:$F$5010))
+SUMPRODUCT(('Comp.'!$D$5:$D$444=$B132)*('Comp.'!$B$5:$B$444&gt;=H$4)*('Comp.'!$B$5:$B$444&lt;=EOMONTH(H$4,0))*('Comp.'!$E$5:$E$444))</f>
        <v>2677</v>
      </c>
      <c r="I132" s="144" t="n">
        <f aca="false">SUMPRODUCT((Diário!$E$4:$E$5010='Analítico Cp.'!$B132)*(Diário!$C$4:$C$5010&gt;=I$4)*(Diário!$C$4:$C$5010&lt;=EOMONTH(I$4,0))*(Diário!$F$4:$F$5010))
+SUMPRODUCT(('Comp.'!$D$5:$D$444=$B132)*('Comp.'!$B$5:$B$444&gt;=I$4)*('Comp.'!$B$5:$B$444&lt;=EOMONTH(I$4,0))*('Comp.'!$E$5:$E$444))</f>
        <v>0</v>
      </c>
      <c r="J132" s="144" t="n">
        <f aca="false">SUMPRODUCT((Diário!$E$4:$E$5010='Analítico Cp.'!$B132)*(Diário!$C$4:$C$5010&gt;=J$4)*(Diário!$C$4:$C$5010&lt;=EOMONTH(J$4,0))*(Diário!$F$4:$F$5010))
+SUMPRODUCT(('Comp.'!$D$5:$D$444=$B132)*('Comp.'!$B$5:$B$444&gt;=J$4)*('Comp.'!$B$5:$B$444&lt;=EOMONTH(J$4,0))*('Comp.'!$E$5:$E$444))</f>
        <v>0</v>
      </c>
      <c r="K132" s="144" t="n">
        <f aca="false">SUMPRODUCT((Diário!$E$4:$E$5010='Analítico Cp.'!$B132)*(Diário!$C$4:$C$5010&gt;=K$4)*(Diário!$C$4:$C$5010&lt;=EOMONTH(K$4,0))*(Diário!$F$4:$F$5010))
+SUMPRODUCT(('Comp.'!$D$5:$D$444=$B132)*('Comp.'!$B$5:$B$444&gt;=K$4)*('Comp.'!$B$5:$B$444&lt;=EOMONTH(K$4,0))*('Comp.'!$E$5:$E$444))</f>
        <v>0</v>
      </c>
      <c r="L132" s="144" t="n">
        <f aca="false">SUMPRODUCT((Diário!$E$4:$E$5010='Analítico Cp.'!$B132)*(Diário!$C$4:$C$5010&gt;=L$4)*(Diário!$C$4:$C$5010&lt;=EOMONTH(L$4,0))*(Diário!$F$4:$F$5010))
+SUMPRODUCT(('Comp.'!$D$5:$D$444=$B132)*('Comp.'!$B$5:$B$444&gt;=L$4)*('Comp.'!$B$5:$B$444&lt;=EOMONTH(L$4,0))*('Comp.'!$E$5:$E$444))</f>
        <v>0</v>
      </c>
      <c r="M132" s="144" t="n">
        <f aca="false">SUMPRODUCT((Diário!$E$4:$E$5010='Analítico Cp.'!$B132)*(Diário!$C$4:$C$5010&gt;=M$4)*(Diário!$C$4:$C$5010&lt;=EOMONTH(M$4,0))*(Diário!$F$4:$F$5010))
+SUMPRODUCT(('Comp.'!$D$5:$D$444=$B132)*('Comp.'!$B$5:$B$444&gt;=M$4)*('Comp.'!$B$5:$B$444&lt;=EOMONTH(M$4,0))*('Comp.'!$E$5:$E$444))</f>
        <v>0</v>
      </c>
      <c r="N132" s="144" t="n">
        <f aca="false">SUMPRODUCT((Diário!$E$4:$E$5010='Analítico Cp.'!$B132)*(Diário!$C$4:$C$5010&gt;=N$4)*(Diário!$C$4:$C$5010&lt;=EOMONTH(N$4,0))*(Diário!$F$4:$F$5010))
+SUMPRODUCT(('Comp.'!$D$5:$D$444=$B132)*('Comp.'!$B$5:$B$444&gt;=N$4)*('Comp.'!$B$5:$B$444&lt;=EOMONTH(N$4,0))*('Comp.'!$E$5:$E$444))</f>
        <v>312.9</v>
      </c>
      <c r="O132" s="145" t="n">
        <f aca="false">SUM(C132:N132)</f>
        <v>2989.9</v>
      </c>
      <c r="P132" s="146" t="n">
        <f aca="false">IF($O$135=0,0,O132/$O$135)</f>
        <v>0.00160396067034576</v>
      </c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</row>
    <row r="133" customFormat="false" ht="23.25" hidden="false" customHeight="true" outlineLevel="0" collapsed="false">
      <c r="A133" s="177"/>
      <c r="B133" s="178" t="s">
        <v>386</v>
      </c>
      <c r="C133" s="179" t="n">
        <f aca="false">SUBTOTAL(109,C119:C132)</f>
        <v>0</v>
      </c>
      <c r="D133" s="179" t="n">
        <f aca="false">SUBTOTAL(109,D119:D132)</f>
        <v>0</v>
      </c>
      <c r="E133" s="179" t="n">
        <f aca="false">SUBTOTAL(109,E119:E132)</f>
        <v>3742</v>
      </c>
      <c r="F133" s="179" t="n">
        <f aca="false">SUBTOTAL(109,F119:F132)</f>
        <v>157002.9</v>
      </c>
      <c r="G133" s="179" t="n">
        <f aca="false">SUBTOTAL(109,G119:G132)</f>
        <v>0</v>
      </c>
      <c r="H133" s="179" t="n">
        <f aca="false">SUBTOTAL(109,H119:H132)</f>
        <v>18874.5</v>
      </c>
      <c r="I133" s="179" t="n">
        <f aca="false">SUBTOTAL(109,I119:I132)</f>
        <v>20269</v>
      </c>
      <c r="J133" s="179" t="n">
        <f aca="false">SUBTOTAL(109,J119:J132)</f>
        <v>1740</v>
      </c>
      <c r="K133" s="179" t="n">
        <f aca="false">SUBTOTAL(109,K119:K132)</f>
        <v>0</v>
      </c>
      <c r="L133" s="179" t="n">
        <f aca="false">SUBTOTAL(109,L119:L132)</f>
        <v>0</v>
      </c>
      <c r="M133" s="179" t="n">
        <f aca="false">SUBTOTAL(109,M119:M132)</f>
        <v>0</v>
      </c>
      <c r="N133" s="179" t="n">
        <f aca="false">SUBTOTAL(109,N119:N132)</f>
        <v>312.9</v>
      </c>
      <c r="O133" s="179" t="n">
        <f aca="false">SUBTOTAL(109,O119:O132)</f>
        <v>201941.3</v>
      </c>
      <c r="P133" s="180" t="n">
        <f aca="false">IF($O$135=0,0,O133/$O$135)</f>
        <v>0.108333356606741</v>
      </c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</row>
    <row r="134" customFormat="false" ht="23.25" hidden="false" customHeight="true" outlineLevel="0" collapsed="false">
      <c r="A134" s="174" t="s">
        <v>161</v>
      </c>
      <c r="B134" s="137" t="s">
        <v>113</v>
      </c>
      <c r="C134" s="138" t="n">
        <f aca="false">SUMPRODUCT((Diário!$E$4:$E$5010='Analítico Cp.'!$B134)*(Diário!$C$4:$C$5010&gt;=C$4)*(Diário!$C$4:$C$5010&lt;=EOMONTH(C$4,0))*(Diário!$F$4:$F$5010))
+SUMPRODUCT(('Comp.'!$D$5:$D$444=$B134)*('Comp.'!$B$5:$B$444&gt;=C$4)*('Comp.'!$B$5:$B$444&lt;=EOMONTH(C$4,0))*('Comp.'!$E$5:$E$444))</f>
        <v>0</v>
      </c>
      <c r="D134" s="138" t="n">
        <f aca="false">SUMPRODUCT((Diário!$E$4:$E$5010='Analítico Cp.'!$B134)*(Diário!$C$4:$C$5010&gt;=D$4)*(Diário!$C$4:$C$5010&lt;=EOMONTH(D$4,0))*(Diário!$F$4:$F$5010))
+SUMPRODUCT(('Comp.'!$D$5:$D$444=$B134)*('Comp.'!$B$5:$B$444&gt;=D$4)*('Comp.'!$B$5:$B$444&lt;=EOMONTH(D$4,0))*('Comp.'!$E$5:$E$444))</f>
        <v>0</v>
      </c>
      <c r="E134" s="138" t="n">
        <f aca="false">SUMPRODUCT((Diário!$E$4:$E$5010='Analítico Cp.'!$B134)*(Diário!$C$4:$C$5010&gt;=E$4)*(Diário!$C$4:$C$5010&lt;=EOMONTH(E$4,0))*(Diário!$F$4:$F$5010))
+SUMPRODUCT(('Comp.'!$D$5:$D$444=$B134)*('Comp.'!$B$5:$B$444&gt;=E$4)*('Comp.'!$B$5:$B$444&lt;=EOMONTH(E$4,0))*('Comp.'!$E$5:$E$444))</f>
        <v>0</v>
      </c>
      <c r="F134" s="138" t="n">
        <f aca="false">SUMPRODUCT((Diário!$E$4:$E$5010='Analítico Cp.'!$B134)*(Diário!$C$4:$C$5010&gt;=F$4)*(Diário!$C$4:$C$5010&lt;=EOMONTH(F$4,0))*(Diário!$F$4:$F$5010))
+SUMPRODUCT(('Comp.'!$D$5:$D$444=$B134)*('Comp.'!$B$5:$B$444&gt;=F$4)*('Comp.'!$B$5:$B$444&lt;=EOMONTH(F$4,0))*('Comp.'!$E$5:$E$444))</f>
        <v>0</v>
      </c>
      <c r="G134" s="138" t="n">
        <f aca="false">SUMPRODUCT((Diário!$E$4:$E$5010='Analítico Cp.'!$B134)*(Diário!$C$4:$C$5010&gt;=G$4)*(Diário!$C$4:$C$5010&lt;=EOMONTH(G$4,0))*(Diário!$F$4:$F$5010))
+SUMPRODUCT(('Comp.'!$D$5:$D$444=$B134)*('Comp.'!$B$5:$B$444&gt;=G$4)*('Comp.'!$B$5:$B$444&lt;=EOMONTH(G$4,0))*('Comp.'!$E$5:$E$444))</f>
        <v>0</v>
      </c>
      <c r="H134" s="138" t="n">
        <f aca="false">SUMPRODUCT((Diário!$E$4:$E$5010='Analítico Cp.'!$B134)*(Diário!$C$4:$C$5010&gt;=H$4)*(Diário!$C$4:$C$5010&lt;=EOMONTH(H$4,0))*(Diário!$F$4:$F$5010))
+SUMPRODUCT(('Comp.'!$D$5:$D$444=$B134)*('Comp.'!$B$5:$B$444&gt;=H$4)*('Comp.'!$B$5:$B$444&lt;=EOMONTH(H$4,0))*('Comp.'!$E$5:$E$444))</f>
        <v>948.15</v>
      </c>
      <c r="I134" s="138" t="n">
        <f aca="false">SUMPRODUCT((Diário!$E$4:$E$5010='Analítico Cp.'!$B134)*(Diário!$C$4:$C$5010&gt;=I$4)*(Diário!$C$4:$C$5010&lt;=EOMONTH(I$4,0))*(Diário!$F$4:$F$5010))
+SUMPRODUCT(('Comp.'!$D$5:$D$444=$B134)*('Comp.'!$B$5:$B$444&gt;=I$4)*('Comp.'!$B$5:$B$444&lt;=EOMONTH(I$4,0))*('Comp.'!$E$5:$E$444))</f>
        <v>1079.38</v>
      </c>
      <c r="J134" s="138" t="n">
        <f aca="false">SUMPRODUCT((Diário!$E$4:$E$5010='Analítico Cp.'!$B134)*(Diário!$C$4:$C$5010&gt;=J$4)*(Diário!$C$4:$C$5010&lt;=EOMONTH(J$4,0))*(Diário!$F$4:$F$5010))
+SUMPRODUCT(('Comp.'!$D$5:$D$444=$B134)*('Comp.'!$B$5:$B$444&gt;=J$4)*('Comp.'!$B$5:$B$444&lt;=EOMONTH(J$4,0))*('Comp.'!$E$5:$E$444))</f>
        <v>458.48</v>
      </c>
      <c r="K134" s="138" t="n">
        <f aca="false">SUMPRODUCT((Diário!$E$4:$E$5010='Analítico Cp.'!$B134)*(Diário!$C$4:$C$5010&gt;=K$4)*(Diário!$C$4:$C$5010&lt;=EOMONTH(K$4,0))*(Diário!$F$4:$F$5010))
+SUMPRODUCT(('Comp.'!$D$5:$D$444=$B134)*('Comp.'!$B$5:$B$444&gt;=K$4)*('Comp.'!$B$5:$B$444&lt;=EOMONTH(K$4,0))*('Comp.'!$E$5:$E$444))</f>
        <v>2136.94</v>
      </c>
      <c r="L134" s="138" t="n">
        <f aca="false">SUMPRODUCT((Diário!$E$4:$E$5010='Analítico Cp.'!$B134)*(Diário!$C$4:$C$5010&gt;=L$4)*(Diário!$C$4:$C$5010&lt;=EOMONTH(L$4,0))*(Diário!$F$4:$F$5010))
+SUMPRODUCT(('Comp.'!$D$5:$D$444=$B134)*('Comp.'!$B$5:$B$444&gt;=L$4)*('Comp.'!$B$5:$B$444&lt;=EOMONTH(L$4,0))*('Comp.'!$E$5:$E$444))</f>
        <v>0</v>
      </c>
      <c r="M134" s="138" t="n">
        <f aca="false">SUMPRODUCT((Diário!$E$4:$E$5010='Analítico Cp.'!$B134)*(Diário!$C$4:$C$5010&gt;=M$4)*(Diário!$C$4:$C$5010&lt;=EOMONTH(M$4,0))*(Diário!$F$4:$F$5010))
+SUMPRODUCT(('Comp.'!$D$5:$D$444=$B134)*('Comp.'!$B$5:$B$444&gt;=M$4)*('Comp.'!$B$5:$B$444&lt;=EOMONTH(M$4,0))*('Comp.'!$E$5:$E$444))</f>
        <v>558.11</v>
      </c>
      <c r="N134" s="138" t="n">
        <f aca="false">SUMPRODUCT((Diário!$E$4:$E$5010='Analítico Cp.'!$B134)*(Diário!$C$4:$C$5010&gt;=N$4)*(Diário!$C$4:$C$5010&lt;=EOMONTH(N$4,0))*(Diário!$F$4:$F$5010))
+SUMPRODUCT(('Comp.'!$D$5:$D$444=$B134)*('Comp.'!$B$5:$B$444&gt;=N$4)*('Comp.'!$B$5:$B$444&lt;=EOMONTH(N$4,0))*('Comp.'!$E$5:$E$444))</f>
        <v>558.11</v>
      </c>
      <c r="O134" s="139" t="n">
        <f aca="false">SUM(C134:N134)</f>
        <v>5739.17</v>
      </c>
      <c r="P134" s="173" t="n">
        <f aca="false">IF($O$135=0,0,O134/$O$135)</f>
        <v>0.00307883305810504</v>
      </c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</row>
    <row r="135" customFormat="false" ht="23.25" hidden="false" customHeight="true" outlineLevel="0" collapsed="false">
      <c r="A135" s="156" t="s">
        <v>387</v>
      </c>
      <c r="B135" s="87"/>
      <c r="C135" s="182" t="n">
        <f aca="false">SUBTOTAL(109,C18:C133)</f>
        <v>0</v>
      </c>
      <c r="D135" s="182" t="n">
        <f aca="false">SUBTOTAL(109,D18:D133)</f>
        <v>0</v>
      </c>
      <c r="E135" s="182" t="n">
        <f aca="false">SUBTOTAL(109,E18:E133)</f>
        <v>307255.578</v>
      </c>
      <c r="F135" s="182" t="n">
        <f aca="false">SUBTOTAL(109,F18:F133)</f>
        <v>249865.93</v>
      </c>
      <c r="G135" s="182" t="n">
        <f aca="false">SUBTOTAL(109,G18:G133)</f>
        <v>114828.06</v>
      </c>
      <c r="H135" s="182" t="n">
        <f aca="false">SUBTOTAL(109,H18:H133)</f>
        <v>206605.32</v>
      </c>
      <c r="I135" s="182" t="n">
        <f aca="false">SUBTOTAL(109,I18:I133)</f>
        <v>162925.81</v>
      </c>
      <c r="J135" s="182" t="n">
        <f aca="false">SUBTOTAL(109,J18:J133)</f>
        <v>153492.41</v>
      </c>
      <c r="K135" s="182" t="n">
        <f aca="false">SUBTOTAL(109,K18:K133)</f>
        <v>177022.51</v>
      </c>
      <c r="L135" s="182" t="n">
        <f aca="false">SUBTOTAL(109,L18:L133)</f>
        <v>159225.01</v>
      </c>
      <c r="M135" s="182" t="n">
        <f aca="false">SUBTOTAL(109,M18:M133)</f>
        <v>134134.48</v>
      </c>
      <c r="N135" s="182" t="n">
        <f aca="false">SUBTOTAL(109,N18:N133)</f>
        <v>192978.86</v>
      </c>
      <c r="O135" s="182" t="n">
        <f aca="false">SUBTOTAL(109,O18:O134)</f>
        <v>1864073.138</v>
      </c>
      <c r="P135" s="183" t="n">
        <f aca="false">IF($O$135=0,0,O135/$O$135)</f>
        <v>1</v>
      </c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</row>
    <row r="136" customFormat="false" ht="12.75" hidden="false" customHeight="true" outlineLevel="0" collapsed="false">
      <c r="A136" s="118"/>
      <c r="B136" s="118"/>
      <c r="C136" s="118"/>
      <c r="D136" s="118"/>
      <c r="E136" s="118"/>
      <c r="F136" s="118"/>
      <c r="G136" s="118"/>
      <c r="H136" s="118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</row>
    <row r="137" customFormat="false" ht="12.75" hidden="false" customHeight="true" outlineLevel="0" collapsed="false">
      <c r="A137" s="118"/>
      <c r="B137" s="118"/>
      <c r="C137" s="118"/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</row>
    <row r="138" customFormat="false" ht="12.75" hidden="false" customHeight="true" outlineLevel="0" collapsed="false">
      <c r="A138" s="118"/>
      <c r="B138" s="118"/>
      <c r="C138" s="118"/>
      <c r="D138" s="118"/>
      <c r="E138" s="118"/>
      <c r="F138" s="118"/>
      <c r="G138" s="118"/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</row>
    <row r="139" customFormat="false" ht="12.75" hidden="false" customHeight="true" outlineLevel="0" collapsed="false">
      <c r="A139" s="118"/>
      <c r="B139" s="118"/>
      <c r="C139" s="118"/>
      <c r="D139" s="118"/>
      <c r="E139" s="118"/>
      <c r="F139" s="118"/>
      <c r="G139" s="118"/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</row>
    <row r="140" customFormat="false" ht="12.75" hidden="false" customHeight="true" outlineLevel="0" collapsed="false">
      <c r="A140" s="118"/>
      <c r="B140" s="118"/>
      <c r="C140" s="118"/>
      <c r="D140" s="118"/>
      <c r="E140" s="118"/>
      <c r="F140" s="118"/>
      <c r="G140" s="118"/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</row>
    <row r="141" customFormat="false" ht="12.75" hidden="false" customHeight="true" outlineLevel="0" collapsed="false">
      <c r="A141" s="118"/>
      <c r="B141" s="118"/>
      <c r="C141" s="118"/>
      <c r="D141" s="118"/>
      <c r="E141" s="118"/>
      <c r="F141" s="118"/>
      <c r="G141" s="118"/>
      <c r="H141" s="118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</row>
    <row r="142" customFormat="false" ht="12.75" hidden="false" customHeight="true" outlineLevel="0" collapsed="false">
      <c r="A142" s="118"/>
      <c r="B142" s="118"/>
      <c r="C142" s="118"/>
      <c r="D142" s="118"/>
      <c r="E142" s="118"/>
      <c r="F142" s="118"/>
      <c r="G142" s="118"/>
      <c r="H142" s="118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</row>
    <row r="143" customFormat="false" ht="12.75" hidden="false" customHeight="true" outlineLevel="0" collapsed="false">
      <c r="A143" s="118"/>
      <c r="B143" s="118"/>
      <c r="C143" s="118"/>
      <c r="D143" s="118"/>
      <c r="E143" s="118"/>
      <c r="F143" s="118"/>
      <c r="G143" s="118"/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</row>
    <row r="144" customFormat="false" ht="12.75" hidden="false" customHeight="true" outlineLevel="0" collapsed="false">
      <c r="A144" s="118"/>
      <c r="B144" s="118"/>
      <c r="C144" s="118"/>
      <c r="D144" s="118"/>
      <c r="E144" s="118"/>
      <c r="F144" s="118"/>
      <c r="G144" s="118"/>
      <c r="H144" s="118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</row>
    <row r="145" customFormat="false" ht="12.75" hidden="false" customHeight="true" outlineLevel="0" collapsed="false">
      <c r="A145" s="118"/>
      <c r="B145" s="118"/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</row>
    <row r="146" customFormat="false" ht="12.75" hidden="false" customHeight="true" outlineLevel="0" collapsed="false">
      <c r="A146" s="118"/>
      <c r="B146" s="118"/>
      <c r="C146" s="118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</row>
    <row r="147" customFormat="false" ht="12.75" hidden="false" customHeight="true" outlineLevel="0" collapsed="false">
      <c r="A147" s="118"/>
      <c r="B147" s="118"/>
      <c r="C147" s="118"/>
      <c r="D147" s="118"/>
      <c r="E147" s="118"/>
      <c r="F147" s="118"/>
      <c r="G147" s="118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</row>
    <row r="148" customFormat="false" ht="12.75" hidden="false" customHeight="true" outlineLevel="0" collapsed="false">
      <c r="A148" s="118"/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</row>
    <row r="149" customFormat="false" ht="12.75" hidden="false" customHeight="true" outlineLevel="0" collapsed="false">
      <c r="A149" s="118"/>
      <c r="B149" s="118"/>
      <c r="C149" s="118"/>
      <c r="D149" s="118"/>
      <c r="E149" s="118"/>
      <c r="F149" s="118"/>
      <c r="G149" s="118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</row>
    <row r="150" customFormat="false" ht="12.75" hidden="false" customHeight="true" outlineLevel="0" collapsed="false">
      <c r="A150" s="118"/>
      <c r="B150" s="118"/>
      <c r="C150" s="118"/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</row>
    <row r="151" customFormat="false" ht="12.75" hidden="false" customHeight="true" outlineLevel="0" collapsed="false">
      <c r="A151" s="118"/>
      <c r="B151" s="118"/>
      <c r="C151" s="118"/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</row>
    <row r="152" customFormat="false" ht="12.75" hidden="false" customHeight="true" outlineLevel="0" collapsed="false">
      <c r="A152" s="118"/>
      <c r="B152" s="118"/>
      <c r="C152" s="118"/>
      <c r="D152" s="118"/>
      <c r="E152" s="118"/>
      <c r="F152" s="118"/>
      <c r="G152" s="118"/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8"/>
    </row>
    <row r="153" customFormat="false" ht="12.75" hidden="false" customHeight="true" outlineLevel="0" collapsed="false">
      <c r="A153" s="118"/>
      <c r="B153" s="118"/>
      <c r="C153" s="118"/>
      <c r="D153" s="118"/>
      <c r="E153" s="118"/>
      <c r="F153" s="118"/>
      <c r="G153" s="118"/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</row>
    <row r="154" customFormat="false" ht="12.75" hidden="false" customHeight="true" outlineLevel="0" collapsed="false">
      <c r="A154" s="118"/>
      <c r="B154" s="118"/>
      <c r="C154" s="118"/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</row>
    <row r="155" customFormat="false" ht="12.75" hidden="false" customHeight="true" outlineLevel="0" collapsed="false">
      <c r="A155" s="118"/>
      <c r="B155" s="118"/>
      <c r="C155" s="118"/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</row>
    <row r="156" customFormat="false" ht="12.75" hidden="false" customHeight="true" outlineLevel="0" collapsed="false">
      <c r="A156" s="118"/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</row>
    <row r="157" customFormat="false" ht="12.75" hidden="false" customHeight="true" outlineLevel="0" collapsed="false">
      <c r="A157" s="118"/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</row>
    <row r="158" customFormat="false" ht="12.75" hidden="false" customHeight="true" outlineLevel="0" collapsed="false">
      <c r="A158" s="118"/>
      <c r="B158" s="118"/>
      <c r="C158" s="118"/>
      <c r="D158" s="118"/>
      <c r="E158" s="118"/>
      <c r="F158" s="118"/>
      <c r="G158" s="118"/>
      <c r="H158" s="118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</row>
    <row r="159" customFormat="false" ht="12.75" hidden="false" customHeight="true" outlineLevel="0" collapsed="false">
      <c r="A159" s="118"/>
      <c r="B159" s="118"/>
      <c r="C159" s="118"/>
      <c r="D159" s="118"/>
      <c r="E159" s="118"/>
      <c r="F159" s="118"/>
      <c r="G159" s="118"/>
      <c r="H159" s="118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118"/>
    </row>
    <row r="160" customFormat="false" ht="12.75" hidden="false" customHeight="true" outlineLevel="0" collapsed="false">
      <c r="A160" s="118"/>
      <c r="B160" s="118"/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</row>
    <row r="161" customFormat="false" ht="12.75" hidden="false" customHeight="true" outlineLevel="0" collapsed="false">
      <c r="A161" s="118"/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</row>
    <row r="162" customFormat="false" ht="12.75" hidden="false" customHeight="true" outlineLevel="0" collapsed="false">
      <c r="A162" s="118"/>
      <c r="B162" s="118"/>
      <c r="C162" s="118"/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</row>
    <row r="163" customFormat="false" ht="12.75" hidden="false" customHeight="true" outlineLevel="0" collapsed="false">
      <c r="A163" s="118"/>
      <c r="B163" s="118"/>
      <c r="C163" s="118"/>
      <c r="D163" s="118"/>
      <c r="E163" s="118"/>
      <c r="F163" s="118"/>
      <c r="G163" s="118"/>
      <c r="H163" s="118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</row>
    <row r="164" customFormat="false" ht="12.75" hidden="false" customHeight="true" outlineLevel="0" collapsed="false">
      <c r="A164" s="118"/>
      <c r="B164" s="118"/>
      <c r="C164" s="118"/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</row>
    <row r="165" customFormat="false" ht="12.75" hidden="false" customHeight="true" outlineLevel="0" collapsed="false">
      <c r="A165" s="118"/>
      <c r="B165" s="118"/>
      <c r="C165" s="118"/>
      <c r="D165" s="118"/>
      <c r="E165" s="118"/>
      <c r="F165" s="118"/>
      <c r="G165" s="118"/>
      <c r="H165" s="118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</row>
    <row r="166" customFormat="false" ht="12.75" hidden="false" customHeight="true" outlineLevel="0" collapsed="false">
      <c r="A166" s="118"/>
      <c r="B166" s="118"/>
      <c r="C166" s="118"/>
      <c r="D166" s="118"/>
      <c r="E166" s="118"/>
      <c r="F166" s="118"/>
      <c r="G166" s="118"/>
      <c r="H166" s="118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</row>
    <row r="167" customFormat="false" ht="12.75" hidden="false" customHeight="true" outlineLevel="0" collapsed="false">
      <c r="A167" s="118"/>
      <c r="B167" s="118"/>
      <c r="C167" s="118"/>
      <c r="D167" s="118"/>
      <c r="E167" s="118"/>
      <c r="F167" s="118"/>
      <c r="G167" s="118"/>
      <c r="H167" s="118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</row>
    <row r="168" customFormat="false" ht="12.75" hidden="false" customHeight="true" outlineLevel="0" collapsed="false">
      <c r="A168" s="118"/>
      <c r="B168" s="118"/>
      <c r="C168" s="118"/>
      <c r="D168" s="118"/>
      <c r="E168" s="118"/>
      <c r="F168" s="118"/>
      <c r="G168" s="118"/>
      <c r="H168" s="118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</row>
    <row r="169" customFormat="false" ht="12.75" hidden="false" customHeight="true" outlineLevel="0" collapsed="false">
      <c r="A169" s="118"/>
      <c r="B169" s="118"/>
      <c r="C169" s="118"/>
      <c r="D169" s="118"/>
      <c r="E169" s="118"/>
      <c r="F169" s="118"/>
      <c r="G169" s="118"/>
      <c r="H169" s="118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</row>
    <row r="170" customFormat="false" ht="12.75" hidden="false" customHeight="true" outlineLevel="0" collapsed="false">
      <c r="A170" s="118"/>
      <c r="B170" s="118"/>
      <c r="C170" s="118"/>
      <c r="D170" s="118"/>
      <c r="E170" s="118"/>
      <c r="F170" s="118"/>
      <c r="G170" s="118"/>
      <c r="H170" s="118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</row>
    <row r="171" customFormat="false" ht="12.75" hidden="false" customHeight="true" outlineLevel="0" collapsed="false">
      <c r="A171" s="118"/>
      <c r="B171" s="118"/>
      <c r="C171" s="118"/>
      <c r="D171" s="118"/>
      <c r="E171" s="118"/>
      <c r="F171" s="118"/>
      <c r="G171" s="118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</row>
    <row r="172" customFormat="false" ht="12.75" hidden="false" customHeight="true" outlineLevel="0" collapsed="false">
      <c r="A172" s="118"/>
      <c r="B172" s="118"/>
      <c r="C172" s="118"/>
      <c r="D172" s="118"/>
      <c r="E172" s="118"/>
      <c r="F172" s="118"/>
      <c r="G172" s="118"/>
      <c r="H172" s="118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</row>
    <row r="173" customFormat="false" ht="12.75" hidden="false" customHeight="true" outlineLevel="0" collapsed="false">
      <c r="A173" s="118"/>
      <c r="B173" s="118"/>
      <c r="C173" s="118"/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</row>
    <row r="174" customFormat="false" ht="12.75" hidden="false" customHeight="true" outlineLevel="0" collapsed="false">
      <c r="A174" s="118"/>
      <c r="B174" s="118"/>
      <c r="C174" s="118"/>
      <c r="D174" s="118"/>
      <c r="E174" s="118"/>
      <c r="F174" s="118"/>
      <c r="G174" s="118"/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</row>
    <row r="175" customFormat="false" ht="12.75" hidden="false" customHeight="true" outlineLevel="0" collapsed="false">
      <c r="A175" s="118"/>
      <c r="B175" s="118"/>
      <c r="C175" s="118"/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</row>
    <row r="176" customFormat="false" ht="12.75" hidden="false" customHeight="true" outlineLevel="0" collapsed="false">
      <c r="A176" s="118"/>
      <c r="B176" s="118"/>
      <c r="C176" s="118"/>
      <c r="D176" s="118"/>
      <c r="E176" s="118"/>
      <c r="F176" s="118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</row>
    <row r="177" customFormat="false" ht="12.75" hidden="false" customHeight="true" outlineLevel="0" collapsed="false">
      <c r="A177" s="118"/>
      <c r="B177" s="118"/>
      <c r="C177" s="118"/>
      <c r="D177" s="118"/>
      <c r="E177" s="118"/>
      <c r="F177" s="118"/>
      <c r="G177" s="118"/>
      <c r="H177" s="118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</row>
    <row r="178" customFormat="false" ht="12.75" hidden="false" customHeight="true" outlineLevel="0" collapsed="false">
      <c r="A178" s="118"/>
      <c r="B178" s="118"/>
      <c r="C178" s="118"/>
      <c r="D178" s="118"/>
      <c r="E178" s="118"/>
      <c r="F178" s="118"/>
      <c r="G178" s="118"/>
      <c r="H178" s="118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</row>
    <row r="179" customFormat="false" ht="12.75" hidden="false" customHeight="true" outlineLevel="0" collapsed="false">
      <c r="A179" s="118"/>
      <c r="B179" s="118"/>
      <c r="C179" s="118"/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</row>
    <row r="180" customFormat="false" ht="12.75" hidden="false" customHeight="true" outlineLevel="0" collapsed="false">
      <c r="A180" s="118"/>
      <c r="B180" s="118"/>
      <c r="C180" s="118"/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</row>
    <row r="181" customFormat="false" ht="12.75" hidden="false" customHeight="true" outlineLevel="0" collapsed="false">
      <c r="A181" s="118"/>
      <c r="B181" s="118"/>
      <c r="C181" s="118"/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</row>
    <row r="182" customFormat="false" ht="12.75" hidden="false" customHeight="true" outlineLevel="0" collapsed="false">
      <c r="A182" s="118"/>
      <c r="B182" s="118"/>
      <c r="C182" s="118"/>
      <c r="D182" s="118"/>
      <c r="E182" s="118"/>
      <c r="F182" s="118"/>
      <c r="G182" s="118"/>
      <c r="H182" s="118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</row>
    <row r="183" customFormat="false" ht="12.75" hidden="false" customHeight="true" outlineLevel="0" collapsed="false">
      <c r="A183" s="118"/>
      <c r="B183" s="118"/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</row>
    <row r="184" customFormat="false" ht="12.75" hidden="false" customHeight="true" outlineLevel="0" collapsed="false">
      <c r="A184" s="118"/>
      <c r="B184" s="118"/>
      <c r="C184" s="118"/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</row>
    <row r="185" customFormat="false" ht="12.75" hidden="false" customHeight="true" outlineLevel="0" collapsed="false">
      <c r="A185" s="118"/>
      <c r="B185" s="118"/>
      <c r="C185" s="118"/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  <c r="X185" s="118"/>
      <c r="Y185" s="118"/>
      <c r="Z185" s="118"/>
    </row>
    <row r="186" customFormat="false" ht="12.75" hidden="false" customHeight="true" outlineLevel="0" collapsed="false">
      <c r="A186" s="118"/>
      <c r="B186" s="118"/>
      <c r="C186" s="118"/>
      <c r="D186" s="118"/>
      <c r="E186" s="118"/>
      <c r="F186" s="118"/>
      <c r="G186" s="118"/>
      <c r="H186" s="118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  <c r="X186" s="118"/>
      <c r="Y186" s="118"/>
      <c r="Z186" s="118"/>
    </row>
    <row r="187" customFormat="false" ht="12.75" hidden="false" customHeight="true" outlineLevel="0" collapsed="false">
      <c r="A187" s="118"/>
      <c r="B187" s="118"/>
      <c r="C187" s="118"/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</row>
    <row r="188" customFormat="false" ht="12.75" hidden="false" customHeight="true" outlineLevel="0" collapsed="false">
      <c r="A188" s="118"/>
      <c r="B188" s="118"/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</row>
    <row r="189" customFormat="false" ht="12.75" hidden="false" customHeight="true" outlineLevel="0" collapsed="false">
      <c r="A189" s="118"/>
      <c r="B189" s="118"/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</row>
    <row r="190" customFormat="false" ht="12.75" hidden="false" customHeight="true" outlineLevel="0" collapsed="false">
      <c r="A190" s="118"/>
      <c r="B190" s="118"/>
      <c r="C190" s="118"/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</row>
    <row r="191" customFormat="false" ht="12.75" hidden="false" customHeight="true" outlineLevel="0" collapsed="false">
      <c r="A191" s="118"/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</row>
    <row r="192" customFormat="false" ht="12.75" hidden="false" customHeight="true" outlineLevel="0" collapsed="false">
      <c r="A192" s="118"/>
      <c r="B192" s="118"/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</row>
    <row r="193" customFormat="false" ht="12.75" hidden="false" customHeight="true" outlineLevel="0" collapsed="false">
      <c r="A193" s="118"/>
      <c r="B193" s="118"/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</row>
    <row r="194" customFormat="false" ht="12.75" hidden="false" customHeight="true" outlineLevel="0" collapsed="false">
      <c r="A194" s="118"/>
      <c r="B194" s="118"/>
      <c r="C194" s="118"/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</row>
    <row r="195" customFormat="false" ht="12.75" hidden="false" customHeight="true" outlineLevel="0" collapsed="false">
      <c r="A195" s="118"/>
      <c r="B195" s="118"/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</row>
    <row r="196" customFormat="false" ht="12.75" hidden="false" customHeight="true" outlineLevel="0" collapsed="false">
      <c r="A196" s="118"/>
      <c r="B196" s="118"/>
      <c r="C196" s="118"/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</row>
    <row r="197" customFormat="false" ht="12.75" hidden="false" customHeight="true" outlineLevel="0" collapsed="false">
      <c r="A197" s="118"/>
      <c r="B197" s="118"/>
      <c r="C197" s="118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</row>
    <row r="198" customFormat="false" ht="12.75" hidden="false" customHeight="true" outlineLevel="0" collapsed="false">
      <c r="A198" s="118"/>
      <c r="B198" s="118"/>
      <c r="C198" s="118"/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</row>
    <row r="199" customFormat="false" ht="12.75" hidden="false" customHeight="true" outlineLevel="0" collapsed="false">
      <c r="A199" s="118"/>
      <c r="B199" s="118"/>
      <c r="C199" s="118"/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  <c r="X199" s="118"/>
      <c r="Y199" s="118"/>
      <c r="Z199" s="118"/>
    </row>
    <row r="200" customFormat="false" ht="12.75" hidden="false" customHeight="true" outlineLevel="0" collapsed="false">
      <c r="A200" s="118"/>
      <c r="B200" s="118"/>
      <c r="C200" s="118"/>
      <c r="D200" s="118"/>
      <c r="E200" s="118"/>
      <c r="F200" s="118"/>
      <c r="G200" s="118"/>
      <c r="H200" s="118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  <c r="X200" s="118"/>
      <c r="Y200" s="118"/>
      <c r="Z200" s="118"/>
    </row>
    <row r="201" customFormat="false" ht="12.75" hidden="false" customHeight="true" outlineLevel="0" collapsed="false">
      <c r="A201" s="118"/>
      <c r="B201" s="118"/>
      <c r="C201" s="118"/>
      <c r="D201" s="118"/>
      <c r="E201" s="118"/>
      <c r="F201" s="118"/>
      <c r="G201" s="118"/>
      <c r="H201" s="118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  <c r="X201" s="118"/>
      <c r="Y201" s="118"/>
      <c r="Z201" s="118"/>
    </row>
    <row r="202" customFormat="false" ht="12.75" hidden="false" customHeight="true" outlineLevel="0" collapsed="false">
      <c r="A202" s="118"/>
      <c r="B202" s="118"/>
      <c r="C202" s="118"/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</row>
    <row r="203" customFormat="false" ht="12.75" hidden="false" customHeight="true" outlineLevel="0" collapsed="false">
      <c r="A203" s="118"/>
      <c r="B203" s="118"/>
      <c r="C203" s="118"/>
      <c r="D203" s="118"/>
      <c r="E203" s="118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</row>
    <row r="204" customFormat="false" ht="12.75" hidden="false" customHeight="true" outlineLevel="0" collapsed="false">
      <c r="A204" s="118"/>
      <c r="B204" s="118"/>
      <c r="C204" s="118"/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</row>
    <row r="205" customFormat="false" ht="12.75" hidden="false" customHeight="true" outlineLevel="0" collapsed="false">
      <c r="A205" s="118"/>
      <c r="B205" s="118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</row>
    <row r="206" customFormat="false" ht="12.75" hidden="false" customHeight="true" outlineLevel="0" collapsed="false">
      <c r="A206" s="118"/>
      <c r="B206" s="118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  <c r="X206" s="118"/>
      <c r="Y206" s="118"/>
      <c r="Z206" s="118"/>
    </row>
    <row r="207" customFormat="false" ht="12.75" hidden="false" customHeight="true" outlineLevel="0" collapsed="false">
      <c r="A207" s="118"/>
      <c r="B207" s="118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</row>
    <row r="208" customFormat="false" ht="12.75" hidden="false" customHeight="true" outlineLevel="0" collapsed="false">
      <c r="A208" s="118"/>
      <c r="B208" s="118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  <c r="X208" s="118"/>
      <c r="Y208" s="118"/>
      <c r="Z208" s="118"/>
    </row>
    <row r="209" customFormat="false" ht="12.75" hidden="false" customHeight="true" outlineLevel="0" collapsed="false">
      <c r="A209" s="118"/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</row>
    <row r="210" customFormat="false" ht="12.75" hidden="false" customHeight="true" outlineLevel="0" collapsed="false">
      <c r="A210" s="118"/>
      <c r="B210" s="118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</row>
    <row r="211" customFormat="false" ht="12.75" hidden="false" customHeight="true" outlineLevel="0" collapsed="false">
      <c r="A211" s="118"/>
      <c r="B211" s="118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</row>
    <row r="212" customFormat="false" ht="12.75" hidden="false" customHeight="true" outlineLevel="0" collapsed="false">
      <c r="A212" s="118"/>
      <c r="B212" s="118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</row>
    <row r="213" customFormat="false" ht="12.75" hidden="false" customHeight="true" outlineLevel="0" collapsed="false">
      <c r="A213" s="118"/>
      <c r="B213" s="118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</row>
    <row r="214" customFormat="false" ht="12.75" hidden="false" customHeight="true" outlineLevel="0" collapsed="false">
      <c r="A214" s="118"/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  <c r="X214" s="118"/>
      <c r="Y214" s="118"/>
      <c r="Z214" s="118"/>
    </row>
    <row r="215" customFormat="false" ht="12.75" hidden="false" customHeight="true" outlineLevel="0" collapsed="false">
      <c r="A215" s="118"/>
      <c r="B215" s="118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  <c r="X215" s="118"/>
      <c r="Y215" s="118"/>
      <c r="Z215" s="118"/>
    </row>
    <row r="216" customFormat="false" ht="12.75" hidden="false" customHeight="true" outlineLevel="0" collapsed="false">
      <c r="A216" s="118"/>
      <c r="B216" s="118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</row>
    <row r="217" customFormat="false" ht="12.75" hidden="false" customHeight="true" outlineLevel="0" collapsed="false">
      <c r="A217" s="118"/>
      <c r="B217" s="118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  <c r="X217" s="118"/>
      <c r="Y217" s="118"/>
      <c r="Z217" s="118"/>
    </row>
    <row r="218" customFormat="false" ht="12.75" hidden="false" customHeight="true" outlineLevel="0" collapsed="false">
      <c r="A218" s="118"/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118"/>
      <c r="Y218" s="118"/>
      <c r="Z218" s="118"/>
    </row>
    <row r="219" customFormat="false" ht="12.75" hidden="false" customHeight="true" outlineLevel="0" collapsed="false">
      <c r="A219" s="118"/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</row>
    <row r="220" customFormat="false" ht="12.75" hidden="false" customHeight="true" outlineLevel="0" collapsed="false">
      <c r="A220" s="118"/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  <c r="X220" s="118"/>
      <c r="Y220" s="118"/>
      <c r="Z220" s="118"/>
    </row>
    <row r="221" customFormat="false" ht="12.75" hidden="false" customHeight="true" outlineLevel="0" collapsed="false">
      <c r="A221" s="118"/>
      <c r="B221" s="118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  <c r="X221" s="118"/>
      <c r="Y221" s="118"/>
      <c r="Z221" s="118"/>
    </row>
    <row r="222" customFormat="false" ht="12.75" hidden="false" customHeight="true" outlineLevel="0" collapsed="false">
      <c r="A222" s="118"/>
      <c r="B222" s="118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118"/>
      <c r="O222" s="118"/>
      <c r="P222" s="118"/>
      <c r="Q222" s="118"/>
      <c r="R222" s="118"/>
      <c r="S222" s="118"/>
      <c r="T222" s="118"/>
      <c r="U222" s="118"/>
      <c r="V222" s="118"/>
      <c r="W222" s="118"/>
      <c r="X222" s="118"/>
      <c r="Y222" s="118"/>
      <c r="Z222" s="118"/>
    </row>
    <row r="223" customFormat="false" ht="12.75" hidden="false" customHeight="true" outlineLevel="0" collapsed="false">
      <c r="A223" s="118"/>
      <c r="B223" s="118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118"/>
      <c r="O223" s="118"/>
      <c r="P223" s="118"/>
      <c r="Q223" s="118"/>
      <c r="R223" s="118"/>
      <c r="S223" s="118"/>
      <c r="T223" s="118"/>
      <c r="U223" s="118"/>
      <c r="V223" s="118"/>
      <c r="W223" s="118"/>
      <c r="X223" s="118"/>
      <c r="Y223" s="118"/>
      <c r="Z223" s="118"/>
    </row>
    <row r="224" customFormat="false" ht="12.75" hidden="false" customHeight="true" outlineLevel="0" collapsed="false">
      <c r="A224" s="118"/>
      <c r="B224" s="118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118"/>
      <c r="O224" s="118"/>
      <c r="P224" s="118"/>
      <c r="Q224" s="118"/>
      <c r="R224" s="118"/>
      <c r="S224" s="118"/>
      <c r="T224" s="118"/>
      <c r="U224" s="118"/>
      <c r="V224" s="118"/>
      <c r="W224" s="118"/>
      <c r="X224" s="118"/>
      <c r="Y224" s="118"/>
      <c r="Z224" s="118"/>
    </row>
    <row r="225" customFormat="false" ht="12.75" hidden="false" customHeight="true" outlineLevel="0" collapsed="false">
      <c r="A225" s="118"/>
      <c r="B225" s="118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118"/>
      <c r="P225" s="118"/>
      <c r="Q225" s="118"/>
      <c r="R225" s="118"/>
      <c r="S225" s="118"/>
      <c r="T225" s="118"/>
      <c r="U225" s="118"/>
      <c r="V225" s="118"/>
      <c r="W225" s="118"/>
      <c r="X225" s="118"/>
      <c r="Y225" s="118"/>
      <c r="Z225" s="118"/>
    </row>
    <row r="226" customFormat="false" ht="12.75" hidden="false" customHeight="true" outlineLevel="0" collapsed="false">
      <c r="A226" s="118"/>
      <c r="B226" s="118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118"/>
      <c r="O226" s="118"/>
      <c r="P226" s="118"/>
      <c r="Q226" s="118"/>
      <c r="R226" s="118"/>
      <c r="S226" s="118"/>
      <c r="T226" s="118"/>
      <c r="U226" s="118"/>
      <c r="V226" s="118"/>
      <c r="W226" s="118"/>
      <c r="X226" s="118"/>
      <c r="Y226" s="118"/>
      <c r="Z226" s="118"/>
    </row>
    <row r="227" customFormat="false" ht="12.75" hidden="false" customHeight="true" outlineLevel="0" collapsed="false">
      <c r="A227" s="118"/>
      <c r="B227" s="118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118"/>
      <c r="O227" s="118"/>
      <c r="P227" s="118"/>
      <c r="Q227" s="118"/>
      <c r="R227" s="118"/>
      <c r="S227" s="118"/>
      <c r="T227" s="118"/>
      <c r="U227" s="118"/>
      <c r="V227" s="118"/>
      <c r="W227" s="118"/>
      <c r="X227" s="118"/>
      <c r="Y227" s="118"/>
      <c r="Z227" s="118"/>
    </row>
    <row r="228" customFormat="false" ht="12.75" hidden="false" customHeight="true" outlineLevel="0" collapsed="false">
      <c r="A228" s="118"/>
      <c r="B228" s="118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118"/>
      <c r="O228" s="118"/>
      <c r="P228" s="118"/>
      <c r="Q228" s="118"/>
      <c r="R228" s="118"/>
      <c r="S228" s="118"/>
      <c r="T228" s="118"/>
      <c r="U228" s="118"/>
      <c r="V228" s="118"/>
      <c r="W228" s="118"/>
      <c r="X228" s="118"/>
      <c r="Y228" s="118"/>
      <c r="Z228" s="118"/>
    </row>
    <row r="229" customFormat="false" ht="12.75" hidden="false" customHeight="true" outlineLevel="0" collapsed="false">
      <c r="A229" s="118"/>
      <c r="B229" s="118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118"/>
      <c r="O229" s="118"/>
      <c r="P229" s="118"/>
      <c r="Q229" s="118"/>
      <c r="R229" s="118"/>
      <c r="S229" s="118"/>
      <c r="T229" s="118"/>
      <c r="U229" s="118"/>
      <c r="V229" s="118"/>
      <c r="W229" s="118"/>
      <c r="X229" s="118"/>
      <c r="Y229" s="118"/>
      <c r="Z229" s="118"/>
    </row>
    <row r="230" customFormat="false" ht="12.75" hidden="false" customHeight="true" outlineLevel="0" collapsed="false">
      <c r="A230" s="118"/>
      <c r="B230" s="118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118"/>
      <c r="O230" s="118"/>
      <c r="P230" s="118"/>
      <c r="Q230" s="118"/>
      <c r="R230" s="118"/>
      <c r="S230" s="118"/>
      <c r="T230" s="118"/>
      <c r="U230" s="118"/>
      <c r="V230" s="118"/>
      <c r="W230" s="118"/>
      <c r="X230" s="118"/>
      <c r="Y230" s="118"/>
      <c r="Z230" s="118"/>
    </row>
    <row r="231" customFormat="false" ht="12.75" hidden="false" customHeight="true" outlineLevel="0" collapsed="false">
      <c r="A231" s="118"/>
      <c r="B231" s="118"/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  <c r="N231" s="118"/>
      <c r="O231" s="118"/>
      <c r="P231" s="118"/>
      <c r="Q231" s="118"/>
      <c r="R231" s="118"/>
      <c r="S231" s="118"/>
      <c r="T231" s="118"/>
      <c r="U231" s="118"/>
      <c r="V231" s="118"/>
      <c r="W231" s="118"/>
      <c r="X231" s="118"/>
      <c r="Y231" s="118"/>
      <c r="Z231" s="118"/>
    </row>
    <row r="232" customFormat="false" ht="12.75" hidden="false" customHeight="true" outlineLevel="0" collapsed="false">
      <c r="A232" s="118"/>
      <c r="B232" s="118"/>
      <c r="C232" s="118"/>
      <c r="D232" s="118"/>
      <c r="E232" s="118"/>
      <c r="F232" s="118"/>
      <c r="G232" s="118"/>
      <c r="H232" s="118"/>
      <c r="I232" s="118"/>
      <c r="J232" s="118"/>
      <c r="K232" s="118"/>
      <c r="L232" s="118"/>
      <c r="M232" s="118"/>
      <c r="N232" s="118"/>
      <c r="O232" s="118"/>
      <c r="P232" s="118"/>
      <c r="Q232" s="118"/>
      <c r="R232" s="118"/>
      <c r="S232" s="118"/>
      <c r="T232" s="118"/>
      <c r="U232" s="118"/>
      <c r="V232" s="118"/>
      <c r="W232" s="118"/>
      <c r="X232" s="118"/>
      <c r="Y232" s="118"/>
      <c r="Z232" s="118"/>
    </row>
    <row r="233" customFormat="false" ht="12.75" hidden="false" customHeight="true" outlineLevel="0" collapsed="false">
      <c r="A233" s="118"/>
      <c r="B233" s="118"/>
      <c r="C233" s="118"/>
      <c r="D233" s="118"/>
      <c r="E233" s="118"/>
      <c r="F233" s="118"/>
      <c r="G233" s="118"/>
      <c r="H233" s="118"/>
      <c r="I233" s="118"/>
      <c r="J233" s="118"/>
      <c r="K233" s="118"/>
      <c r="L233" s="118"/>
      <c r="M233" s="118"/>
      <c r="N233" s="118"/>
      <c r="O233" s="118"/>
      <c r="P233" s="118"/>
      <c r="Q233" s="118"/>
      <c r="R233" s="118"/>
      <c r="S233" s="118"/>
      <c r="T233" s="118"/>
      <c r="U233" s="118"/>
      <c r="V233" s="118"/>
      <c r="W233" s="118"/>
      <c r="X233" s="118"/>
      <c r="Y233" s="118"/>
      <c r="Z233" s="118"/>
    </row>
    <row r="234" customFormat="false" ht="12.75" hidden="false" customHeight="true" outlineLevel="0" collapsed="false">
      <c r="A234" s="118"/>
      <c r="B234" s="118"/>
      <c r="C234" s="118"/>
      <c r="D234" s="118"/>
      <c r="E234" s="118"/>
      <c r="F234" s="118"/>
      <c r="G234" s="118"/>
      <c r="H234" s="118"/>
      <c r="I234" s="118"/>
      <c r="J234" s="118"/>
      <c r="K234" s="118"/>
      <c r="L234" s="118"/>
      <c r="M234" s="118"/>
      <c r="N234" s="118"/>
      <c r="O234" s="118"/>
      <c r="P234" s="118"/>
      <c r="Q234" s="118"/>
      <c r="R234" s="118"/>
      <c r="S234" s="118"/>
      <c r="T234" s="118"/>
      <c r="U234" s="118"/>
      <c r="V234" s="118"/>
      <c r="W234" s="118"/>
      <c r="X234" s="118"/>
      <c r="Y234" s="118"/>
      <c r="Z234" s="118"/>
    </row>
    <row r="235" customFormat="false" ht="12.75" hidden="false" customHeight="true" outlineLevel="0" collapsed="false">
      <c r="A235" s="118"/>
      <c r="B235" s="118"/>
      <c r="C235" s="118"/>
      <c r="D235" s="118"/>
      <c r="E235" s="118"/>
      <c r="F235" s="118"/>
      <c r="G235" s="118"/>
      <c r="H235" s="118"/>
      <c r="I235" s="118"/>
      <c r="J235" s="118"/>
      <c r="K235" s="118"/>
      <c r="L235" s="118"/>
      <c r="M235" s="118"/>
      <c r="N235" s="118"/>
      <c r="O235" s="118"/>
      <c r="P235" s="118"/>
      <c r="Q235" s="118"/>
      <c r="R235" s="118"/>
      <c r="S235" s="118"/>
      <c r="T235" s="118"/>
      <c r="U235" s="118"/>
      <c r="V235" s="118"/>
      <c r="W235" s="118"/>
      <c r="X235" s="118"/>
      <c r="Y235" s="118"/>
      <c r="Z235" s="118"/>
    </row>
    <row r="236" customFormat="false" ht="12.75" hidden="false" customHeight="true" outlineLevel="0" collapsed="false">
      <c r="A236" s="118"/>
      <c r="B236" s="118"/>
      <c r="C236" s="118"/>
      <c r="D236" s="118"/>
      <c r="E236" s="118"/>
      <c r="F236" s="118"/>
      <c r="G236" s="118"/>
      <c r="H236" s="118"/>
      <c r="I236" s="118"/>
      <c r="J236" s="118"/>
      <c r="K236" s="118"/>
      <c r="L236" s="118"/>
      <c r="M236" s="118"/>
      <c r="N236" s="118"/>
      <c r="O236" s="118"/>
      <c r="P236" s="118"/>
      <c r="Q236" s="118"/>
      <c r="R236" s="118"/>
      <c r="S236" s="118"/>
      <c r="T236" s="118"/>
      <c r="U236" s="118"/>
      <c r="V236" s="118"/>
      <c r="W236" s="118"/>
      <c r="X236" s="118"/>
      <c r="Y236" s="118"/>
      <c r="Z236" s="118"/>
    </row>
    <row r="237" customFormat="false" ht="12.75" hidden="false" customHeight="true" outlineLevel="0" collapsed="false">
      <c r="A237" s="118"/>
      <c r="B237" s="118"/>
      <c r="C237" s="118"/>
      <c r="D237" s="118"/>
      <c r="E237" s="118"/>
      <c r="F237" s="118"/>
      <c r="G237" s="118"/>
      <c r="H237" s="118"/>
      <c r="I237" s="118"/>
      <c r="J237" s="118"/>
      <c r="K237" s="118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  <c r="X237" s="118"/>
      <c r="Y237" s="118"/>
      <c r="Z237" s="118"/>
    </row>
    <row r="238" customFormat="false" ht="12.75" hidden="false" customHeight="true" outlineLevel="0" collapsed="false">
      <c r="A238" s="118"/>
      <c r="B238" s="118"/>
      <c r="C238" s="118"/>
      <c r="D238" s="118"/>
      <c r="E238" s="118"/>
      <c r="F238" s="118"/>
      <c r="G238" s="118"/>
      <c r="H238" s="118"/>
      <c r="I238" s="118"/>
      <c r="J238" s="118"/>
      <c r="K238" s="118"/>
      <c r="L238" s="118"/>
      <c r="M238" s="118"/>
      <c r="N238" s="118"/>
      <c r="O238" s="118"/>
      <c r="P238" s="118"/>
      <c r="Q238" s="118"/>
      <c r="R238" s="118"/>
      <c r="S238" s="118"/>
      <c r="T238" s="118"/>
      <c r="U238" s="118"/>
      <c r="V238" s="118"/>
      <c r="W238" s="118"/>
      <c r="X238" s="118"/>
      <c r="Y238" s="118"/>
      <c r="Z238" s="118"/>
    </row>
    <row r="239" customFormat="false" ht="12.75" hidden="false" customHeight="true" outlineLevel="0" collapsed="false">
      <c r="A239" s="118"/>
      <c r="B239" s="118"/>
      <c r="C239" s="118"/>
      <c r="D239" s="118"/>
      <c r="E239" s="118"/>
      <c r="F239" s="118"/>
      <c r="G239" s="118"/>
      <c r="H239" s="118"/>
      <c r="I239" s="118"/>
      <c r="J239" s="118"/>
      <c r="K239" s="118"/>
      <c r="L239" s="118"/>
      <c r="M239" s="118"/>
      <c r="N239" s="118"/>
      <c r="O239" s="118"/>
      <c r="P239" s="118"/>
      <c r="Q239" s="118"/>
      <c r="R239" s="118"/>
      <c r="S239" s="118"/>
      <c r="T239" s="118"/>
      <c r="U239" s="118"/>
      <c r="V239" s="118"/>
      <c r="W239" s="118"/>
      <c r="X239" s="118"/>
      <c r="Y239" s="118"/>
      <c r="Z239" s="118"/>
    </row>
    <row r="240" customFormat="false" ht="12.75" hidden="false" customHeight="true" outlineLevel="0" collapsed="false">
      <c r="A240" s="118"/>
      <c r="B240" s="118"/>
      <c r="C240" s="118"/>
      <c r="D240" s="118"/>
      <c r="E240" s="118"/>
      <c r="F240" s="118"/>
      <c r="G240" s="118"/>
      <c r="H240" s="118"/>
      <c r="I240" s="118"/>
      <c r="J240" s="118"/>
      <c r="K240" s="118"/>
      <c r="L240" s="118"/>
      <c r="M240" s="118"/>
      <c r="N240" s="118"/>
      <c r="O240" s="118"/>
      <c r="P240" s="118"/>
      <c r="Q240" s="118"/>
      <c r="R240" s="118"/>
      <c r="S240" s="118"/>
      <c r="T240" s="118"/>
      <c r="U240" s="118"/>
      <c r="V240" s="118"/>
      <c r="W240" s="118"/>
      <c r="X240" s="118"/>
      <c r="Y240" s="118"/>
      <c r="Z240" s="118"/>
    </row>
    <row r="241" customFormat="false" ht="12.75" hidden="false" customHeight="true" outlineLevel="0" collapsed="false">
      <c r="A241" s="118"/>
      <c r="B241" s="118"/>
      <c r="C241" s="118"/>
      <c r="D241" s="118"/>
      <c r="E241" s="118"/>
      <c r="F241" s="118"/>
      <c r="G241" s="118"/>
      <c r="H241" s="118"/>
      <c r="I241" s="118"/>
      <c r="J241" s="118"/>
      <c r="K241" s="118"/>
      <c r="L241" s="118"/>
      <c r="M241" s="118"/>
      <c r="N241" s="118"/>
      <c r="O241" s="118"/>
      <c r="P241" s="118"/>
      <c r="Q241" s="118"/>
      <c r="R241" s="118"/>
      <c r="S241" s="118"/>
      <c r="T241" s="118"/>
      <c r="U241" s="118"/>
      <c r="V241" s="118"/>
      <c r="W241" s="118"/>
      <c r="X241" s="118"/>
      <c r="Y241" s="118"/>
      <c r="Z241" s="118"/>
    </row>
    <row r="242" customFormat="false" ht="12.75" hidden="false" customHeight="true" outlineLevel="0" collapsed="false">
      <c r="A242" s="118"/>
      <c r="B242" s="118"/>
      <c r="C242" s="118"/>
      <c r="D242" s="118"/>
      <c r="E242" s="118"/>
      <c r="F242" s="118"/>
      <c r="G242" s="118"/>
      <c r="H242" s="118"/>
      <c r="I242" s="118"/>
      <c r="J242" s="118"/>
      <c r="K242" s="118"/>
      <c r="L242" s="118"/>
      <c r="M242" s="118"/>
      <c r="N242" s="118"/>
      <c r="O242" s="118"/>
      <c r="P242" s="118"/>
      <c r="Q242" s="118"/>
      <c r="R242" s="118"/>
      <c r="S242" s="118"/>
      <c r="T242" s="118"/>
      <c r="U242" s="118"/>
      <c r="V242" s="118"/>
      <c r="W242" s="118"/>
      <c r="X242" s="118"/>
      <c r="Y242" s="118"/>
      <c r="Z242" s="118"/>
    </row>
    <row r="243" customFormat="false" ht="12.75" hidden="false" customHeight="true" outlineLevel="0" collapsed="false">
      <c r="A243" s="118"/>
      <c r="B243" s="118"/>
      <c r="C243" s="118"/>
      <c r="D243" s="118"/>
      <c r="E243" s="118"/>
      <c r="F243" s="118"/>
      <c r="G243" s="118"/>
      <c r="H243" s="118"/>
      <c r="I243" s="118"/>
      <c r="J243" s="118"/>
      <c r="K243" s="118"/>
      <c r="L243" s="118"/>
      <c r="M243" s="118"/>
      <c r="N243" s="118"/>
      <c r="O243" s="118"/>
      <c r="P243" s="118"/>
      <c r="Q243" s="118"/>
      <c r="R243" s="118"/>
      <c r="S243" s="118"/>
      <c r="T243" s="118"/>
      <c r="U243" s="118"/>
      <c r="V243" s="118"/>
      <c r="W243" s="118"/>
      <c r="X243" s="118"/>
      <c r="Y243" s="118"/>
      <c r="Z243" s="118"/>
    </row>
    <row r="244" customFormat="false" ht="12.75" hidden="false" customHeight="true" outlineLevel="0" collapsed="false">
      <c r="A244" s="118"/>
      <c r="B244" s="118"/>
      <c r="C244" s="118"/>
      <c r="D244" s="118"/>
      <c r="E244" s="118"/>
      <c r="F244" s="118"/>
      <c r="G244" s="118"/>
      <c r="H244" s="118"/>
      <c r="I244" s="118"/>
      <c r="J244" s="118"/>
      <c r="K244" s="118"/>
      <c r="L244" s="118"/>
      <c r="M244" s="118"/>
      <c r="N244" s="118"/>
      <c r="O244" s="118"/>
      <c r="P244" s="118"/>
      <c r="Q244" s="118"/>
      <c r="R244" s="118"/>
      <c r="S244" s="118"/>
      <c r="T244" s="118"/>
      <c r="U244" s="118"/>
      <c r="V244" s="118"/>
      <c r="W244" s="118"/>
      <c r="X244" s="118"/>
      <c r="Y244" s="118"/>
      <c r="Z244" s="118"/>
    </row>
    <row r="245" customFormat="false" ht="12.75" hidden="false" customHeight="true" outlineLevel="0" collapsed="false">
      <c r="A245" s="118"/>
      <c r="B245" s="118"/>
      <c r="C245" s="118"/>
      <c r="D245" s="118"/>
      <c r="E245" s="118"/>
      <c r="F245" s="118"/>
      <c r="G245" s="118"/>
      <c r="H245" s="118"/>
      <c r="I245" s="118"/>
      <c r="J245" s="118"/>
      <c r="K245" s="118"/>
      <c r="L245" s="118"/>
      <c r="M245" s="118"/>
      <c r="N245" s="118"/>
      <c r="O245" s="118"/>
      <c r="P245" s="118"/>
      <c r="Q245" s="118"/>
      <c r="R245" s="118"/>
      <c r="S245" s="118"/>
      <c r="T245" s="118"/>
      <c r="U245" s="118"/>
      <c r="V245" s="118"/>
      <c r="W245" s="118"/>
      <c r="X245" s="118"/>
      <c r="Y245" s="118"/>
      <c r="Z245" s="118"/>
    </row>
    <row r="246" customFormat="false" ht="12.75" hidden="false" customHeight="true" outlineLevel="0" collapsed="false">
      <c r="A246" s="118"/>
      <c r="B246" s="118"/>
      <c r="C246" s="118"/>
      <c r="D246" s="118"/>
      <c r="E246" s="118"/>
      <c r="F246" s="118"/>
      <c r="G246" s="118"/>
      <c r="H246" s="118"/>
      <c r="I246" s="118"/>
      <c r="J246" s="118"/>
      <c r="K246" s="118"/>
      <c r="L246" s="118"/>
      <c r="M246" s="118"/>
      <c r="N246" s="118"/>
      <c r="O246" s="118"/>
      <c r="P246" s="118"/>
      <c r="Q246" s="118"/>
      <c r="R246" s="118"/>
      <c r="S246" s="118"/>
      <c r="T246" s="118"/>
      <c r="U246" s="118"/>
      <c r="V246" s="118"/>
      <c r="W246" s="118"/>
      <c r="X246" s="118"/>
      <c r="Y246" s="118"/>
      <c r="Z246" s="118"/>
    </row>
    <row r="247" customFormat="false" ht="12.75" hidden="false" customHeight="true" outlineLevel="0" collapsed="false">
      <c r="A247" s="118"/>
      <c r="B247" s="118"/>
      <c r="C247" s="118"/>
      <c r="D247" s="118"/>
      <c r="E247" s="118"/>
      <c r="F247" s="118"/>
      <c r="G247" s="118"/>
      <c r="H247" s="118"/>
      <c r="I247" s="118"/>
      <c r="J247" s="118"/>
      <c r="K247" s="118"/>
      <c r="L247" s="118"/>
      <c r="M247" s="118"/>
      <c r="N247" s="118"/>
      <c r="O247" s="118"/>
      <c r="P247" s="118"/>
      <c r="Q247" s="118"/>
      <c r="R247" s="118"/>
      <c r="S247" s="118"/>
      <c r="T247" s="118"/>
      <c r="U247" s="118"/>
      <c r="V247" s="118"/>
      <c r="W247" s="118"/>
      <c r="X247" s="118"/>
      <c r="Y247" s="118"/>
      <c r="Z247" s="118"/>
    </row>
    <row r="248" customFormat="false" ht="12.75" hidden="false" customHeight="true" outlineLevel="0" collapsed="false">
      <c r="A248" s="118"/>
      <c r="B248" s="118"/>
      <c r="C248" s="118"/>
      <c r="D248" s="118"/>
      <c r="E248" s="118"/>
      <c r="F248" s="118"/>
      <c r="G248" s="118"/>
      <c r="H248" s="118"/>
      <c r="I248" s="118"/>
      <c r="J248" s="118"/>
      <c r="K248" s="118"/>
      <c r="L248" s="118"/>
      <c r="M248" s="118"/>
      <c r="N248" s="118"/>
      <c r="O248" s="118"/>
      <c r="P248" s="118"/>
      <c r="Q248" s="118"/>
      <c r="R248" s="118"/>
      <c r="S248" s="118"/>
      <c r="T248" s="118"/>
      <c r="U248" s="118"/>
      <c r="V248" s="118"/>
      <c r="W248" s="118"/>
      <c r="X248" s="118"/>
      <c r="Y248" s="118"/>
      <c r="Z248" s="118"/>
    </row>
    <row r="249" customFormat="false" ht="12.75" hidden="false" customHeight="true" outlineLevel="0" collapsed="false">
      <c r="A249" s="118"/>
      <c r="B249" s="118"/>
      <c r="C249" s="118"/>
      <c r="D249" s="118"/>
      <c r="E249" s="118"/>
      <c r="F249" s="118"/>
      <c r="G249" s="118"/>
      <c r="H249" s="118"/>
      <c r="I249" s="118"/>
      <c r="J249" s="118"/>
      <c r="K249" s="118"/>
      <c r="L249" s="118"/>
      <c r="M249" s="118"/>
      <c r="N249" s="118"/>
      <c r="O249" s="118"/>
      <c r="P249" s="118"/>
      <c r="Q249" s="118"/>
      <c r="R249" s="118"/>
      <c r="S249" s="118"/>
      <c r="T249" s="118"/>
      <c r="U249" s="118"/>
      <c r="V249" s="118"/>
      <c r="W249" s="118"/>
      <c r="X249" s="118"/>
      <c r="Y249" s="118"/>
      <c r="Z249" s="118"/>
    </row>
    <row r="250" customFormat="false" ht="12.75" hidden="false" customHeight="true" outlineLevel="0" collapsed="false">
      <c r="A250" s="118"/>
      <c r="B250" s="118"/>
      <c r="C250" s="118"/>
      <c r="D250" s="118"/>
      <c r="E250" s="118"/>
      <c r="F250" s="118"/>
      <c r="G250" s="118"/>
      <c r="H250" s="118"/>
      <c r="I250" s="118"/>
      <c r="J250" s="118"/>
      <c r="K250" s="118"/>
      <c r="L250" s="118"/>
      <c r="M250" s="118"/>
      <c r="N250" s="118"/>
      <c r="O250" s="118"/>
      <c r="P250" s="118"/>
      <c r="Q250" s="118"/>
      <c r="R250" s="118"/>
      <c r="S250" s="118"/>
      <c r="T250" s="118"/>
      <c r="U250" s="118"/>
      <c r="V250" s="118"/>
      <c r="W250" s="118"/>
      <c r="X250" s="118"/>
      <c r="Y250" s="118"/>
      <c r="Z250" s="118"/>
    </row>
    <row r="251" customFormat="false" ht="12.75" hidden="false" customHeight="true" outlineLevel="0" collapsed="false">
      <c r="A251" s="118"/>
      <c r="B251" s="118"/>
      <c r="C251" s="118"/>
      <c r="D251" s="118"/>
      <c r="E251" s="118"/>
      <c r="F251" s="118"/>
      <c r="G251" s="118"/>
      <c r="H251" s="118"/>
      <c r="I251" s="118"/>
      <c r="J251" s="118"/>
      <c r="K251" s="118"/>
      <c r="L251" s="118"/>
      <c r="M251" s="118"/>
      <c r="N251" s="118"/>
      <c r="O251" s="118"/>
      <c r="P251" s="118"/>
      <c r="Q251" s="118"/>
      <c r="R251" s="118"/>
      <c r="S251" s="118"/>
      <c r="T251" s="118"/>
      <c r="U251" s="118"/>
      <c r="V251" s="118"/>
      <c r="W251" s="118"/>
      <c r="X251" s="118"/>
      <c r="Y251" s="118"/>
      <c r="Z251" s="118"/>
    </row>
    <row r="252" customFormat="false" ht="12.75" hidden="false" customHeight="true" outlineLevel="0" collapsed="false">
      <c r="A252" s="118"/>
      <c r="B252" s="118"/>
      <c r="C252" s="118"/>
      <c r="D252" s="118"/>
      <c r="E252" s="118"/>
      <c r="F252" s="118"/>
      <c r="G252" s="118"/>
      <c r="H252" s="118"/>
      <c r="I252" s="118"/>
      <c r="J252" s="118"/>
      <c r="K252" s="118"/>
      <c r="L252" s="118"/>
      <c r="M252" s="118"/>
      <c r="N252" s="118"/>
      <c r="O252" s="118"/>
      <c r="P252" s="118"/>
      <c r="Q252" s="118"/>
      <c r="R252" s="118"/>
      <c r="S252" s="118"/>
      <c r="T252" s="118"/>
      <c r="U252" s="118"/>
      <c r="V252" s="118"/>
      <c r="W252" s="118"/>
      <c r="X252" s="118"/>
      <c r="Y252" s="118"/>
      <c r="Z252" s="118"/>
    </row>
    <row r="253" customFormat="false" ht="12.75" hidden="false" customHeight="true" outlineLevel="0" collapsed="false">
      <c r="A253" s="118"/>
      <c r="B253" s="118"/>
      <c r="C253" s="118"/>
      <c r="D253" s="118"/>
      <c r="E253" s="118"/>
      <c r="F253" s="118"/>
      <c r="G253" s="118"/>
      <c r="H253" s="118"/>
      <c r="I253" s="118"/>
      <c r="J253" s="118"/>
      <c r="K253" s="118"/>
      <c r="L253" s="118"/>
      <c r="M253" s="118"/>
      <c r="N253" s="118"/>
      <c r="O253" s="118"/>
      <c r="P253" s="118"/>
      <c r="Q253" s="118"/>
      <c r="R253" s="118"/>
      <c r="S253" s="118"/>
      <c r="T253" s="118"/>
      <c r="U253" s="118"/>
      <c r="V253" s="118"/>
      <c r="W253" s="118"/>
      <c r="X253" s="118"/>
      <c r="Y253" s="118"/>
      <c r="Z253" s="118"/>
    </row>
    <row r="254" customFormat="false" ht="12.75" hidden="false" customHeight="true" outlineLevel="0" collapsed="false">
      <c r="A254" s="118"/>
      <c r="B254" s="118"/>
      <c r="C254" s="118"/>
      <c r="D254" s="118"/>
      <c r="E254" s="118"/>
      <c r="F254" s="118"/>
      <c r="G254" s="118"/>
      <c r="H254" s="118"/>
      <c r="I254" s="118"/>
      <c r="J254" s="118"/>
      <c r="K254" s="118"/>
      <c r="L254" s="118"/>
      <c r="M254" s="118"/>
      <c r="N254" s="118"/>
      <c r="O254" s="118"/>
      <c r="P254" s="118"/>
      <c r="Q254" s="118"/>
      <c r="R254" s="118"/>
      <c r="S254" s="118"/>
      <c r="T254" s="118"/>
      <c r="U254" s="118"/>
      <c r="V254" s="118"/>
      <c r="W254" s="118"/>
      <c r="X254" s="118"/>
      <c r="Y254" s="118"/>
      <c r="Z254" s="118"/>
    </row>
    <row r="255" customFormat="false" ht="12.75" hidden="false" customHeight="true" outlineLevel="0" collapsed="false">
      <c r="A255" s="118"/>
      <c r="B255" s="118"/>
      <c r="C255" s="118"/>
      <c r="D255" s="118"/>
      <c r="E255" s="118"/>
      <c r="F255" s="118"/>
      <c r="G255" s="118"/>
      <c r="H255" s="118"/>
      <c r="I255" s="118"/>
      <c r="J255" s="118"/>
      <c r="K255" s="118"/>
      <c r="L255" s="118"/>
      <c r="M255" s="118"/>
      <c r="N255" s="118"/>
      <c r="O255" s="118"/>
      <c r="P255" s="118"/>
      <c r="Q255" s="118"/>
      <c r="R255" s="118"/>
      <c r="S255" s="118"/>
      <c r="T255" s="118"/>
      <c r="U255" s="118"/>
      <c r="V255" s="118"/>
      <c r="W255" s="118"/>
      <c r="X255" s="118"/>
      <c r="Y255" s="118"/>
      <c r="Z255" s="118"/>
    </row>
    <row r="256" customFormat="false" ht="12.75" hidden="false" customHeight="true" outlineLevel="0" collapsed="false">
      <c r="A256" s="118"/>
      <c r="B256" s="118"/>
      <c r="C256" s="118"/>
      <c r="D256" s="118"/>
      <c r="E256" s="118"/>
      <c r="F256" s="118"/>
      <c r="G256" s="118"/>
      <c r="H256" s="118"/>
      <c r="I256" s="118"/>
      <c r="J256" s="118"/>
      <c r="K256" s="118"/>
      <c r="L256" s="118"/>
      <c r="M256" s="118"/>
      <c r="N256" s="118"/>
      <c r="O256" s="118"/>
      <c r="P256" s="118"/>
      <c r="Q256" s="118"/>
      <c r="R256" s="118"/>
      <c r="S256" s="118"/>
      <c r="T256" s="118"/>
      <c r="U256" s="118"/>
      <c r="V256" s="118"/>
      <c r="W256" s="118"/>
      <c r="X256" s="118"/>
      <c r="Y256" s="118"/>
      <c r="Z256" s="118"/>
    </row>
    <row r="257" customFormat="false" ht="12.75" hidden="false" customHeight="true" outlineLevel="0" collapsed="false">
      <c r="A257" s="118"/>
      <c r="B257" s="118"/>
      <c r="C257" s="118"/>
      <c r="D257" s="118"/>
      <c r="E257" s="118"/>
      <c r="F257" s="118"/>
      <c r="G257" s="118"/>
      <c r="H257" s="118"/>
      <c r="I257" s="118"/>
      <c r="J257" s="118"/>
      <c r="K257" s="118"/>
      <c r="L257" s="118"/>
      <c r="M257" s="118"/>
      <c r="N257" s="118"/>
      <c r="O257" s="118"/>
      <c r="P257" s="118"/>
      <c r="Q257" s="118"/>
      <c r="R257" s="118"/>
      <c r="S257" s="118"/>
      <c r="T257" s="118"/>
      <c r="U257" s="118"/>
      <c r="V257" s="118"/>
      <c r="W257" s="118"/>
      <c r="X257" s="118"/>
      <c r="Y257" s="118"/>
      <c r="Z257" s="118"/>
    </row>
    <row r="258" customFormat="false" ht="12.75" hidden="false" customHeight="true" outlineLevel="0" collapsed="false">
      <c r="A258" s="118"/>
      <c r="B258" s="118"/>
      <c r="C258" s="118"/>
      <c r="D258" s="118"/>
      <c r="E258" s="118"/>
      <c r="F258" s="118"/>
      <c r="G258" s="118"/>
      <c r="H258" s="118"/>
      <c r="I258" s="118"/>
      <c r="J258" s="118"/>
      <c r="K258" s="118"/>
      <c r="L258" s="118"/>
      <c r="M258" s="118"/>
      <c r="N258" s="118"/>
      <c r="O258" s="118"/>
      <c r="P258" s="118"/>
      <c r="Q258" s="118"/>
      <c r="R258" s="118"/>
      <c r="S258" s="118"/>
      <c r="T258" s="118"/>
      <c r="U258" s="118"/>
      <c r="V258" s="118"/>
      <c r="W258" s="118"/>
      <c r="X258" s="118"/>
      <c r="Y258" s="118"/>
      <c r="Z258" s="118"/>
    </row>
    <row r="259" customFormat="false" ht="12.75" hidden="false" customHeight="true" outlineLevel="0" collapsed="false">
      <c r="A259" s="118"/>
      <c r="B259" s="118"/>
      <c r="C259" s="118"/>
      <c r="D259" s="118"/>
      <c r="E259" s="118"/>
      <c r="F259" s="118"/>
      <c r="G259" s="118"/>
      <c r="H259" s="118"/>
      <c r="I259" s="118"/>
      <c r="J259" s="118"/>
      <c r="K259" s="118"/>
      <c r="L259" s="118"/>
      <c r="M259" s="118"/>
      <c r="N259" s="118"/>
      <c r="O259" s="118"/>
      <c r="P259" s="118"/>
      <c r="Q259" s="118"/>
      <c r="R259" s="118"/>
      <c r="S259" s="118"/>
      <c r="T259" s="118"/>
      <c r="U259" s="118"/>
      <c r="V259" s="118"/>
      <c r="W259" s="118"/>
      <c r="X259" s="118"/>
      <c r="Y259" s="118"/>
      <c r="Z259" s="118"/>
    </row>
    <row r="260" customFormat="false" ht="12.75" hidden="false" customHeight="true" outlineLevel="0" collapsed="false">
      <c r="A260" s="118"/>
      <c r="B260" s="118"/>
      <c r="C260" s="118"/>
      <c r="D260" s="118"/>
      <c r="E260" s="118"/>
      <c r="F260" s="118"/>
      <c r="G260" s="118"/>
      <c r="H260" s="118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</row>
    <row r="261" customFormat="false" ht="12.75" hidden="false" customHeight="true" outlineLevel="0" collapsed="false">
      <c r="A261" s="118"/>
      <c r="B261" s="118"/>
      <c r="C261" s="118"/>
      <c r="D261" s="118"/>
      <c r="E261" s="118"/>
      <c r="F261" s="118"/>
      <c r="G261" s="118"/>
      <c r="H261" s="118"/>
      <c r="I261" s="118"/>
      <c r="J261" s="118"/>
      <c r="K261" s="118"/>
      <c r="L261" s="118"/>
      <c r="M261" s="118"/>
      <c r="N261" s="118"/>
      <c r="O261" s="118"/>
      <c r="P261" s="118"/>
      <c r="Q261" s="118"/>
      <c r="R261" s="118"/>
      <c r="S261" s="118"/>
      <c r="T261" s="118"/>
      <c r="U261" s="118"/>
      <c r="V261" s="118"/>
      <c r="W261" s="118"/>
      <c r="X261" s="118"/>
      <c r="Y261" s="118"/>
      <c r="Z261" s="118"/>
    </row>
    <row r="262" customFormat="false" ht="12.75" hidden="false" customHeight="true" outlineLevel="0" collapsed="false">
      <c r="A262" s="118"/>
      <c r="B262" s="118"/>
      <c r="C262" s="118"/>
      <c r="D262" s="118"/>
      <c r="E262" s="118"/>
      <c r="F262" s="118"/>
      <c r="G262" s="118"/>
      <c r="H262" s="118"/>
      <c r="I262" s="118"/>
      <c r="J262" s="118"/>
      <c r="K262" s="118"/>
      <c r="L262" s="118"/>
      <c r="M262" s="118"/>
      <c r="N262" s="118"/>
      <c r="O262" s="118"/>
      <c r="P262" s="118"/>
      <c r="Q262" s="118"/>
      <c r="R262" s="118"/>
      <c r="S262" s="118"/>
      <c r="T262" s="118"/>
      <c r="U262" s="118"/>
      <c r="V262" s="118"/>
      <c r="W262" s="118"/>
      <c r="X262" s="118"/>
      <c r="Y262" s="118"/>
      <c r="Z262" s="118"/>
    </row>
    <row r="263" customFormat="false" ht="12.75" hidden="false" customHeight="true" outlineLevel="0" collapsed="false">
      <c r="A263" s="118"/>
      <c r="B263" s="118"/>
      <c r="C263" s="118"/>
      <c r="D263" s="118"/>
      <c r="E263" s="118"/>
      <c r="F263" s="118"/>
      <c r="G263" s="118"/>
      <c r="H263" s="118"/>
      <c r="I263" s="118"/>
      <c r="J263" s="118"/>
      <c r="K263" s="118"/>
      <c r="L263" s="118"/>
      <c r="M263" s="118"/>
      <c r="N263" s="118"/>
      <c r="O263" s="118"/>
      <c r="P263" s="118"/>
      <c r="Q263" s="118"/>
      <c r="R263" s="118"/>
      <c r="S263" s="118"/>
      <c r="T263" s="118"/>
      <c r="U263" s="118"/>
      <c r="V263" s="118"/>
      <c r="W263" s="118"/>
      <c r="X263" s="118"/>
      <c r="Y263" s="118"/>
      <c r="Z263" s="118"/>
    </row>
    <row r="264" customFormat="false" ht="12.75" hidden="false" customHeight="true" outlineLevel="0" collapsed="false">
      <c r="A264" s="118"/>
      <c r="B264" s="118"/>
      <c r="C264" s="118"/>
      <c r="D264" s="118"/>
      <c r="E264" s="118"/>
      <c r="F264" s="118"/>
      <c r="G264" s="118"/>
      <c r="H264" s="118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  <c r="X264" s="118"/>
      <c r="Y264" s="118"/>
      <c r="Z264" s="118"/>
    </row>
    <row r="265" customFormat="false" ht="12.75" hidden="false" customHeight="true" outlineLevel="0" collapsed="false">
      <c r="A265" s="118"/>
      <c r="B265" s="118"/>
      <c r="C265" s="118"/>
      <c r="D265" s="118"/>
      <c r="E265" s="118"/>
      <c r="F265" s="118"/>
      <c r="G265" s="118"/>
      <c r="H265" s="118"/>
      <c r="I265" s="118"/>
      <c r="J265" s="118"/>
      <c r="K265" s="118"/>
      <c r="L265" s="118"/>
      <c r="M265" s="118"/>
      <c r="N265" s="118"/>
      <c r="O265" s="118"/>
      <c r="P265" s="118"/>
      <c r="Q265" s="118"/>
      <c r="R265" s="118"/>
      <c r="S265" s="118"/>
      <c r="T265" s="118"/>
      <c r="U265" s="118"/>
      <c r="V265" s="118"/>
      <c r="W265" s="118"/>
      <c r="X265" s="118"/>
      <c r="Y265" s="118"/>
      <c r="Z265" s="118"/>
    </row>
    <row r="266" customFormat="false" ht="12.75" hidden="false" customHeight="true" outlineLevel="0" collapsed="false">
      <c r="A266" s="118"/>
      <c r="B266" s="118"/>
      <c r="C266" s="118"/>
      <c r="D266" s="118"/>
      <c r="E266" s="118"/>
      <c r="F266" s="118"/>
      <c r="G266" s="118"/>
      <c r="H266" s="118"/>
      <c r="I266" s="118"/>
      <c r="J266" s="118"/>
      <c r="K266" s="118"/>
      <c r="L266" s="118"/>
      <c r="M266" s="118"/>
      <c r="N266" s="118"/>
      <c r="O266" s="118"/>
      <c r="P266" s="118"/>
      <c r="Q266" s="118"/>
      <c r="R266" s="118"/>
      <c r="S266" s="118"/>
      <c r="T266" s="118"/>
      <c r="U266" s="118"/>
      <c r="V266" s="118"/>
      <c r="W266" s="118"/>
      <c r="X266" s="118"/>
      <c r="Y266" s="118"/>
      <c r="Z266" s="118"/>
    </row>
    <row r="267" customFormat="false" ht="12.75" hidden="false" customHeight="true" outlineLevel="0" collapsed="false">
      <c r="A267" s="118"/>
      <c r="B267" s="118"/>
      <c r="C267" s="118"/>
      <c r="D267" s="118"/>
      <c r="E267" s="118"/>
      <c r="F267" s="118"/>
      <c r="G267" s="118"/>
      <c r="H267" s="118"/>
      <c r="I267" s="118"/>
      <c r="J267" s="118"/>
      <c r="K267" s="118"/>
      <c r="L267" s="118"/>
      <c r="M267" s="118"/>
      <c r="N267" s="118"/>
      <c r="O267" s="118"/>
      <c r="P267" s="118"/>
      <c r="Q267" s="118"/>
      <c r="R267" s="118"/>
      <c r="S267" s="118"/>
      <c r="T267" s="118"/>
      <c r="U267" s="118"/>
      <c r="V267" s="118"/>
      <c r="W267" s="118"/>
      <c r="X267" s="118"/>
      <c r="Y267" s="118"/>
      <c r="Z267" s="118"/>
    </row>
    <row r="268" customFormat="false" ht="12.75" hidden="false" customHeight="true" outlineLevel="0" collapsed="false">
      <c r="A268" s="118"/>
      <c r="B268" s="118"/>
      <c r="C268" s="118"/>
      <c r="D268" s="118"/>
      <c r="E268" s="118"/>
      <c r="F268" s="118"/>
      <c r="G268" s="118"/>
      <c r="H268" s="118"/>
      <c r="I268" s="118"/>
      <c r="J268" s="118"/>
      <c r="K268" s="118"/>
      <c r="L268" s="118"/>
      <c r="M268" s="118"/>
      <c r="N268" s="118"/>
      <c r="O268" s="118"/>
      <c r="P268" s="118"/>
      <c r="Q268" s="118"/>
      <c r="R268" s="118"/>
      <c r="S268" s="118"/>
      <c r="T268" s="118"/>
      <c r="U268" s="118"/>
      <c r="V268" s="118"/>
      <c r="W268" s="118"/>
      <c r="X268" s="118"/>
      <c r="Y268" s="118"/>
      <c r="Z268" s="118"/>
    </row>
    <row r="269" customFormat="false" ht="12.75" hidden="false" customHeight="true" outlineLevel="0" collapsed="false">
      <c r="A269" s="118"/>
      <c r="B269" s="118"/>
      <c r="C269" s="118"/>
      <c r="D269" s="118"/>
      <c r="E269" s="118"/>
      <c r="F269" s="118"/>
      <c r="G269" s="118"/>
      <c r="H269" s="118"/>
      <c r="I269" s="118"/>
      <c r="J269" s="118"/>
      <c r="K269" s="118"/>
      <c r="L269" s="118"/>
      <c r="M269" s="118"/>
      <c r="N269" s="118"/>
      <c r="O269" s="118"/>
      <c r="P269" s="118"/>
      <c r="Q269" s="118"/>
      <c r="R269" s="118"/>
      <c r="S269" s="118"/>
      <c r="T269" s="118"/>
      <c r="U269" s="118"/>
      <c r="V269" s="118"/>
      <c r="W269" s="118"/>
      <c r="X269" s="118"/>
      <c r="Y269" s="118"/>
      <c r="Z269" s="118"/>
    </row>
    <row r="270" customFormat="false" ht="12.75" hidden="false" customHeight="true" outlineLevel="0" collapsed="false">
      <c r="A270" s="118"/>
      <c r="B270" s="118"/>
      <c r="C270" s="118"/>
      <c r="D270" s="118"/>
      <c r="E270" s="118"/>
      <c r="F270" s="118"/>
      <c r="G270" s="118"/>
      <c r="H270" s="118"/>
      <c r="I270" s="118"/>
      <c r="J270" s="118"/>
      <c r="K270" s="118"/>
      <c r="L270" s="118"/>
      <c r="M270" s="118"/>
      <c r="N270" s="118"/>
      <c r="O270" s="118"/>
      <c r="P270" s="118"/>
      <c r="Q270" s="118"/>
      <c r="R270" s="118"/>
      <c r="S270" s="118"/>
      <c r="T270" s="118"/>
      <c r="U270" s="118"/>
      <c r="V270" s="118"/>
      <c r="W270" s="118"/>
      <c r="X270" s="118"/>
      <c r="Y270" s="118"/>
      <c r="Z270" s="118"/>
    </row>
    <row r="271" customFormat="false" ht="12.75" hidden="false" customHeight="true" outlineLevel="0" collapsed="false">
      <c r="A271" s="118"/>
      <c r="B271" s="118"/>
      <c r="C271" s="118"/>
      <c r="D271" s="118"/>
      <c r="E271" s="118"/>
      <c r="F271" s="118"/>
      <c r="G271" s="118"/>
      <c r="H271" s="118"/>
      <c r="I271" s="118"/>
      <c r="J271" s="118"/>
      <c r="K271" s="118"/>
      <c r="L271" s="118"/>
      <c r="M271" s="118"/>
      <c r="N271" s="118"/>
      <c r="O271" s="118"/>
      <c r="P271" s="118"/>
      <c r="Q271" s="118"/>
      <c r="R271" s="118"/>
      <c r="S271" s="118"/>
      <c r="T271" s="118"/>
      <c r="U271" s="118"/>
      <c r="V271" s="118"/>
      <c r="W271" s="118"/>
      <c r="X271" s="118"/>
      <c r="Y271" s="118"/>
      <c r="Z271" s="118"/>
    </row>
    <row r="272" customFormat="false" ht="12.75" hidden="false" customHeight="true" outlineLevel="0" collapsed="false">
      <c r="A272" s="118"/>
      <c r="B272" s="118"/>
      <c r="C272" s="118"/>
      <c r="D272" s="118"/>
      <c r="E272" s="118"/>
      <c r="F272" s="118"/>
      <c r="G272" s="118"/>
      <c r="H272" s="118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  <c r="X272" s="118"/>
      <c r="Y272" s="118"/>
      <c r="Z272" s="118"/>
    </row>
    <row r="273" customFormat="false" ht="12.75" hidden="false" customHeight="true" outlineLevel="0" collapsed="false">
      <c r="A273" s="118"/>
      <c r="B273" s="118"/>
      <c r="C273" s="118"/>
      <c r="D273" s="118"/>
      <c r="E273" s="118"/>
      <c r="F273" s="118"/>
      <c r="G273" s="118"/>
      <c r="H273" s="118"/>
      <c r="I273" s="118"/>
      <c r="J273" s="118"/>
      <c r="K273" s="118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  <c r="X273" s="118"/>
      <c r="Y273" s="118"/>
      <c r="Z273" s="118"/>
    </row>
    <row r="274" customFormat="false" ht="12.75" hidden="false" customHeight="true" outlineLevel="0" collapsed="false">
      <c r="A274" s="118"/>
      <c r="B274" s="118"/>
      <c r="C274" s="118"/>
      <c r="D274" s="118"/>
      <c r="E274" s="118"/>
      <c r="F274" s="118"/>
      <c r="G274" s="118"/>
      <c r="H274" s="118"/>
      <c r="I274" s="118"/>
      <c r="J274" s="118"/>
      <c r="K274" s="118"/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  <c r="X274" s="118"/>
      <c r="Y274" s="118"/>
      <c r="Z274" s="118"/>
    </row>
    <row r="275" customFormat="false" ht="12.75" hidden="false" customHeight="true" outlineLevel="0" collapsed="false">
      <c r="A275" s="118"/>
      <c r="B275" s="118"/>
      <c r="C275" s="118"/>
      <c r="D275" s="118"/>
      <c r="E275" s="118"/>
      <c r="F275" s="118"/>
      <c r="G275" s="118"/>
      <c r="H275" s="118"/>
      <c r="I275" s="118"/>
      <c r="J275" s="118"/>
      <c r="K275" s="118"/>
      <c r="L275" s="118"/>
      <c r="M275" s="118"/>
      <c r="N275" s="118"/>
      <c r="O275" s="118"/>
      <c r="P275" s="118"/>
      <c r="Q275" s="118"/>
      <c r="R275" s="118"/>
      <c r="S275" s="118"/>
      <c r="T275" s="118"/>
      <c r="U275" s="118"/>
      <c r="V275" s="118"/>
      <c r="W275" s="118"/>
      <c r="X275" s="118"/>
      <c r="Y275" s="118"/>
      <c r="Z275" s="118"/>
    </row>
    <row r="276" customFormat="false" ht="12.75" hidden="false" customHeight="true" outlineLevel="0" collapsed="false">
      <c r="A276" s="118"/>
      <c r="B276" s="118"/>
      <c r="C276" s="118"/>
      <c r="D276" s="118"/>
      <c r="E276" s="118"/>
      <c r="F276" s="118"/>
      <c r="G276" s="118"/>
      <c r="H276" s="118"/>
      <c r="I276" s="118"/>
      <c r="J276" s="118"/>
      <c r="K276" s="118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  <c r="X276" s="118"/>
      <c r="Y276" s="118"/>
      <c r="Z276" s="118"/>
    </row>
    <row r="277" customFormat="false" ht="12.75" hidden="false" customHeight="true" outlineLevel="0" collapsed="false">
      <c r="A277" s="118"/>
      <c r="B277" s="118"/>
      <c r="C277" s="118"/>
      <c r="D277" s="118"/>
      <c r="E277" s="118"/>
      <c r="F277" s="118"/>
      <c r="G277" s="118"/>
      <c r="H277" s="118"/>
      <c r="I277" s="118"/>
      <c r="J277" s="118"/>
      <c r="K277" s="118"/>
      <c r="L277" s="118"/>
      <c r="M277" s="118"/>
      <c r="N277" s="118"/>
      <c r="O277" s="118"/>
      <c r="P277" s="118"/>
      <c r="Q277" s="118"/>
      <c r="R277" s="118"/>
      <c r="S277" s="118"/>
      <c r="T277" s="118"/>
      <c r="U277" s="118"/>
      <c r="V277" s="118"/>
      <c r="W277" s="118"/>
      <c r="X277" s="118"/>
      <c r="Y277" s="118"/>
      <c r="Z277" s="118"/>
    </row>
    <row r="278" customFormat="false" ht="12.75" hidden="false" customHeight="true" outlineLevel="0" collapsed="false">
      <c r="A278" s="118"/>
      <c r="B278" s="118"/>
      <c r="C278" s="118"/>
      <c r="D278" s="118"/>
      <c r="E278" s="118"/>
      <c r="F278" s="118"/>
      <c r="G278" s="118"/>
      <c r="H278" s="118"/>
      <c r="I278" s="118"/>
      <c r="J278" s="118"/>
      <c r="K278" s="118"/>
      <c r="L278" s="118"/>
      <c r="M278" s="118"/>
      <c r="N278" s="118"/>
      <c r="O278" s="118"/>
      <c r="P278" s="118"/>
      <c r="Q278" s="118"/>
      <c r="R278" s="118"/>
      <c r="S278" s="118"/>
      <c r="T278" s="118"/>
      <c r="U278" s="118"/>
      <c r="V278" s="118"/>
      <c r="W278" s="118"/>
      <c r="X278" s="118"/>
      <c r="Y278" s="118"/>
      <c r="Z278" s="118"/>
    </row>
    <row r="279" customFormat="false" ht="12.75" hidden="false" customHeight="true" outlineLevel="0" collapsed="false">
      <c r="A279" s="118"/>
      <c r="B279" s="118"/>
      <c r="C279" s="118"/>
      <c r="D279" s="118"/>
      <c r="E279" s="118"/>
      <c r="F279" s="118"/>
      <c r="G279" s="118"/>
      <c r="H279" s="118"/>
      <c r="I279" s="118"/>
      <c r="J279" s="118"/>
      <c r="K279" s="118"/>
      <c r="L279" s="118"/>
      <c r="M279" s="118"/>
      <c r="N279" s="118"/>
      <c r="O279" s="118"/>
      <c r="P279" s="118"/>
      <c r="Q279" s="118"/>
      <c r="R279" s="118"/>
      <c r="S279" s="118"/>
      <c r="T279" s="118"/>
      <c r="U279" s="118"/>
      <c r="V279" s="118"/>
      <c r="W279" s="118"/>
      <c r="X279" s="118"/>
      <c r="Y279" s="118"/>
      <c r="Z279" s="118"/>
    </row>
    <row r="280" customFormat="false" ht="12.75" hidden="false" customHeight="true" outlineLevel="0" collapsed="false">
      <c r="A280" s="118"/>
      <c r="B280" s="118"/>
      <c r="C280" s="118"/>
      <c r="D280" s="118"/>
      <c r="E280" s="118"/>
      <c r="F280" s="118"/>
      <c r="G280" s="118"/>
      <c r="H280" s="118"/>
      <c r="I280" s="118"/>
      <c r="J280" s="118"/>
      <c r="K280" s="118"/>
      <c r="L280" s="118"/>
      <c r="M280" s="118"/>
      <c r="N280" s="118"/>
      <c r="O280" s="118"/>
      <c r="P280" s="118"/>
      <c r="Q280" s="118"/>
      <c r="R280" s="118"/>
      <c r="S280" s="118"/>
      <c r="T280" s="118"/>
      <c r="U280" s="118"/>
      <c r="V280" s="118"/>
      <c r="W280" s="118"/>
      <c r="X280" s="118"/>
      <c r="Y280" s="118"/>
      <c r="Z280" s="118"/>
    </row>
    <row r="281" customFormat="false" ht="12.75" hidden="false" customHeight="true" outlineLevel="0" collapsed="false">
      <c r="A281" s="118"/>
      <c r="B281" s="118"/>
      <c r="C281" s="118"/>
      <c r="D281" s="118"/>
      <c r="E281" s="118"/>
      <c r="F281" s="118"/>
      <c r="G281" s="118"/>
      <c r="H281" s="118"/>
      <c r="I281" s="118"/>
      <c r="J281" s="118"/>
      <c r="K281" s="118"/>
      <c r="L281" s="118"/>
      <c r="M281" s="118"/>
      <c r="N281" s="118"/>
      <c r="O281" s="118"/>
      <c r="P281" s="118"/>
      <c r="Q281" s="118"/>
      <c r="R281" s="118"/>
      <c r="S281" s="118"/>
      <c r="T281" s="118"/>
      <c r="U281" s="118"/>
      <c r="V281" s="118"/>
      <c r="W281" s="118"/>
      <c r="X281" s="118"/>
      <c r="Y281" s="118"/>
      <c r="Z281" s="118"/>
    </row>
    <row r="282" customFormat="false" ht="12.75" hidden="false" customHeight="true" outlineLevel="0" collapsed="false">
      <c r="A282" s="118"/>
      <c r="B282" s="118"/>
      <c r="C282" s="118"/>
      <c r="D282" s="118"/>
      <c r="E282" s="118"/>
      <c r="F282" s="118"/>
      <c r="G282" s="118"/>
      <c r="H282" s="118"/>
      <c r="I282" s="118"/>
      <c r="J282" s="118"/>
      <c r="K282" s="118"/>
      <c r="L282" s="118"/>
      <c r="M282" s="118"/>
      <c r="N282" s="118"/>
      <c r="O282" s="118"/>
      <c r="P282" s="118"/>
      <c r="Q282" s="118"/>
      <c r="R282" s="118"/>
      <c r="S282" s="118"/>
      <c r="T282" s="118"/>
      <c r="U282" s="118"/>
      <c r="V282" s="118"/>
      <c r="W282" s="118"/>
      <c r="X282" s="118"/>
      <c r="Y282" s="118"/>
      <c r="Z282" s="118"/>
    </row>
    <row r="283" customFormat="false" ht="12.75" hidden="false" customHeight="true" outlineLevel="0" collapsed="false">
      <c r="A283" s="118"/>
      <c r="B283" s="118"/>
      <c r="C283" s="118"/>
      <c r="D283" s="118"/>
      <c r="E283" s="118"/>
      <c r="F283" s="118"/>
      <c r="G283" s="118"/>
      <c r="H283" s="118"/>
      <c r="I283" s="118"/>
      <c r="J283" s="118"/>
      <c r="K283" s="118"/>
      <c r="L283" s="118"/>
      <c r="M283" s="118"/>
      <c r="N283" s="118"/>
      <c r="O283" s="118"/>
      <c r="P283" s="118"/>
      <c r="Q283" s="118"/>
      <c r="R283" s="118"/>
      <c r="S283" s="118"/>
      <c r="T283" s="118"/>
      <c r="U283" s="118"/>
      <c r="V283" s="118"/>
      <c r="W283" s="118"/>
      <c r="X283" s="118"/>
      <c r="Y283" s="118"/>
      <c r="Z283" s="118"/>
    </row>
    <row r="284" customFormat="false" ht="12.75" hidden="false" customHeight="true" outlineLevel="0" collapsed="false">
      <c r="A284" s="118"/>
      <c r="B284" s="118"/>
      <c r="C284" s="118"/>
      <c r="D284" s="118"/>
      <c r="E284" s="118"/>
      <c r="F284" s="118"/>
      <c r="G284" s="118"/>
      <c r="H284" s="118"/>
      <c r="I284" s="118"/>
      <c r="J284" s="118"/>
      <c r="K284" s="118"/>
      <c r="L284" s="118"/>
      <c r="M284" s="118"/>
      <c r="N284" s="118"/>
      <c r="O284" s="118"/>
      <c r="P284" s="118"/>
      <c r="Q284" s="118"/>
      <c r="R284" s="118"/>
      <c r="S284" s="118"/>
      <c r="T284" s="118"/>
      <c r="U284" s="118"/>
      <c r="V284" s="118"/>
      <c r="W284" s="118"/>
      <c r="X284" s="118"/>
      <c r="Y284" s="118"/>
      <c r="Z284" s="118"/>
    </row>
    <row r="285" customFormat="false" ht="12.75" hidden="false" customHeight="true" outlineLevel="0" collapsed="false">
      <c r="A285" s="118"/>
      <c r="B285" s="118"/>
      <c r="C285" s="118"/>
      <c r="D285" s="118"/>
      <c r="E285" s="118"/>
      <c r="F285" s="118"/>
      <c r="G285" s="118"/>
      <c r="H285" s="118"/>
      <c r="I285" s="118"/>
      <c r="J285" s="118"/>
      <c r="K285" s="118"/>
      <c r="L285" s="118"/>
      <c r="M285" s="118"/>
      <c r="N285" s="118"/>
      <c r="O285" s="118"/>
      <c r="P285" s="118"/>
      <c r="Q285" s="118"/>
      <c r="R285" s="118"/>
      <c r="S285" s="118"/>
      <c r="T285" s="118"/>
      <c r="U285" s="118"/>
      <c r="V285" s="118"/>
      <c r="W285" s="118"/>
      <c r="X285" s="118"/>
      <c r="Y285" s="118"/>
      <c r="Z285" s="118"/>
    </row>
    <row r="286" customFormat="false" ht="12.75" hidden="false" customHeight="true" outlineLevel="0" collapsed="false">
      <c r="A286" s="118"/>
      <c r="B286" s="118"/>
      <c r="C286" s="118"/>
      <c r="D286" s="118"/>
      <c r="E286" s="118"/>
      <c r="F286" s="118"/>
      <c r="G286" s="118"/>
      <c r="H286" s="118"/>
      <c r="I286" s="118"/>
      <c r="J286" s="118"/>
      <c r="K286" s="118"/>
      <c r="L286" s="118"/>
      <c r="M286" s="118"/>
      <c r="N286" s="118"/>
      <c r="O286" s="118"/>
      <c r="P286" s="118"/>
      <c r="Q286" s="118"/>
      <c r="R286" s="118"/>
      <c r="S286" s="118"/>
      <c r="T286" s="118"/>
      <c r="U286" s="118"/>
      <c r="V286" s="118"/>
      <c r="W286" s="118"/>
      <c r="X286" s="118"/>
      <c r="Y286" s="118"/>
      <c r="Z286" s="118"/>
    </row>
    <row r="287" customFormat="false" ht="12.75" hidden="false" customHeight="true" outlineLevel="0" collapsed="false">
      <c r="A287" s="118"/>
      <c r="B287" s="118"/>
      <c r="C287" s="118"/>
      <c r="D287" s="118"/>
      <c r="E287" s="118"/>
      <c r="F287" s="118"/>
      <c r="G287" s="118"/>
      <c r="H287" s="118"/>
      <c r="I287" s="118"/>
      <c r="J287" s="118"/>
      <c r="K287" s="118"/>
      <c r="L287" s="118"/>
      <c r="M287" s="118"/>
      <c r="N287" s="118"/>
      <c r="O287" s="118"/>
      <c r="P287" s="118"/>
      <c r="Q287" s="118"/>
      <c r="R287" s="118"/>
      <c r="S287" s="118"/>
      <c r="T287" s="118"/>
      <c r="U287" s="118"/>
      <c r="V287" s="118"/>
      <c r="W287" s="118"/>
      <c r="X287" s="118"/>
      <c r="Y287" s="118"/>
      <c r="Z287" s="118"/>
    </row>
    <row r="288" customFormat="false" ht="12.75" hidden="false" customHeight="true" outlineLevel="0" collapsed="false">
      <c r="A288" s="118"/>
      <c r="B288" s="118"/>
      <c r="C288" s="118"/>
      <c r="D288" s="118"/>
      <c r="E288" s="118"/>
      <c r="F288" s="118"/>
      <c r="G288" s="118"/>
      <c r="H288" s="118"/>
      <c r="I288" s="118"/>
      <c r="J288" s="118"/>
      <c r="K288" s="118"/>
      <c r="L288" s="118"/>
      <c r="M288" s="118"/>
      <c r="N288" s="118"/>
      <c r="O288" s="118"/>
      <c r="P288" s="118"/>
      <c r="Q288" s="118"/>
      <c r="R288" s="118"/>
      <c r="S288" s="118"/>
      <c r="T288" s="118"/>
      <c r="U288" s="118"/>
      <c r="V288" s="118"/>
      <c r="W288" s="118"/>
      <c r="X288" s="118"/>
      <c r="Y288" s="118"/>
      <c r="Z288" s="118"/>
    </row>
    <row r="289" customFormat="false" ht="12.75" hidden="false" customHeight="true" outlineLevel="0" collapsed="false">
      <c r="A289" s="118"/>
      <c r="B289" s="118"/>
      <c r="C289" s="118"/>
      <c r="D289" s="118"/>
      <c r="E289" s="118"/>
      <c r="F289" s="118"/>
      <c r="G289" s="118"/>
      <c r="H289" s="118"/>
      <c r="I289" s="118"/>
      <c r="J289" s="118"/>
      <c r="K289" s="118"/>
      <c r="L289" s="118"/>
      <c r="M289" s="118"/>
      <c r="N289" s="118"/>
      <c r="O289" s="118"/>
      <c r="P289" s="118"/>
      <c r="Q289" s="118"/>
      <c r="R289" s="118"/>
      <c r="S289" s="118"/>
      <c r="T289" s="118"/>
      <c r="U289" s="118"/>
      <c r="V289" s="118"/>
      <c r="W289" s="118"/>
      <c r="X289" s="118"/>
      <c r="Y289" s="118"/>
      <c r="Z289" s="118"/>
    </row>
    <row r="290" customFormat="false" ht="12.75" hidden="false" customHeight="true" outlineLevel="0" collapsed="false">
      <c r="A290" s="118"/>
      <c r="B290" s="118"/>
      <c r="C290" s="118"/>
      <c r="D290" s="118"/>
      <c r="E290" s="118"/>
      <c r="F290" s="118"/>
      <c r="G290" s="118"/>
      <c r="H290" s="118"/>
      <c r="I290" s="118"/>
      <c r="J290" s="118"/>
      <c r="K290" s="118"/>
      <c r="L290" s="118"/>
      <c r="M290" s="118"/>
      <c r="N290" s="118"/>
      <c r="O290" s="118"/>
      <c r="P290" s="118"/>
      <c r="Q290" s="118"/>
      <c r="R290" s="118"/>
      <c r="S290" s="118"/>
      <c r="T290" s="118"/>
      <c r="U290" s="118"/>
      <c r="V290" s="118"/>
      <c r="W290" s="118"/>
      <c r="X290" s="118"/>
      <c r="Y290" s="118"/>
      <c r="Z290" s="118"/>
    </row>
    <row r="291" customFormat="false" ht="12.75" hidden="false" customHeight="true" outlineLevel="0" collapsed="false">
      <c r="A291" s="118"/>
      <c r="B291" s="118"/>
      <c r="C291" s="118"/>
      <c r="D291" s="118"/>
      <c r="E291" s="118"/>
      <c r="F291" s="118"/>
      <c r="G291" s="118"/>
      <c r="H291" s="118"/>
      <c r="I291" s="118"/>
      <c r="J291" s="118"/>
      <c r="K291" s="118"/>
      <c r="L291" s="118"/>
      <c r="M291" s="118"/>
      <c r="N291" s="118"/>
      <c r="O291" s="118"/>
      <c r="P291" s="118"/>
      <c r="Q291" s="118"/>
      <c r="R291" s="118"/>
      <c r="S291" s="118"/>
      <c r="T291" s="118"/>
      <c r="U291" s="118"/>
      <c r="V291" s="118"/>
      <c r="W291" s="118"/>
      <c r="X291" s="118"/>
      <c r="Y291" s="118"/>
      <c r="Z291" s="118"/>
    </row>
    <row r="292" customFormat="false" ht="12.75" hidden="false" customHeight="true" outlineLevel="0" collapsed="false">
      <c r="A292" s="118"/>
      <c r="B292" s="118"/>
      <c r="C292" s="118"/>
      <c r="D292" s="118"/>
      <c r="E292" s="118"/>
      <c r="F292" s="118"/>
      <c r="G292" s="118"/>
      <c r="H292" s="118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</row>
    <row r="293" customFormat="false" ht="12.75" hidden="false" customHeight="true" outlineLevel="0" collapsed="false">
      <c r="A293" s="118"/>
      <c r="B293" s="118"/>
      <c r="C293" s="118"/>
      <c r="D293" s="118"/>
      <c r="E293" s="118"/>
      <c r="F293" s="118"/>
      <c r="G293" s="118"/>
      <c r="H293" s="118"/>
      <c r="I293" s="118"/>
      <c r="J293" s="118"/>
      <c r="K293" s="118"/>
      <c r="L293" s="118"/>
      <c r="M293" s="118"/>
      <c r="N293" s="118"/>
      <c r="O293" s="118"/>
      <c r="P293" s="118"/>
      <c r="Q293" s="118"/>
      <c r="R293" s="118"/>
      <c r="S293" s="118"/>
      <c r="T293" s="118"/>
      <c r="U293" s="118"/>
      <c r="V293" s="118"/>
      <c r="W293" s="118"/>
      <c r="X293" s="118"/>
      <c r="Y293" s="118"/>
      <c r="Z293" s="118"/>
    </row>
    <row r="294" customFormat="false" ht="12.75" hidden="false" customHeight="true" outlineLevel="0" collapsed="false">
      <c r="A294" s="118"/>
      <c r="B294" s="118"/>
      <c r="C294" s="118"/>
      <c r="D294" s="118"/>
      <c r="E294" s="118"/>
      <c r="F294" s="118"/>
      <c r="G294" s="118"/>
      <c r="H294" s="118"/>
      <c r="I294" s="118"/>
      <c r="J294" s="118"/>
      <c r="K294" s="118"/>
      <c r="L294" s="118"/>
      <c r="M294" s="118"/>
      <c r="N294" s="118"/>
      <c r="O294" s="118"/>
      <c r="P294" s="118"/>
      <c r="Q294" s="118"/>
      <c r="R294" s="118"/>
      <c r="S294" s="118"/>
      <c r="T294" s="118"/>
      <c r="U294" s="118"/>
      <c r="V294" s="118"/>
      <c r="W294" s="118"/>
      <c r="X294" s="118"/>
      <c r="Y294" s="118"/>
      <c r="Z294" s="118"/>
    </row>
    <row r="295" customFormat="false" ht="12.75" hidden="false" customHeight="true" outlineLevel="0" collapsed="false">
      <c r="A295" s="118"/>
      <c r="B295" s="118"/>
      <c r="C295" s="118"/>
      <c r="D295" s="118"/>
      <c r="E295" s="118"/>
      <c r="F295" s="118"/>
      <c r="G295" s="118"/>
      <c r="H295" s="118"/>
      <c r="I295" s="118"/>
      <c r="J295" s="118"/>
      <c r="K295" s="118"/>
      <c r="L295" s="118"/>
      <c r="M295" s="118"/>
      <c r="N295" s="118"/>
      <c r="O295" s="118"/>
      <c r="P295" s="118"/>
      <c r="Q295" s="118"/>
      <c r="R295" s="118"/>
      <c r="S295" s="118"/>
      <c r="T295" s="118"/>
      <c r="U295" s="118"/>
      <c r="V295" s="118"/>
      <c r="W295" s="118"/>
      <c r="X295" s="118"/>
      <c r="Y295" s="118"/>
      <c r="Z295" s="118"/>
    </row>
    <row r="296" customFormat="false" ht="12.75" hidden="false" customHeight="true" outlineLevel="0" collapsed="false">
      <c r="A296" s="118"/>
      <c r="B296" s="118"/>
      <c r="C296" s="118"/>
      <c r="D296" s="118"/>
      <c r="E296" s="118"/>
      <c r="F296" s="118"/>
      <c r="G296" s="118"/>
      <c r="H296" s="118"/>
      <c r="I296" s="118"/>
      <c r="J296" s="118"/>
      <c r="K296" s="118"/>
      <c r="L296" s="118"/>
      <c r="M296" s="118"/>
      <c r="N296" s="118"/>
      <c r="O296" s="118"/>
      <c r="P296" s="118"/>
      <c r="Q296" s="118"/>
      <c r="R296" s="118"/>
      <c r="S296" s="118"/>
      <c r="T296" s="118"/>
      <c r="U296" s="118"/>
      <c r="V296" s="118"/>
      <c r="W296" s="118"/>
      <c r="X296" s="118"/>
      <c r="Y296" s="118"/>
      <c r="Z296" s="118"/>
    </row>
    <row r="297" customFormat="false" ht="12.75" hidden="false" customHeight="true" outlineLevel="0" collapsed="false">
      <c r="A297" s="118"/>
      <c r="B297" s="118"/>
      <c r="C297" s="118"/>
      <c r="D297" s="118"/>
      <c r="E297" s="118"/>
      <c r="F297" s="118"/>
      <c r="G297" s="118"/>
      <c r="H297" s="118"/>
      <c r="I297" s="118"/>
      <c r="J297" s="118"/>
      <c r="K297" s="118"/>
      <c r="L297" s="118"/>
      <c r="M297" s="118"/>
      <c r="N297" s="118"/>
      <c r="O297" s="118"/>
      <c r="P297" s="118"/>
      <c r="Q297" s="118"/>
      <c r="R297" s="118"/>
      <c r="S297" s="118"/>
      <c r="T297" s="118"/>
      <c r="U297" s="118"/>
      <c r="V297" s="118"/>
      <c r="W297" s="118"/>
      <c r="X297" s="118"/>
      <c r="Y297" s="118"/>
      <c r="Z297" s="118"/>
    </row>
    <row r="298" customFormat="false" ht="12.75" hidden="false" customHeight="true" outlineLevel="0" collapsed="false">
      <c r="A298" s="118"/>
      <c r="B298" s="118"/>
      <c r="C298" s="118"/>
      <c r="D298" s="118"/>
      <c r="E298" s="118"/>
      <c r="F298" s="118"/>
      <c r="G298" s="118"/>
      <c r="H298" s="118"/>
      <c r="I298" s="118"/>
      <c r="J298" s="118"/>
      <c r="K298" s="118"/>
      <c r="L298" s="118"/>
      <c r="M298" s="118"/>
      <c r="N298" s="118"/>
      <c r="O298" s="118"/>
      <c r="P298" s="118"/>
      <c r="Q298" s="118"/>
      <c r="R298" s="118"/>
      <c r="S298" s="118"/>
      <c r="T298" s="118"/>
      <c r="U298" s="118"/>
      <c r="V298" s="118"/>
      <c r="W298" s="118"/>
      <c r="X298" s="118"/>
      <c r="Y298" s="118"/>
      <c r="Z298" s="118"/>
    </row>
    <row r="299" customFormat="false" ht="12.75" hidden="false" customHeight="true" outlineLevel="0" collapsed="false">
      <c r="A299" s="118"/>
      <c r="B299" s="118"/>
      <c r="C299" s="118"/>
      <c r="D299" s="118"/>
      <c r="E299" s="118"/>
      <c r="F299" s="118"/>
      <c r="G299" s="118"/>
      <c r="H299" s="118"/>
      <c r="I299" s="118"/>
      <c r="J299" s="118"/>
      <c r="K299" s="118"/>
      <c r="L299" s="118"/>
      <c r="M299" s="118"/>
      <c r="N299" s="118"/>
      <c r="O299" s="118"/>
      <c r="P299" s="118"/>
      <c r="Q299" s="118"/>
      <c r="R299" s="118"/>
      <c r="S299" s="118"/>
      <c r="T299" s="118"/>
      <c r="U299" s="118"/>
      <c r="V299" s="118"/>
      <c r="W299" s="118"/>
      <c r="X299" s="118"/>
      <c r="Y299" s="118"/>
      <c r="Z299" s="118"/>
    </row>
    <row r="300" customFormat="false" ht="12.75" hidden="false" customHeight="true" outlineLevel="0" collapsed="false">
      <c r="A300" s="118"/>
      <c r="B300" s="118"/>
      <c r="C300" s="118"/>
      <c r="D300" s="118"/>
      <c r="E300" s="118"/>
      <c r="F300" s="118"/>
      <c r="G300" s="118"/>
      <c r="H300" s="118"/>
      <c r="I300" s="118"/>
      <c r="J300" s="118"/>
      <c r="K300" s="118"/>
      <c r="L300" s="118"/>
      <c r="M300" s="118"/>
      <c r="N300" s="118"/>
      <c r="O300" s="118"/>
      <c r="P300" s="118"/>
      <c r="Q300" s="118"/>
      <c r="R300" s="118"/>
      <c r="S300" s="118"/>
      <c r="T300" s="118"/>
      <c r="U300" s="118"/>
      <c r="V300" s="118"/>
      <c r="W300" s="118"/>
      <c r="X300" s="118"/>
      <c r="Y300" s="118"/>
      <c r="Z300" s="118"/>
    </row>
    <row r="301" customFormat="false" ht="12.75" hidden="false" customHeight="true" outlineLevel="0" collapsed="false">
      <c r="A301" s="118"/>
      <c r="B301" s="118"/>
      <c r="C301" s="118"/>
      <c r="D301" s="118"/>
      <c r="E301" s="118"/>
      <c r="F301" s="118"/>
      <c r="G301" s="118"/>
      <c r="H301" s="118"/>
      <c r="I301" s="118"/>
      <c r="J301" s="118"/>
      <c r="K301" s="118"/>
      <c r="L301" s="118"/>
      <c r="M301" s="118"/>
      <c r="N301" s="118"/>
      <c r="O301" s="118"/>
      <c r="P301" s="118"/>
      <c r="Q301" s="118"/>
      <c r="R301" s="118"/>
      <c r="S301" s="118"/>
      <c r="T301" s="118"/>
      <c r="U301" s="118"/>
      <c r="V301" s="118"/>
      <c r="W301" s="118"/>
      <c r="X301" s="118"/>
      <c r="Y301" s="118"/>
      <c r="Z301" s="118"/>
    </row>
    <row r="302" customFormat="false" ht="12.75" hidden="false" customHeight="true" outlineLevel="0" collapsed="false">
      <c r="A302" s="118"/>
      <c r="B302" s="118"/>
      <c r="C302" s="118"/>
      <c r="D302" s="118"/>
      <c r="E302" s="118"/>
      <c r="F302" s="118"/>
      <c r="G302" s="118"/>
      <c r="H302" s="118"/>
      <c r="I302" s="118"/>
      <c r="J302" s="118"/>
      <c r="K302" s="118"/>
      <c r="L302" s="118"/>
      <c r="M302" s="118"/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  <c r="X302" s="118"/>
      <c r="Y302" s="118"/>
      <c r="Z302" s="118"/>
    </row>
    <row r="303" customFormat="false" ht="12.75" hidden="false" customHeight="true" outlineLevel="0" collapsed="false">
      <c r="A303" s="118"/>
      <c r="B303" s="118"/>
      <c r="C303" s="118"/>
      <c r="D303" s="118"/>
      <c r="E303" s="118"/>
      <c r="F303" s="118"/>
      <c r="G303" s="118"/>
      <c r="H303" s="118"/>
      <c r="I303" s="118"/>
      <c r="J303" s="118"/>
      <c r="K303" s="118"/>
      <c r="L303" s="118"/>
      <c r="M303" s="118"/>
      <c r="N303" s="118"/>
      <c r="O303" s="118"/>
      <c r="P303" s="118"/>
      <c r="Q303" s="118"/>
      <c r="R303" s="118"/>
      <c r="S303" s="118"/>
      <c r="T303" s="118"/>
      <c r="U303" s="118"/>
      <c r="V303" s="118"/>
      <c r="W303" s="118"/>
      <c r="X303" s="118"/>
      <c r="Y303" s="118"/>
      <c r="Z303" s="118"/>
    </row>
    <row r="304" customFormat="false" ht="12.75" hidden="false" customHeight="true" outlineLevel="0" collapsed="false">
      <c r="A304" s="118"/>
      <c r="B304" s="118"/>
      <c r="C304" s="118"/>
      <c r="D304" s="118"/>
      <c r="E304" s="118"/>
      <c r="F304" s="118"/>
      <c r="G304" s="118"/>
      <c r="H304" s="118"/>
      <c r="I304" s="118"/>
      <c r="J304" s="118"/>
      <c r="K304" s="118"/>
      <c r="L304" s="118"/>
      <c r="M304" s="118"/>
      <c r="N304" s="118"/>
      <c r="O304" s="118"/>
      <c r="P304" s="118"/>
      <c r="Q304" s="118"/>
      <c r="R304" s="118"/>
      <c r="S304" s="118"/>
      <c r="T304" s="118"/>
      <c r="U304" s="118"/>
      <c r="V304" s="118"/>
      <c r="W304" s="118"/>
      <c r="X304" s="118"/>
      <c r="Y304" s="118"/>
      <c r="Z304" s="118"/>
    </row>
    <row r="305" customFormat="false" ht="12.75" hidden="false" customHeight="true" outlineLevel="0" collapsed="false">
      <c r="A305" s="118"/>
      <c r="B305" s="118"/>
      <c r="C305" s="118"/>
      <c r="D305" s="118"/>
      <c r="E305" s="118"/>
      <c r="F305" s="118"/>
      <c r="G305" s="118"/>
      <c r="H305" s="118"/>
      <c r="I305" s="118"/>
      <c r="J305" s="118"/>
      <c r="K305" s="118"/>
      <c r="L305" s="118"/>
      <c r="M305" s="118"/>
      <c r="N305" s="118"/>
      <c r="O305" s="118"/>
      <c r="P305" s="118"/>
      <c r="Q305" s="118"/>
      <c r="R305" s="118"/>
      <c r="S305" s="118"/>
      <c r="T305" s="118"/>
      <c r="U305" s="118"/>
      <c r="V305" s="118"/>
      <c r="W305" s="118"/>
      <c r="X305" s="118"/>
      <c r="Y305" s="118"/>
      <c r="Z305" s="118"/>
    </row>
    <row r="306" customFormat="false" ht="12.75" hidden="false" customHeight="true" outlineLevel="0" collapsed="false">
      <c r="A306" s="118"/>
      <c r="B306" s="118"/>
      <c r="C306" s="118"/>
      <c r="D306" s="118"/>
      <c r="E306" s="118"/>
      <c r="F306" s="118"/>
      <c r="G306" s="118"/>
      <c r="H306" s="118"/>
      <c r="I306" s="118"/>
      <c r="J306" s="118"/>
      <c r="K306" s="118"/>
      <c r="L306" s="118"/>
      <c r="M306" s="118"/>
      <c r="N306" s="118"/>
      <c r="O306" s="118"/>
      <c r="P306" s="118"/>
      <c r="Q306" s="118"/>
      <c r="R306" s="118"/>
      <c r="S306" s="118"/>
      <c r="T306" s="118"/>
      <c r="U306" s="118"/>
      <c r="V306" s="118"/>
      <c r="W306" s="118"/>
      <c r="X306" s="118"/>
      <c r="Y306" s="118"/>
      <c r="Z306" s="118"/>
    </row>
    <row r="307" customFormat="false" ht="12.75" hidden="false" customHeight="true" outlineLevel="0" collapsed="false">
      <c r="A307" s="118"/>
      <c r="B307" s="118"/>
      <c r="C307" s="118"/>
      <c r="D307" s="118"/>
      <c r="E307" s="118"/>
      <c r="F307" s="118"/>
      <c r="G307" s="118"/>
      <c r="H307" s="118"/>
      <c r="I307" s="118"/>
      <c r="J307" s="118"/>
      <c r="K307" s="118"/>
      <c r="L307" s="118"/>
      <c r="M307" s="118"/>
      <c r="N307" s="118"/>
      <c r="O307" s="118"/>
      <c r="P307" s="118"/>
      <c r="Q307" s="118"/>
      <c r="R307" s="118"/>
      <c r="S307" s="118"/>
      <c r="T307" s="118"/>
      <c r="U307" s="118"/>
      <c r="V307" s="118"/>
      <c r="W307" s="118"/>
      <c r="X307" s="118"/>
      <c r="Y307" s="118"/>
      <c r="Z307" s="118"/>
    </row>
    <row r="308" customFormat="false" ht="12.75" hidden="false" customHeight="true" outlineLevel="0" collapsed="false">
      <c r="A308" s="118"/>
      <c r="B308" s="118"/>
      <c r="C308" s="118"/>
      <c r="D308" s="118"/>
      <c r="E308" s="118"/>
      <c r="F308" s="118"/>
      <c r="G308" s="118"/>
      <c r="H308" s="118"/>
      <c r="I308" s="118"/>
      <c r="J308" s="118"/>
      <c r="K308" s="118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</row>
    <row r="309" customFormat="false" ht="12.75" hidden="false" customHeight="true" outlineLevel="0" collapsed="false">
      <c r="A309" s="118"/>
      <c r="B309" s="118"/>
      <c r="C309" s="118"/>
      <c r="D309" s="118"/>
      <c r="E309" s="118"/>
      <c r="F309" s="118"/>
      <c r="G309" s="118"/>
      <c r="H309" s="118"/>
      <c r="I309" s="118"/>
      <c r="J309" s="118"/>
      <c r="K309" s="118"/>
      <c r="L309" s="118"/>
      <c r="M309" s="118"/>
      <c r="N309" s="118"/>
      <c r="O309" s="118"/>
      <c r="P309" s="118"/>
      <c r="Q309" s="118"/>
      <c r="R309" s="118"/>
      <c r="S309" s="118"/>
      <c r="T309" s="118"/>
      <c r="U309" s="118"/>
      <c r="V309" s="118"/>
      <c r="W309" s="118"/>
      <c r="X309" s="118"/>
      <c r="Y309" s="118"/>
      <c r="Z309" s="118"/>
    </row>
    <row r="310" customFormat="false" ht="12.75" hidden="false" customHeight="true" outlineLevel="0" collapsed="false">
      <c r="A310" s="118"/>
      <c r="B310" s="118"/>
      <c r="C310" s="118"/>
      <c r="D310" s="118"/>
      <c r="E310" s="118"/>
      <c r="F310" s="118"/>
      <c r="G310" s="118"/>
      <c r="H310" s="118"/>
      <c r="I310" s="118"/>
      <c r="J310" s="118"/>
      <c r="K310" s="118"/>
      <c r="L310" s="118"/>
      <c r="M310" s="118"/>
      <c r="N310" s="118"/>
      <c r="O310" s="118"/>
      <c r="P310" s="118"/>
      <c r="Q310" s="118"/>
      <c r="R310" s="118"/>
      <c r="S310" s="118"/>
      <c r="T310" s="118"/>
      <c r="U310" s="118"/>
      <c r="V310" s="118"/>
      <c r="W310" s="118"/>
      <c r="X310" s="118"/>
      <c r="Y310" s="118"/>
      <c r="Z310" s="118"/>
    </row>
    <row r="311" customFormat="false" ht="12.75" hidden="false" customHeight="true" outlineLevel="0" collapsed="false">
      <c r="A311" s="118"/>
      <c r="B311" s="118"/>
      <c r="C311" s="118"/>
      <c r="D311" s="118"/>
      <c r="E311" s="118"/>
      <c r="F311" s="118"/>
      <c r="G311" s="118"/>
      <c r="H311" s="118"/>
      <c r="I311" s="118"/>
      <c r="J311" s="118"/>
      <c r="K311" s="118"/>
      <c r="L311" s="118"/>
      <c r="M311" s="118"/>
      <c r="N311" s="118"/>
      <c r="O311" s="118"/>
      <c r="P311" s="118"/>
      <c r="Q311" s="118"/>
      <c r="R311" s="118"/>
      <c r="S311" s="118"/>
      <c r="T311" s="118"/>
      <c r="U311" s="118"/>
      <c r="V311" s="118"/>
      <c r="W311" s="118"/>
      <c r="X311" s="118"/>
      <c r="Y311" s="118"/>
      <c r="Z311" s="118"/>
    </row>
    <row r="312" customFormat="false" ht="12.75" hidden="false" customHeight="true" outlineLevel="0" collapsed="false">
      <c r="A312" s="118"/>
      <c r="B312" s="118"/>
      <c r="C312" s="118"/>
      <c r="D312" s="118"/>
      <c r="E312" s="118"/>
      <c r="F312" s="118"/>
      <c r="G312" s="118"/>
      <c r="H312" s="118"/>
      <c r="I312" s="118"/>
      <c r="J312" s="118"/>
      <c r="K312" s="118"/>
      <c r="L312" s="118"/>
      <c r="M312" s="118"/>
      <c r="N312" s="118"/>
      <c r="O312" s="118"/>
      <c r="P312" s="118"/>
      <c r="Q312" s="118"/>
      <c r="R312" s="118"/>
      <c r="S312" s="118"/>
      <c r="T312" s="118"/>
      <c r="U312" s="118"/>
      <c r="V312" s="118"/>
      <c r="W312" s="118"/>
      <c r="X312" s="118"/>
      <c r="Y312" s="118"/>
      <c r="Z312" s="118"/>
    </row>
    <row r="313" customFormat="false" ht="12.75" hidden="false" customHeight="true" outlineLevel="0" collapsed="false">
      <c r="A313" s="118"/>
      <c r="B313" s="118"/>
      <c r="C313" s="118"/>
      <c r="D313" s="118"/>
      <c r="E313" s="118"/>
      <c r="F313" s="118"/>
      <c r="G313" s="118"/>
      <c r="H313" s="118"/>
      <c r="I313" s="118"/>
      <c r="J313" s="118"/>
      <c r="K313" s="118"/>
      <c r="L313" s="118"/>
      <c r="M313" s="118"/>
      <c r="N313" s="118"/>
      <c r="O313" s="118"/>
      <c r="P313" s="118"/>
      <c r="Q313" s="118"/>
      <c r="R313" s="118"/>
      <c r="S313" s="118"/>
      <c r="T313" s="118"/>
      <c r="U313" s="118"/>
      <c r="V313" s="118"/>
      <c r="W313" s="118"/>
      <c r="X313" s="118"/>
      <c r="Y313" s="118"/>
      <c r="Z313" s="118"/>
    </row>
    <row r="314" customFormat="false" ht="12.75" hidden="false" customHeight="true" outlineLevel="0" collapsed="false">
      <c r="A314" s="118"/>
      <c r="B314" s="118"/>
      <c r="C314" s="118"/>
      <c r="D314" s="118"/>
      <c r="E314" s="118"/>
      <c r="F314" s="118"/>
      <c r="G314" s="118"/>
      <c r="H314" s="118"/>
      <c r="I314" s="118"/>
      <c r="J314" s="118"/>
      <c r="K314" s="118"/>
      <c r="L314" s="118"/>
      <c r="M314" s="118"/>
      <c r="N314" s="118"/>
      <c r="O314" s="118"/>
      <c r="P314" s="118"/>
      <c r="Q314" s="118"/>
      <c r="R314" s="118"/>
      <c r="S314" s="118"/>
      <c r="T314" s="118"/>
      <c r="U314" s="118"/>
      <c r="V314" s="118"/>
      <c r="W314" s="118"/>
      <c r="X314" s="118"/>
      <c r="Y314" s="118"/>
      <c r="Z314" s="118"/>
    </row>
    <row r="315" customFormat="false" ht="12.75" hidden="false" customHeight="true" outlineLevel="0" collapsed="false">
      <c r="A315" s="118"/>
      <c r="B315" s="118"/>
      <c r="C315" s="118"/>
      <c r="D315" s="118"/>
      <c r="E315" s="118"/>
      <c r="F315" s="118"/>
      <c r="G315" s="118"/>
      <c r="H315" s="118"/>
      <c r="I315" s="118"/>
      <c r="J315" s="118"/>
      <c r="K315" s="118"/>
      <c r="L315" s="118"/>
      <c r="M315" s="118"/>
      <c r="N315" s="118"/>
      <c r="O315" s="118"/>
      <c r="P315" s="118"/>
      <c r="Q315" s="118"/>
      <c r="R315" s="118"/>
      <c r="S315" s="118"/>
      <c r="T315" s="118"/>
      <c r="U315" s="118"/>
      <c r="V315" s="118"/>
      <c r="W315" s="118"/>
      <c r="X315" s="118"/>
      <c r="Y315" s="118"/>
      <c r="Z315" s="118"/>
    </row>
    <row r="316" customFormat="false" ht="12.75" hidden="false" customHeight="true" outlineLevel="0" collapsed="false">
      <c r="A316" s="118"/>
      <c r="B316" s="118"/>
      <c r="C316" s="118"/>
      <c r="D316" s="118"/>
      <c r="E316" s="118"/>
      <c r="F316" s="118"/>
      <c r="G316" s="118"/>
      <c r="H316" s="118"/>
      <c r="I316" s="118"/>
      <c r="J316" s="118"/>
      <c r="K316" s="118"/>
      <c r="L316" s="118"/>
      <c r="M316" s="118"/>
      <c r="N316" s="118"/>
      <c r="O316" s="118"/>
      <c r="P316" s="118"/>
      <c r="Q316" s="118"/>
      <c r="R316" s="118"/>
      <c r="S316" s="118"/>
      <c r="T316" s="118"/>
      <c r="U316" s="118"/>
      <c r="V316" s="118"/>
      <c r="W316" s="118"/>
      <c r="X316" s="118"/>
      <c r="Y316" s="118"/>
      <c r="Z316" s="118"/>
    </row>
    <row r="317" customFormat="false" ht="12.75" hidden="false" customHeight="true" outlineLevel="0" collapsed="false">
      <c r="A317" s="118"/>
      <c r="B317" s="118"/>
      <c r="C317" s="118"/>
      <c r="D317" s="118"/>
      <c r="E317" s="118"/>
      <c r="F317" s="118"/>
      <c r="G317" s="118"/>
      <c r="H317" s="118"/>
      <c r="I317" s="118"/>
      <c r="J317" s="118"/>
      <c r="K317" s="118"/>
      <c r="L317" s="118"/>
      <c r="M317" s="118"/>
      <c r="N317" s="118"/>
      <c r="O317" s="118"/>
      <c r="P317" s="118"/>
      <c r="Q317" s="118"/>
      <c r="R317" s="118"/>
      <c r="S317" s="118"/>
      <c r="T317" s="118"/>
      <c r="U317" s="118"/>
      <c r="V317" s="118"/>
      <c r="W317" s="118"/>
      <c r="X317" s="118"/>
      <c r="Y317" s="118"/>
      <c r="Z317" s="118"/>
    </row>
    <row r="318" customFormat="false" ht="12.75" hidden="false" customHeight="true" outlineLevel="0" collapsed="false">
      <c r="A318" s="118"/>
      <c r="B318" s="118"/>
      <c r="C318" s="118"/>
      <c r="D318" s="118"/>
      <c r="E318" s="118"/>
      <c r="F318" s="118"/>
      <c r="G318" s="118"/>
      <c r="H318" s="118"/>
      <c r="I318" s="118"/>
      <c r="J318" s="118"/>
      <c r="K318" s="118"/>
      <c r="L318" s="118"/>
      <c r="M318" s="118"/>
      <c r="N318" s="118"/>
      <c r="O318" s="118"/>
      <c r="P318" s="118"/>
      <c r="Q318" s="118"/>
      <c r="R318" s="118"/>
      <c r="S318" s="118"/>
      <c r="T318" s="118"/>
      <c r="U318" s="118"/>
      <c r="V318" s="118"/>
      <c r="W318" s="118"/>
      <c r="X318" s="118"/>
      <c r="Y318" s="118"/>
      <c r="Z318" s="118"/>
    </row>
    <row r="319" customFormat="false" ht="12.75" hidden="false" customHeight="true" outlineLevel="0" collapsed="false">
      <c r="A319" s="118"/>
      <c r="B319" s="118"/>
      <c r="C319" s="118"/>
      <c r="D319" s="118"/>
      <c r="E319" s="118"/>
      <c r="F319" s="118"/>
      <c r="G319" s="118"/>
      <c r="H319" s="118"/>
      <c r="I319" s="118"/>
      <c r="J319" s="118"/>
      <c r="K319" s="118"/>
      <c r="L319" s="118"/>
      <c r="M319" s="118"/>
      <c r="N319" s="118"/>
      <c r="O319" s="118"/>
      <c r="P319" s="118"/>
      <c r="Q319" s="118"/>
      <c r="R319" s="118"/>
      <c r="S319" s="118"/>
      <c r="T319" s="118"/>
      <c r="U319" s="118"/>
      <c r="V319" s="118"/>
      <c r="W319" s="118"/>
      <c r="X319" s="118"/>
      <c r="Y319" s="118"/>
      <c r="Z319" s="118"/>
    </row>
    <row r="320" customFormat="false" ht="12.75" hidden="false" customHeight="true" outlineLevel="0" collapsed="false">
      <c r="A320" s="118"/>
      <c r="B320" s="118"/>
      <c r="C320" s="118"/>
      <c r="D320" s="118"/>
      <c r="E320" s="118"/>
      <c r="F320" s="118"/>
      <c r="G320" s="118"/>
      <c r="H320" s="118"/>
      <c r="I320" s="118"/>
      <c r="J320" s="118"/>
      <c r="K320" s="118"/>
      <c r="L320" s="118"/>
      <c r="M320" s="118"/>
      <c r="N320" s="118"/>
      <c r="O320" s="118"/>
      <c r="P320" s="118"/>
      <c r="Q320" s="118"/>
      <c r="R320" s="118"/>
      <c r="S320" s="118"/>
      <c r="T320" s="118"/>
      <c r="U320" s="118"/>
      <c r="V320" s="118"/>
      <c r="W320" s="118"/>
      <c r="X320" s="118"/>
      <c r="Y320" s="118"/>
      <c r="Z320" s="118"/>
    </row>
    <row r="321" customFormat="false" ht="12.75" hidden="false" customHeight="true" outlineLevel="0" collapsed="false">
      <c r="A321" s="118"/>
      <c r="B321" s="118"/>
      <c r="C321" s="118"/>
      <c r="D321" s="118"/>
      <c r="E321" s="118"/>
      <c r="F321" s="118"/>
      <c r="G321" s="118"/>
      <c r="H321" s="118"/>
      <c r="I321" s="118"/>
      <c r="J321" s="118"/>
      <c r="K321" s="118"/>
      <c r="L321" s="118"/>
      <c r="M321" s="118"/>
      <c r="N321" s="118"/>
      <c r="O321" s="118"/>
      <c r="P321" s="118"/>
      <c r="Q321" s="118"/>
      <c r="R321" s="118"/>
      <c r="S321" s="118"/>
      <c r="T321" s="118"/>
      <c r="U321" s="118"/>
      <c r="V321" s="118"/>
      <c r="W321" s="118"/>
      <c r="X321" s="118"/>
      <c r="Y321" s="118"/>
      <c r="Z321" s="118"/>
    </row>
    <row r="322" customFormat="false" ht="12.75" hidden="false" customHeight="true" outlineLevel="0" collapsed="false">
      <c r="A322" s="118"/>
      <c r="B322" s="118"/>
      <c r="C322" s="118"/>
      <c r="D322" s="118"/>
      <c r="E322" s="118"/>
      <c r="F322" s="118"/>
      <c r="G322" s="118"/>
      <c r="H322" s="118"/>
      <c r="I322" s="118"/>
      <c r="J322" s="118"/>
      <c r="K322" s="118"/>
      <c r="L322" s="118"/>
      <c r="M322" s="118"/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  <c r="X322" s="118"/>
      <c r="Y322" s="118"/>
      <c r="Z322" s="118"/>
    </row>
    <row r="323" customFormat="false" ht="12.75" hidden="false" customHeight="true" outlineLevel="0" collapsed="false">
      <c r="A323" s="118"/>
      <c r="B323" s="118"/>
      <c r="C323" s="118"/>
      <c r="D323" s="118"/>
      <c r="E323" s="118"/>
      <c r="F323" s="118"/>
      <c r="G323" s="118"/>
      <c r="H323" s="118"/>
      <c r="I323" s="118"/>
      <c r="J323" s="118"/>
      <c r="K323" s="118"/>
      <c r="L323" s="118"/>
      <c r="M323" s="118"/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  <c r="X323" s="118"/>
      <c r="Y323" s="118"/>
      <c r="Z323" s="118"/>
    </row>
    <row r="324" customFormat="false" ht="12.75" hidden="false" customHeight="true" outlineLevel="0" collapsed="false">
      <c r="A324" s="118"/>
      <c r="B324" s="118"/>
      <c r="C324" s="118"/>
      <c r="D324" s="118"/>
      <c r="E324" s="118"/>
      <c r="F324" s="118"/>
      <c r="G324" s="118"/>
      <c r="H324" s="118"/>
      <c r="I324" s="118"/>
      <c r="J324" s="118"/>
      <c r="K324" s="118"/>
      <c r="L324" s="118"/>
      <c r="M324" s="118"/>
      <c r="N324" s="118"/>
      <c r="O324" s="118"/>
      <c r="P324" s="118"/>
      <c r="Q324" s="118"/>
      <c r="R324" s="118"/>
      <c r="S324" s="118"/>
      <c r="T324" s="118"/>
      <c r="U324" s="118"/>
      <c r="V324" s="118"/>
      <c r="W324" s="118"/>
      <c r="X324" s="118"/>
      <c r="Y324" s="118"/>
      <c r="Z324" s="118"/>
    </row>
    <row r="325" customFormat="false" ht="12.75" hidden="false" customHeight="true" outlineLevel="0" collapsed="false">
      <c r="A325" s="118"/>
      <c r="B325" s="118"/>
      <c r="C325" s="118"/>
      <c r="D325" s="118"/>
      <c r="E325" s="118"/>
      <c r="F325" s="118"/>
      <c r="G325" s="118"/>
      <c r="H325" s="118"/>
      <c r="I325" s="118"/>
      <c r="J325" s="118"/>
      <c r="K325" s="118"/>
      <c r="L325" s="118"/>
      <c r="M325" s="118"/>
      <c r="N325" s="118"/>
      <c r="O325" s="118"/>
      <c r="P325" s="118"/>
      <c r="Q325" s="118"/>
      <c r="R325" s="118"/>
      <c r="S325" s="118"/>
      <c r="T325" s="118"/>
      <c r="U325" s="118"/>
      <c r="V325" s="118"/>
      <c r="W325" s="118"/>
      <c r="X325" s="118"/>
      <c r="Y325" s="118"/>
      <c r="Z325" s="118"/>
    </row>
    <row r="326" customFormat="false" ht="12.75" hidden="false" customHeight="true" outlineLevel="0" collapsed="false">
      <c r="A326" s="118"/>
      <c r="B326" s="118"/>
      <c r="C326" s="118"/>
      <c r="D326" s="118"/>
      <c r="E326" s="118"/>
      <c r="F326" s="118"/>
      <c r="G326" s="118"/>
      <c r="H326" s="118"/>
      <c r="I326" s="118"/>
      <c r="J326" s="118"/>
      <c r="K326" s="118"/>
      <c r="L326" s="118"/>
      <c r="M326" s="118"/>
      <c r="N326" s="118"/>
      <c r="O326" s="118"/>
      <c r="P326" s="118"/>
      <c r="Q326" s="118"/>
      <c r="R326" s="118"/>
      <c r="S326" s="118"/>
      <c r="T326" s="118"/>
      <c r="U326" s="118"/>
      <c r="V326" s="118"/>
      <c r="W326" s="118"/>
      <c r="X326" s="118"/>
      <c r="Y326" s="118"/>
      <c r="Z326" s="118"/>
    </row>
    <row r="327" customFormat="false" ht="12.75" hidden="false" customHeight="true" outlineLevel="0" collapsed="false">
      <c r="A327" s="118"/>
      <c r="B327" s="118"/>
      <c r="C327" s="118"/>
      <c r="D327" s="118"/>
      <c r="E327" s="118"/>
      <c r="F327" s="118"/>
      <c r="G327" s="118"/>
      <c r="H327" s="118"/>
      <c r="I327" s="118"/>
      <c r="J327" s="118"/>
      <c r="K327" s="118"/>
      <c r="L327" s="118"/>
      <c r="M327" s="118"/>
      <c r="N327" s="118"/>
      <c r="O327" s="118"/>
      <c r="P327" s="118"/>
      <c r="Q327" s="118"/>
      <c r="R327" s="118"/>
      <c r="S327" s="118"/>
      <c r="T327" s="118"/>
      <c r="U327" s="118"/>
      <c r="V327" s="118"/>
      <c r="W327" s="118"/>
      <c r="X327" s="118"/>
      <c r="Y327" s="118"/>
      <c r="Z327" s="118"/>
    </row>
    <row r="328" customFormat="false" ht="12.75" hidden="false" customHeight="true" outlineLevel="0" collapsed="false">
      <c r="A328" s="118"/>
      <c r="B328" s="118"/>
      <c r="C328" s="118"/>
      <c r="D328" s="118"/>
      <c r="E328" s="118"/>
      <c r="F328" s="118"/>
      <c r="G328" s="118"/>
      <c r="H328" s="118"/>
      <c r="I328" s="118"/>
      <c r="J328" s="118"/>
      <c r="K328" s="118"/>
      <c r="L328" s="118"/>
      <c r="M328" s="118"/>
      <c r="N328" s="118"/>
      <c r="O328" s="118"/>
      <c r="P328" s="118"/>
      <c r="Q328" s="118"/>
      <c r="R328" s="118"/>
      <c r="S328" s="118"/>
      <c r="T328" s="118"/>
      <c r="U328" s="118"/>
      <c r="V328" s="118"/>
      <c r="W328" s="118"/>
      <c r="X328" s="118"/>
      <c r="Y328" s="118"/>
      <c r="Z328" s="118"/>
    </row>
    <row r="329" customFormat="false" ht="12.75" hidden="false" customHeight="true" outlineLevel="0" collapsed="false">
      <c r="A329" s="118"/>
      <c r="B329" s="118"/>
      <c r="C329" s="118"/>
      <c r="D329" s="118"/>
      <c r="E329" s="118"/>
      <c r="F329" s="118"/>
      <c r="G329" s="118"/>
      <c r="H329" s="118"/>
      <c r="I329" s="118"/>
      <c r="J329" s="118"/>
      <c r="K329" s="118"/>
      <c r="L329" s="118"/>
      <c r="M329" s="118"/>
      <c r="N329" s="118"/>
      <c r="O329" s="118"/>
      <c r="P329" s="118"/>
      <c r="Q329" s="118"/>
      <c r="R329" s="118"/>
      <c r="S329" s="118"/>
      <c r="T329" s="118"/>
      <c r="U329" s="118"/>
      <c r="V329" s="118"/>
      <c r="W329" s="118"/>
      <c r="X329" s="118"/>
      <c r="Y329" s="118"/>
      <c r="Z329" s="118"/>
    </row>
    <row r="330" customFormat="false" ht="12.75" hidden="false" customHeight="true" outlineLevel="0" collapsed="false">
      <c r="A330" s="118"/>
      <c r="B330" s="118"/>
      <c r="C330" s="118"/>
      <c r="D330" s="118"/>
      <c r="E330" s="118"/>
      <c r="F330" s="118"/>
      <c r="G330" s="118"/>
      <c r="H330" s="118"/>
      <c r="I330" s="118"/>
      <c r="J330" s="118"/>
      <c r="K330" s="118"/>
      <c r="L330" s="118"/>
      <c r="M330" s="118"/>
      <c r="N330" s="118"/>
      <c r="O330" s="118"/>
      <c r="P330" s="118"/>
      <c r="Q330" s="118"/>
      <c r="R330" s="118"/>
      <c r="S330" s="118"/>
      <c r="T330" s="118"/>
      <c r="U330" s="118"/>
      <c r="V330" s="118"/>
      <c r="W330" s="118"/>
      <c r="X330" s="118"/>
      <c r="Y330" s="118"/>
      <c r="Z330" s="118"/>
    </row>
    <row r="331" customFormat="false" ht="12.75" hidden="false" customHeight="true" outlineLevel="0" collapsed="false">
      <c r="A331" s="118"/>
      <c r="B331" s="118"/>
      <c r="C331" s="118"/>
      <c r="D331" s="118"/>
      <c r="E331" s="118"/>
      <c r="F331" s="118"/>
      <c r="G331" s="118"/>
      <c r="H331" s="118"/>
      <c r="I331" s="118"/>
      <c r="J331" s="118"/>
      <c r="K331" s="118"/>
      <c r="L331" s="118"/>
      <c r="M331" s="118"/>
      <c r="N331" s="118"/>
      <c r="O331" s="118"/>
      <c r="P331" s="118"/>
      <c r="Q331" s="118"/>
      <c r="R331" s="118"/>
      <c r="S331" s="118"/>
      <c r="T331" s="118"/>
      <c r="U331" s="118"/>
      <c r="V331" s="118"/>
      <c r="W331" s="118"/>
      <c r="X331" s="118"/>
      <c r="Y331" s="118"/>
      <c r="Z331" s="118"/>
    </row>
    <row r="332" customFormat="false" ht="12.75" hidden="false" customHeight="true" outlineLevel="0" collapsed="false">
      <c r="A332" s="118"/>
      <c r="B332" s="118"/>
      <c r="C332" s="118"/>
      <c r="D332" s="118"/>
      <c r="E332" s="118"/>
      <c r="F332" s="118"/>
      <c r="G332" s="118"/>
      <c r="H332" s="118"/>
      <c r="I332" s="118"/>
      <c r="J332" s="118"/>
      <c r="K332" s="118"/>
      <c r="L332" s="118"/>
      <c r="M332" s="118"/>
      <c r="N332" s="118"/>
      <c r="O332" s="118"/>
      <c r="P332" s="118"/>
      <c r="Q332" s="118"/>
      <c r="R332" s="118"/>
      <c r="S332" s="118"/>
      <c r="T332" s="118"/>
      <c r="U332" s="118"/>
      <c r="V332" s="118"/>
      <c r="W332" s="118"/>
      <c r="X332" s="118"/>
      <c r="Y332" s="118"/>
      <c r="Z332" s="118"/>
    </row>
    <row r="333" customFormat="false" ht="12.75" hidden="false" customHeight="true" outlineLevel="0" collapsed="false">
      <c r="A333" s="118"/>
      <c r="B333" s="118"/>
      <c r="C333" s="118"/>
      <c r="D333" s="118"/>
      <c r="E333" s="118"/>
      <c r="F333" s="118"/>
      <c r="G333" s="118"/>
      <c r="H333" s="118"/>
      <c r="I333" s="118"/>
      <c r="J333" s="118"/>
      <c r="K333" s="118"/>
      <c r="L333" s="118"/>
      <c r="M333" s="118"/>
      <c r="N333" s="118"/>
      <c r="O333" s="118"/>
      <c r="P333" s="118"/>
      <c r="Q333" s="118"/>
      <c r="R333" s="118"/>
      <c r="S333" s="118"/>
      <c r="T333" s="118"/>
      <c r="U333" s="118"/>
      <c r="V333" s="118"/>
      <c r="W333" s="118"/>
      <c r="X333" s="118"/>
      <c r="Y333" s="118"/>
      <c r="Z333" s="118"/>
    </row>
    <row r="334" customFormat="false" ht="12.75" hidden="false" customHeight="true" outlineLevel="0" collapsed="false">
      <c r="A334" s="118"/>
      <c r="B334" s="118"/>
      <c r="C334" s="118"/>
      <c r="D334" s="118"/>
      <c r="E334" s="118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8"/>
      <c r="R334" s="118"/>
      <c r="S334" s="118"/>
      <c r="T334" s="118"/>
      <c r="U334" s="118"/>
      <c r="V334" s="118"/>
      <c r="W334" s="118"/>
      <c r="X334" s="118"/>
      <c r="Y334" s="118"/>
      <c r="Z334" s="118"/>
    </row>
    <row r="335" customFormat="false" ht="12.75" hidden="false" customHeight="true" outlineLevel="0" collapsed="false">
      <c r="A335" s="118"/>
      <c r="B335" s="118"/>
      <c r="C335" s="118"/>
      <c r="D335" s="118"/>
      <c r="E335" s="118"/>
      <c r="F335" s="118"/>
      <c r="G335" s="118"/>
      <c r="H335" s="118"/>
      <c r="I335" s="118"/>
      <c r="J335" s="118"/>
      <c r="K335" s="118"/>
      <c r="L335" s="118"/>
      <c r="M335" s="118"/>
      <c r="N335" s="118"/>
      <c r="O335" s="118"/>
      <c r="P335" s="118"/>
      <c r="Q335" s="118"/>
      <c r="R335" s="118"/>
      <c r="S335" s="118"/>
      <c r="T335" s="118"/>
      <c r="U335" s="118"/>
      <c r="V335" s="118"/>
      <c r="W335" s="118"/>
      <c r="X335" s="118"/>
      <c r="Y335" s="118"/>
      <c r="Z335" s="118"/>
    </row>
    <row r="336" customFormat="false" ht="15.75" hidden="false" customHeight="true" outlineLevel="0" collapsed="false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3">
    <mergeCell ref="A1:P1"/>
    <mergeCell ref="A2:P2"/>
    <mergeCell ref="A3:P3"/>
  </mergeCells>
  <printOptions headings="false" gridLines="false" gridLinesSet="true" horizontalCentered="true" verticalCentered="false"/>
  <pageMargins left="0.196527777777778" right="0.196527777777778" top="0.590277777777778" bottom="0.590277777777778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94429"/>
    <pageSetUpPr fitToPage="true"/>
  </sheetPr>
  <dimension ref="A1:Z1000"/>
  <sheetViews>
    <sheetView showFormulas="false" showGridLines="false" showRowColHeaders="true" showZeros="true" rightToLeft="false" tabSelected="false" showOutlineSymbols="true" defaultGridColor="true" view="normal" topLeftCell="A1" colorId="64" zoomScale="82" zoomScaleNormal="82" zoomScalePageLayoutView="100" workbookViewId="0">
      <pane xSplit="0" ySplit="1" topLeftCell="A2" activePane="bottomLeft" state="frozen"/>
      <selection pane="topLeft" activeCell="A1" activeCellId="0" sqref="A1"/>
      <selection pane="bottomLeft" activeCell="B3" activeCellId="0" sqref="B3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6.38"/>
    <col collapsed="false" customWidth="true" hidden="false" outlineLevel="0" max="2" min="2" style="1" width="42.13"/>
    <col collapsed="false" customWidth="true" hidden="false" outlineLevel="0" max="15" min="3" style="1" width="12.38"/>
    <col collapsed="false" customWidth="true" hidden="false" outlineLevel="0" max="26" min="16" style="1" width="9.13"/>
  </cols>
  <sheetData>
    <row r="1" customFormat="false" ht="32.25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8"/>
      <c r="Q1" s="8"/>
      <c r="R1" s="8"/>
      <c r="S1" s="8"/>
      <c r="T1" s="8"/>
      <c r="U1" s="8"/>
      <c r="V1" s="3"/>
      <c r="W1" s="3"/>
      <c r="X1" s="3"/>
      <c r="Y1" s="3"/>
      <c r="Z1" s="3"/>
    </row>
    <row r="2" customFormat="false" ht="19.5" hidden="false" customHeight="true" outlineLevel="0" collapsed="false">
      <c r="A2" s="14" t="str">
        <f aca="false">Capa!A5</f>
        <v>4º Relatório Gerencial Financeiro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8"/>
      <c r="Q2" s="8"/>
      <c r="R2" s="8"/>
      <c r="S2" s="8"/>
      <c r="T2" s="8"/>
      <c r="U2" s="8"/>
      <c r="V2" s="3"/>
      <c r="W2" s="3"/>
      <c r="X2" s="3"/>
      <c r="Y2" s="3"/>
      <c r="Z2" s="3"/>
    </row>
    <row r="3" customFormat="false" ht="19.5" hidden="false" customHeight="true" outlineLevel="0" collapsed="false">
      <c r="A3" s="16" t="s">
        <v>407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220"/>
      <c r="Q3" s="220"/>
      <c r="R3" s="220"/>
      <c r="S3" s="220"/>
      <c r="T3" s="220"/>
      <c r="U3" s="220"/>
      <c r="V3" s="3"/>
      <c r="W3" s="3"/>
      <c r="X3" s="3"/>
      <c r="Y3" s="3"/>
      <c r="Z3" s="3"/>
    </row>
    <row r="4" customFormat="false" ht="24.75" hidden="false" customHeight="true" outlineLevel="0" collapsed="false">
      <c r="A4" s="221"/>
      <c r="B4" s="222"/>
      <c r="C4" s="223" t="n">
        <f aca="false">Resumo!C4</f>
        <v>45658</v>
      </c>
      <c r="D4" s="223" t="n">
        <f aca="false">Resumo!D4</f>
        <v>45689</v>
      </c>
      <c r="E4" s="223" t="n">
        <f aca="false">Resumo!E4</f>
        <v>45717</v>
      </c>
      <c r="F4" s="223" t="n">
        <f aca="false">Resumo!F4</f>
        <v>45748</v>
      </c>
      <c r="G4" s="223" t="n">
        <f aca="false">Resumo!G4</f>
        <v>45778</v>
      </c>
      <c r="H4" s="223" t="n">
        <f aca="false">Resumo!H4</f>
        <v>45809</v>
      </c>
      <c r="I4" s="223" t="n">
        <f aca="false">Resumo!I4</f>
        <v>45839</v>
      </c>
      <c r="J4" s="223" t="n">
        <f aca="false">Resumo!J4</f>
        <v>45870</v>
      </c>
      <c r="K4" s="223" t="n">
        <f aca="false">Resumo!K4</f>
        <v>45901</v>
      </c>
      <c r="L4" s="223" t="n">
        <f aca="false">Resumo!L4</f>
        <v>45931</v>
      </c>
      <c r="M4" s="223" t="n">
        <f aca="false">Resumo!M4</f>
        <v>45962</v>
      </c>
      <c r="N4" s="223" t="n">
        <f aca="false">Resumo!N4</f>
        <v>45992</v>
      </c>
      <c r="O4" s="224" t="s">
        <v>167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24.75" hidden="false" customHeight="true" outlineLevel="0" collapsed="false">
      <c r="A5" s="225" t="s">
        <v>408</v>
      </c>
      <c r="B5" s="226"/>
      <c r="C5" s="227" t="n">
        <v>0</v>
      </c>
      <c r="D5" s="227" t="n">
        <f aca="false">C36</f>
        <v>0</v>
      </c>
      <c r="E5" s="227" t="n">
        <f aca="false">D36</f>
        <v>0</v>
      </c>
      <c r="F5" s="227" t="n">
        <f aca="false">E36</f>
        <v>11890.438</v>
      </c>
      <c r="G5" s="227" t="n">
        <f aca="false">F36</f>
        <v>29879.388</v>
      </c>
      <c r="H5" s="227" t="n">
        <f aca="false">G36</f>
        <v>42937.678</v>
      </c>
      <c r="I5" s="227" t="n">
        <f aca="false">H36</f>
        <v>52744.268</v>
      </c>
      <c r="J5" s="227" t="n">
        <f aca="false">I36</f>
        <v>49473.528</v>
      </c>
      <c r="K5" s="227" t="n">
        <f aca="false">J36</f>
        <v>70233.298</v>
      </c>
      <c r="L5" s="227" t="n">
        <f aca="false">K36</f>
        <v>76548.038</v>
      </c>
      <c r="M5" s="227" t="n">
        <f aca="false">L36</f>
        <v>84577.048</v>
      </c>
      <c r="N5" s="227" t="n">
        <f aca="false">M36</f>
        <v>39743.238</v>
      </c>
      <c r="O5" s="228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21" hidden="false" customHeight="true" outlineLevel="0" collapsed="false">
      <c r="A6" s="229" t="s">
        <v>409</v>
      </c>
      <c r="B6" s="229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3.5" hidden="false" customHeight="true" outlineLevel="0" collapsed="false">
      <c r="A7" s="231" t="s">
        <v>194</v>
      </c>
      <c r="B7" s="232" t="s">
        <v>195</v>
      </c>
      <c r="C7" s="233" t="n">
        <v>0</v>
      </c>
      <c r="D7" s="233" t="n">
        <v>0</v>
      </c>
      <c r="E7" s="233" t="n">
        <v>0</v>
      </c>
      <c r="F7" s="233" t="n">
        <v>0</v>
      </c>
      <c r="G7" s="233" t="n">
        <v>0</v>
      </c>
      <c r="H7" s="233" t="n">
        <v>0</v>
      </c>
      <c r="I7" s="233"/>
      <c r="J7" s="233" t="n">
        <v>0</v>
      </c>
      <c r="K7" s="233" t="n">
        <v>0</v>
      </c>
      <c r="L7" s="233" t="n">
        <v>0</v>
      </c>
      <c r="M7" s="233" t="n">
        <v>0</v>
      </c>
      <c r="N7" s="233" t="n">
        <v>0</v>
      </c>
      <c r="O7" s="233" t="n">
        <f aca="false">SUM(C7:N7)</f>
        <v>0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5" hidden="false" customHeight="true" outlineLevel="0" collapsed="false">
      <c r="A8" s="231" t="s">
        <v>196</v>
      </c>
      <c r="B8" s="232" t="s">
        <v>197</v>
      </c>
      <c r="C8" s="233" t="n">
        <v>0</v>
      </c>
      <c r="D8" s="233" t="n">
        <v>0</v>
      </c>
      <c r="E8" s="233"/>
      <c r="F8" s="233"/>
      <c r="G8" s="233"/>
      <c r="H8" s="233"/>
      <c r="I8" s="233"/>
      <c r="J8" s="233" t="n">
        <v>0</v>
      </c>
      <c r="K8" s="233" t="n">
        <v>0</v>
      </c>
      <c r="L8" s="233" t="n">
        <v>0</v>
      </c>
      <c r="M8" s="233" t="n">
        <v>0</v>
      </c>
      <c r="N8" s="233" t="n">
        <v>0</v>
      </c>
      <c r="O8" s="233" t="n">
        <f aca="false">SUM(C8:N8)</f>
        <v>0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3.5" hidden="false" customHeight="true" outlineLevel="0" collapsed="false">
      <c r="A9" s="231" t="s">
        <v>198</v>
      </c>
      <c r="B9" s="232" t="s">
        <v>199</v>
      </c>
      <c r="C9" s="233" t="n">
        <v>0</v>
      </c>
      <c r="D9" s="233" t="n">
        <v>0</v>
      </c>
      <c r="E9" s="233" t="n">
        <v>3104.12</v>
      </c>
      <c r="F9" s="233" t="n">
        <v>4954.45</v>
      </c>
      <c r="G9" s="233" t="n">
        <v>6382.05</v>
      </c>
      <c r="H9" s="233" t="n">
        <v>6118.27</v>
      </c>
      <c r="I9" s="233" t="n">
        <v>9672.85</v>
      </c>
      <c r="J9" s="233" t="n">
        <v>9672.85</v>
      </c>
      <c r="K9" s="233" t="n">
        <v>9672.85</v>
      </c>
      <c r="L9" s="233" t="n">
        <v>9672.85</v>
      </c>
      <c r="M9" s="233" t="n">
        <v>9672.85</v>
      </c>
      <c r="N9" s="233" t="n">
        <v>9672.85</v>
      </c>
      <c r="O9" s="233" t="n">
        <f aca="false">SUM(C9:N9)</f>
        <v>78595.99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3.5" hidden="false" customHeight="true" outlineLevel="0" collapsed="false">
      <c r="A10" s="231" t="s">
        <v>200</v>
      </c>
      <c r="B10" s="232" t="s">
        <v>201</v>
      </c>
      <c r="C10" s="233" t="n">
        <v>0</v>
      </c>
      <c r="D10" s="233" t="n">
        <v>0</v>
      </c>
      <c r="E10" s="233" t="n">
        <v>1241.648</v>
      </c>
      <c r="F10" s="233" t="n">
        <v>1981.78</v>
      </c>
      <c r="G10" s="233" t="n">
        <v>2552.82</v>
      </c>
      <c r="H10" s="233" t="n">
        <v>2447.31</v>
      </c>
      <c r="I10" s="233" t="n">
        <v>4836.44</v>
      </c>
      <c r="J10" s="233" t="n">
        <v>4836.44</v>
      </c>
      <c r="K10" s="233" t="n">
        <v>4836.44</v>
      </c>
      <c r="L10" s="233" t="n">
        <v>4836.44</v>
      </c>
      <c r="M10" s="233" t="n">
        <v>4836.44</v>
      </c>
      <c r="N10" s="233" t="n">
        <v>4836.44</v>
      </c>
      <c r="O10" s="233" t="n">
        <f aca="false">SUM(C10:N10)</f>
        <v>37242.198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3.5" hidden="false" customHeight="true" outlineLevel="0" collapsed="false">
      <c r="A11" s="231" t="s">
        <v>202</v>
      </c>
      <c r="B11" s="232" t="s">
        <v>203</v>
      </c>
      <c r="C11" s="233" t="n">
        <v>0</v>
      </c>
      <c r="D11" s="233" t="n">
        <v>0</v>
      </c>
      <c r="E11" s="233" t="n">
        <v>3233.43</v>
      </c>
      <c r="F11" s="233" t="n">
        <v>5160.88</v>
      </c>
      <c r="G11" s="233" t="n">
        <v>6647.96</v>
      </c>
      <c r="H11" s="233" t="n">
        <v>6373.12</v>
      </c>
      <c r="I11" s="233" t="n">
        <v>7885.47</v>
      </c>
      <c r="J11" s="233" t="n">
        <v>7885.47</v>
      </c>
      <c r="K11" s="233" t="n">
        <v>7885.47</v>
      </c>
      <c r="L11" s="233" t="n">
        <v>7885.47</v>
      </c>
      <c r="M11" s="233" t="n">
        <v>7885.47</v>
      </c>
      <c r="N11" s="233" t="n">
        <v>0</v>
      </c>
      <c r="O11" s="233" t="n">
        <f aca="false">SUM(C11:N11)</f>
        <v>60842.74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3.5" hidden="false" customHeight="true" outlineLevel="0" collapsed="false">
      <c r="A12" s="231" t="s">
        <v>204</v>
      </c>
      <c r="B12" s="232" t="s">
        <v>205</v>
      </c>
      <c r="C12" s="233" t="n">
        <v>0</v>
      </c>
      <c r="D12" s="233" t="n">
        <v>0</v>
      </c>
      <c r="E12" s="233" t="n">
        <v>3233.43</v>
      </c>
      <c r="F12" s="233" t="n">
        <v>5160.88</v>
      </c>
      <c r="G12" s="233" t="n">
        <v>6764.65</v>
      </c>
      <c r="H12" s="233" t="n">
        <v>6548.14</v>
      </c>
      <c r="I12" s="233" t="n">
        <v>7885.47</v>
      </c>
      <c r="J12" s="233" t="n">
        <v>7885.47</v>
      </c>
      <c r="K12" s="233" t="n">
        <v>7885.47</v>
      </c>
      <c r="L12" s="233" t="n">
        <v>7885.47</v>
      </c>
      <c r="M12" s="233" t="n">
        <v>7885.47</v>
      </c>
      <c r="N12" s="233" t="n">
        <v>7885.47</v>
      </c>
      <c r="O12" s="233" t="n">
        <f aca="false">SUM(C12:N12)</f>
        <v>69019.92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2.75" hidden="false" customHeight="true" outlineLevel="0" collapsed="false">
      <c r="A13" s="231" t="s">
        <v>206</v>
      </c>
      <c r="B13" s="232" t="s">
        <v>207</v>
      </c>
      <c r="C13" s="233" t="n">
        <v>0</v>
      </c>
      <c r="D13" s="233" t="n">
        <v>0</v>
      </c>
      <c r="E13" s="233" t="n">
        <v>1077.81</v>
      </c>
      <c r="F13" s="233" t="n">
        <v>1720.29</v>
      </c>
      <c r="G13" s="233" t="n">
        <v>2215.99</v>
      </c>
      <c r="H13" s="233" t="n">
        <v>2124.38</v>
      </c>
      <c r="I13" s="233" t="n">
        <v>2628.5</v>
      </c>
      <c r="J13" s="233" t="n">
        <v>2628.5</v>
      </c>
      <c r="K13" s="233" t="n">
        <v>2628.5</v>
      </c>
      <c r="L13" s="233" t="n">
        <v>2628.5</v>
      </c>
      <c r="M13" s="233" t="n">
        <v>2628.5</v>
      </c>
      <c r="N13" s="233" t="n">
        <v>2628.5</v>
      </c>
      <c r="O13" s="233" t="n">
        <f aca="false">SUM(C13:N13)</f>
        <v>22909.47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21.65" hidden="false" customHeight="false" outlineLevel="0" collapsed="false">
      <c r="A14" s="231" t="s">
        <v>208</v>
      </c>
      <c r="B14" s="232" t="s">
        <v>410</v>
      </c>
      <c r="C14" s="233" t="n">
        <v>0</v>
      </c>
      <c r="D14" s="233" t="n">
        <v>0</v>
      </c>
      <c r="E14" s="233"/>
      <c r="F14" s="233"/>
      <c r="G14" s="233"/>
      <c r="H14" s="233"/>
      <c r="I14" s="233" t="n">
        <v>0</v>
      </c>
      <c r="J14" s="233" t="n">
        <v>0</v>
      </c>
      <c r="K14" s="233"/>
      <c r="L14" s="233" t="n">
        <v>0</v>
      </c>
      <c r="M14" s="233" t="n">
        <v>0</v>
      </c>
      <c r="N14" s="233" t="n">
        <v>85191.13</v>
      </c>
      <c r="O14" s="233" t="n">
        <f aca="false">SUM(C14:N14)</f>
        <v>85191.13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24.75" hidden="false" customHeight="true" outlineLevel="0" collapsed="false">
      <c r="A15" s="234" t="s">
        <v>411</v>
      </c>
      <c r="B15" s="235"/>
      <c r="C15" s="236" t="n">
        <f aca="false">SUBTOTAL(109,C7:C14)</f>
        <v>0</v>
      </c>
      <c r="D15" s="236" t="n">
        <f aca="false">SUBTOTAL(109,D7:D14)</f>
        <v>0</v>
      </c>
      <c r="E15" s="236" t="n">
        <f aca="false">SUBTOTAL(109,E7:E14)</f>
        <v>11890.438</v>
      </c>
      <c r="F15" s="236" t="n">
        <f aca="false">SUBTOTAL(109,F7:F14)</f>
        <v>18978.28</v>
      </c>
      <c r="G15" s="236" t="n">
        <f aca="false">SUBTOTAL(109,G7:G14)</f>
        <v>24563.47</v>
      </c>
      <c r="H15" s="236" t="n">
        <f aca="false">SUBTOTAL(109,H7:H14)</f>
        <v>23611.22</v>
      </c>
      <c r="I15" s="236" t="n">
        <f aca="false">SUBTOTAL(109,I7:I14)</f>
        <v>32908.73</v>
      </c>
      <c r="J15" s="236" t="n">
        <f aca="false">SUBTOTAL(109,J7:J14)</f>
        <v>32908.73</v>
      </c>
      <c r="K15" s="236" t="n">
        <f aca="false">SUBTOTAL(109,K7:K14)</f>
        <v>32908.73</v>
      </c>
      <c r="L15" s="236" t="n">
        <f aca="false">SUBTOTAL(109,L7:L14)</f>
        <v>32908.73</v>
      </c>
      <c r="M15" s="236" t="n">
        <f aca="false">SUBTOTAL(109,M7:M14)</f>
        <v>32908.73</v>
      </c>
      <c r="N15" s="236" t="n">
        <f aca="false">SUBTOTAL(109,N7:N14)</f>
        <v>110214.39</v>
      </c>
      <c r="O15" s="236" t="n">
        <f aca="false">SUM(C15:N15)</f>
        <v>353801.448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21" hidden="false" customHeight="true" outlineLevel="0" collapsed="false">
      <c r="A16" s="229" t="s">
        <v>412</v>
      </c>
      <c r="B16" s="229"/>
      <c r="C16" s="237"/>
      <c r="D16" s="232"/>
      <c r="E16" s="232"/>
      <c r="F16" s="232"/>
      <c r="G16" s="232"/>
      <c r="H16" s="232"/>
      <c r="I16" s="232"/>
      <c r="J16" s="232"/>
      <c r="K16" s="232"/>
      <c r="L16" s="232"/>
      <c r="M16" s="232"/>
      <c r="N16" s="232"/>
      <c r="O16" s="23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3.5" hidden="false" customHeight="true" outlineLevel="0" collapsed="false">
      <c r="A17" s="231" t="s">
        <v>194</v>
      </c>
      <c r="B17" s="232" t="s">
        <v>195</v>
      </c>
      <c r="C17" s="233" t="n">
        <v>0</v>
      </c>
      <c r="D17" s="233" t="n">
        <v>0</v>
      </c>
      <c r="E17" s="233" t="n">
        <v>0</v>
      </c>
      <c r="F17" s="233" t="n">
        <v>0</v>
      </c>
      <c r="G17" s="233" t="n">
        <v>0</v>
      </c>
      <c r="H17" s="233" t="n">
        <v>0</v>
      </c>
      <c r="I17" s="233" t="n">
        <v>0</v>
      </c>
      <c r="J17" s="233" t="n">
        <v>0</v>
      </c>
      <c r="K17" s="233" t="n">
        <v>0</v>
      </c>
      <c r="L17" s="233" t="n">
        <v>0</v>
      </c>
      <c r="M17" s="233" t="n">
        <v>0</v>
      </c>
      <c r="N17" s="233" t="n">
        <v>0</v>
      </c>
      <c r="O17" s="233" t="n">
        <f aca="false">SUM(C17:N17)</f>
        <v>0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3.5" hidden="false" customHeight="true" outlineLevel="0" collapsed="false">
      <c r="A18" s="231" t="s">
        <v>196</v>
      </c>
      <c r="B18" s="232" t="s">
        <v>197</v>
      </c>
      <c r="C18" s="233" t="n">
        <v>0</v>
      </c>
      <c r="D18" s="233" t="n">
        <v>0</v>
      </c>
      <c r="E18" s="233" t="n">
        <v>0</v>
      </c>
      <c r="F18" s="233" t="n">
        <v>0</v>
      </c>
      <c r="G18" s="233" t="n">
        <v>0</v>
      </c>
      <c r="H18" s="233" t="n">
        <v>0</v>
      </c>
      <c r="I18" s="233" t="n">
        <v>0</v>
      </c>
      <c r="J18" s="233" t="n">
        <v>0</v>
      </c>
      <c r="K18" s="233" t="n">
        <v>0</v>
      </c>
      <c r="L18" s="233" t="n">
        <v>0</v>
      </c>
      <c r="M18" s="233" t="n">
        <v>0</v>
      </c>
      <c r="N18" s="233" t="n">
        <v>0</v>
      </c>
      <c r="O18" s="233" t="n">
        <f aca="false">SUM(C18:N18)</f>
        <v>0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3.5" hidden="false" customHeight="true" outlineLevel="0" collapsed="false">
      <c r="A19" s="231" t="s">
        <v>198</v>
      </c>
      <c r="B19" s="232" t="s">
        <v>199</v>
      </c>
      <c r="C19" s="233" t="n">
        <v>0</v>
      </c>
      <c r="D19" s="233" t="n">
        <v>0</v>
      </c>
      <c r="E19" s="233" t="n">
        <v>0</v>
      </c>
      <c r="F19" s="233" t="n">
        <v>0</v>
      </c>
      <c r="G19" s="233" t="n">
        <v>4954.36</v>
      </c>
      <c r="H19" s="233" t="n">
        <v>6381.97</v>
      </c>
      <c r="I19" s="233" t="n">
        <v>6579.51</v>
      </c>
      <c r="J19" s="233" t="n">
        <v>6074.48</v>
      </c>
      <c r="K19" s="233" t="n">
        <v>6532.25</v>
      </c>
      <c r="L19" s="233" t="n">
        <v>6619.06</v>
      </c>
      <c r="M19" s="233" t="n">
        <v>6114.05</v>
      </c>
      <c r="N19" s="233" t="n">
        <v>6542.96</v>
      </c>
      <c r="O19" s="233" t="n">
        <f aca="false">SUM(C19:N19)</f>
        <v>49798.64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3.5" hidden="false" customHeight="true" outlineLevel="0" collapsed="false">
      <c r="A20" s="231" t="s">
        <v>200</v>
      </c>
      <c r="B20" s="232" t="s">
        <v>201</v>
      </c>
      <c r="C20" s="233" t="n">
        <v>0</v>
      </c>
      <c r="D20" s="233" t="n">
        <v>0</v>
      </c>
      <c r="E20" s="233" t="n">
        <v>0</v>
      </c>
      <c r="F20" s="233" t="n">
        <v>426.65</v>
      </c>
      <c r="G20" s="233" t="n">
        <v>0</v>
      </c>
      <c r="H20" s="233" t="n">
        <v>0</v>
      </c>
      <c r="I20" s="233" t="n">
        <v>1683.18</v>
      </c>
      <c r="J20" s="233" t="n">
        <v>0</v>
      </c>
      <c r="K20" s="233" t="n">
        <v>1837.41</v>
      </c>
      <c r="L20" s="233" t="n">
        <v>0</v>
      </c>
      <c r="M20" s="233" t="n">
        <v>0</v>
      </c>
      <c r="N20" s="233" t="n">
        <v>1733.39</v>
      </c>
      <c r="O20" s="233" t="n">
        <f aca="false">SUM(C20:N20)</f>
        <v>5680.63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3.5" hidden="false" customHeight="true" outlineLevel="0" collapsed="false">
      <c r="A21" s="231" t="s">
        <v>202</v>
      </c>
      <c r="B21" s="232" t="s">
        <v>203</v>
      </c>
      <c r="C21" s="233" t="n">
        <v>0</v>
      </c>
      <c r="D21" s="233" t="n">
        <v>0</v>
      </c>
      <c r="E21" s="233" t="n">
        <v>0</v>
      </c>
      <c r="F21" s="233" t="n">
        <v>0</v>
      </c>
      <c r="G21" s="233" t="n">
        <v>0</v>
      </c>
      <c r="H21" s="233" t="n">
        <v>0</v>
      </c>
      <c r="I21" s="233" t="n">
        <v>0</v>
      </c>
      <c r="J21" s="233" t="n">
        <v>0</v>
      </c>
      <c r="K21" s="233" t="n">
        <v>0</v>
      </c>
      <c r="L21" s="233" t="n">
        <v>0</v>
      </c>
      <c r="M21" s="233" t="n">
        <v>27072.95</v>
      </c>
      <c r="N21" s="233" t="n">
        <v>21963.26</v>
      </c>
      <c r="O21" s="233" t="n">
        <f aca="false">SUM(C21:N21)</f>
        <v>49036.21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3.5" hidden="false" customHeight="true" outlineLevel="0" collapsed="false">
      <c r="A22" s="231" t="s">
        <v>204</v>
      </c>
      <c r="B22" s="232" t="s">
        <v>205</v>
      </c>
      <c r="C22" s="233" t="n">
        <v>0</v>
      </c>
      <c r="D22" s="233" t="n">
        <v>0</v>
      </c>
      <c r="E22" s="233" t="n">
        <v>0</v>
      </c>
      <c r="F22" s="233" t="n">
        <v>0</v>
      </c>
      <c r="G22" s="233" t="n">
        <v>0</v>
      </c>
      <c r="H22" s="233" t="n">
        <v>0</v>
      </c>
      <c r="I22" s="233" t="n">
        <v>0</v>
      </c>
      <c r="J22" s="233" t="n">
        <v>0</v>
      </c>
      <c r="K22" s="233" t="n">
        <v>0</v>
      </c>
      <c r="L22" s="233" t="n">
        <v>0</v>
      </c>
      <c r="M22" s="233" t="n">
        <v>0</v>
      </c>
      <c r="N22" s="233" t="n">
        <v>0</v>
      </c>
      <c r="O22" s="233" t="n">
        <f aca="false">SUM(C22:N22)</f>
        <v>0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3.5" hidden="false" customHeight="true" outlineLevel="0" collapsed="false">
      <c r="A23" s="231" t="s">
        <v>206</v>
      </c>
      <c r="B23" s="232" t="s">
        <v>207</v>
      </c>
      <c r="C23" s="233" t="n">
        <v>0</v>
      </c>
      <c r="D23" s="233" t="n">
        <v>0</v>
      </c>
      <c r="E23" s="233" t="n">
        <v>0</v>
      </c>
      <c r="F23" s="233" t="n">
        <v>0</v>
      </c>
      <c r="G23" s="233" t="n">
        <v>0</v>
      </c>
      <c r="H23" s="233" t="n">
        <v>0</v>
      </c>
      <c r="I23" s="233" t="n">
        <v>0</v>
      </c>
      <c r="J23" s="233" t="n">
        <v>0</v>
      </c>
      <c r="K23" s="233" t="n">
        <v>0</v>
      </c>
      <c r="L23" s="233" t="n">
        <v>0</v>
      </c>
      <c r="M23" s="233" t="n">
        <v>0</v>
      </c>
      <c r="N23" s="233" t="n">
        <v>0</v>
      </c>
      <c r="O23" s="233" t="n">
        <f aca="false">SUM(C23:N23)</f>
        <v>0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5.75" hidden="false" customHeight="true" outlineLevel="0" collapsed="false">
      <c r="A24" s="231" t="s">
        <v>208</v>
      </c>
      <c r="B24" s="232" t="s">
        <v>410</v>
      </c>
      <c r="C24" s="233" t="n">
        <v>0</v>
      </c>
      <c r="D24" s="233" t="n">
        <v>0</v>
      </c>
      <c r="E24" s="233" t="n">
        <v>0</v>
      </c>
      <c r="F24" s="233" t="n">
        <v>0</v>
      </c>
      <c r="G24" s="233" t="n">
        <v>0</v>
      </c>
      <c r="H24" s="233" t="n">
        <v>0</v>
      </c>
      <c r="I24" s="233" t="n">
        <v>0</v>
      </c>
      <c r="J24" s="233" t="n">
        <v>0</v>
      </c>
      <c r="K24" s="233" t="n">
        <v>0</v>
      </c>
      <c r="L24" s="233" t="n">
        <v>5132.94</v>
      </c>
      <c r="M24" s="233" t="n">
        <v>5684.42</v>
      </c>
      <c r="N24" s="233" t="n">
        <v>7317</v>
      </c>
      <c r="O24" s="233" t="n">
        <f aca="false">SUM(C24:N24)</f>
        <v>18134.36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24.75" hidden="false" customHeight="true" outlineLevel="0" collapsed="false">
      <c r="A25" s="234" t="s">
        <v>413</v>
      </c>
      <c r="B25" s="235"/>
      <c r="C25" s="236" t="n">
        <f aca="false">SUBTOTAL(109,C17:C24)</f>
        <v>0</v>
      </c>
      <c r="D25" s="236" t="n">
        <f aca="false">SUBTOTAL(109,D17:D24)</f>
        <v>0</v>
      </c>
      <c r="E25" s="236" t="n">
        <f aca="false">SUBTOTAL(109,E17:E24)</f>
        <v>0</v>
      </c>
      <c r="F25" s="236" t="n">
        <f aca="false">SUBTOTAL(109,F17:F24)</f>
        <v>426.65</v>
      </c>
      <c r="G25" s="236" t="n">
        <f aca="false">SUBTOTAL(109,G17:G24)</f>
        <v>4954.36</v>
      </c>
      <c r="H25" s="236" t="n">
        <f aca="false">SUBTOTAL(109,H17:H24)</f>
        <v>6381.97</v>
      </c>
      <c r="I25" s="236" t="n">
        <f aca="false">SUBTOTAL(109,I17:I24)</f>
        <v>8262.69</v>
      </c>
      <c r="J25" s="236" t="n">
        <f aca="false">SUBTOTAL(109,J17:J24)</f>
        <v>6074.48</v>
      </c>
      <c r="K25" s="236" t="n">
        <f aca="false">SUBTOTAL(109,K17:K24)</f>
        <v>8369.66</v>
      </c>
      <c r="L25" s="236" t="n">
        <f aca="false">SUBTOTAL(109,L17:L24)</f>
        <v>11752</v>
      </c>
      <c r="M25" s="236" t="n">
        <f aca="false">SUBTOTAL(109,M17:M24)</f>
        <v>38871.42</v>
      </c>
      <c r="N25" s="236" t="n">
        <f aca="false">SUBTOTAL(109,N17:N24)</f>
        <v>37556.61</v>
      </c>
      <c r="O25" s="236" t="n">
        <f aca="false">SUM(C25:N25)</f>
        <v>122649.84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21" hidden="false" customHeight="true" outlineLevel="0" collapsed="false">
      <c r="A26" s="229" t="s">
        <v>414</v>
      </c>
      <c r="B26" s="229"/>
      <c r="C26" s="237"/>
      <c r="D26" s="232"/>
      <c r="E26" s="232"/>
      <c r="F26" s="232"/>
      <c r="G26" s="232"/>
      <c r="H26" s="232"/>
      <c r="I26" s="232"/>
      <c r="J26" s="232"/>
      <c r="K26" s="232"/>
      <c r="L26" s="232"/>
      <c r="M26" s="232"/>
      <c r="N26" s="232"/>
      <c r="O26" s="23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3.5" hidden="false" customHeight="true" outlineLevel="0" collapsed="false">
      <c r="A27" s="231" t="s">
        <v>194</v>
      </c>
      <c r="B27" s="232" t="s">
        <v>195</v>
      </c>
      <c r="C27" s="233" t="n">
        <f aca="false">'Analítico Cx.'!C34</f>
        <v>0</v>
      </c>
      <c r="D27" s="233" t="n">
        <f aca="false">'Analítico Cx.'!D34</f>
        <v>0</v>
      </c>
      <c r="E27" s="233" t="n">
        <f aca="false">'Analítico Cx.'!E34</f>
        <v>0</v>
      </c>
      <c r="F27" s="233" t="n">
        <f aca="false">'Analítico Cx.'!F34</f>
        <v>0</v>
      </c>
      <c r="G27" s="233" t="n">
        <f aca="false">'Analítico Cx.'!G34</f>
        <v>0</v>
      </c>
      <c r="H27" s="233" t="n">
        <f aca="false">'Analítico Cx.'!H34</f>
        <v>0</v>
      </c>
      <c r="I27" s="233" t="n">
        <f aca="false">'Analítico Cx.'!I34</f>
        <v>0</v>
      </c>
      <c r="J27" s="233" t="n">
        <f aca="false">'Analítico Cx.'!J34</f>
        <v>0</v>
      </c>
      <c r="K27" s="233" t="n">
        <f aca="false">'Analítico Cx.'!K34</f>
        <v>0</v>
      </c>
      <c r="L27" s="233" t="n">
        <f aca="false">'Analítico Cx.'!L34</f>
        <v>0</v>
      </c>
      <c r="M27" s="233" t="n">
        <f aca="false">'Analítico Cx.'!M34</f>
        <v>0</v>
      </c>
      <c r="N27" s="233" t="n">
        <f aca="false">'Analítico Cx.'!N34</f>
        <v>0</v>
      </c>
      <c r="O27" s="233" t="n">
        <f aca="false">SUM(C27:N27)</f>
        <v>0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3.5" hidden="false" customHeight="true" outlineLevel="0" collapsed="false">
      <c r="A28" s="231" t="s">
        <v>196</v>
      </c>
      <c r="B28" s="232" t="s">
        <v>197</v>
      </c>
      <c r="C28" s="233" t="n">
        <f aca="false">'Analítico Cx.'!C35</f>
        <v>0</v>
      </c>
      <c r="D28" s="233" t="n">
        <f aca="false">'Analítico Cx.'!D35</f>
        <v>0</v>
      </c>
      <c r="E28" s="233" t="n">
        <f aca="false">'Analítico Cx.'!E35</f>
        <v>0</v>
      </c>
      <c r="F28" s="233" t="n">
        <f aca="false">'Analítico Cx.'!F35</f>
        <v>0</v>
      </c>
      <c r="G28" s="233" t="n">
        <f aca="false">'Analítico Cx.'!G35</f>
        <v>0</v>
      </c>
      <c r="H28" s="233" t="n">
        <f aca="false">'Analítico Cx.'!H35</f>
        <v>0</v>
      </c>
      <c r="I28" s="233" t="n">
        <f aca="false">'Analítico Cx.'!I35</f>
        <v>0</v>
      </c>
      <c r="J28" s="233"/>
      <c r="K28" s="233" t="n">
        <f aca="false">'Analítico Cx.'!K35</f>
        <v>0</v>
      </c>
      <c r="L28" s="233" t="n">
        <f aca="false">'Analítico Cx.'!L35</f>
        <v>0</v>
      </c>
      <c r="M28" s="233" t="n">
        <f aca="false">'Analítico Cx.'!M35</f>
        <v>0</v>
      </c>
      <c r="N28" s="233" t="n">
        <f aca="false">'Analítico Cx.'!N35</f>
        <v>0</v>
      </c>
      <c r="O28" s="233" t="n">
        <f aca="false">SUM(C28:N28)</f>
        <v>0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3.5" hidden="false" customHeight="true" outlineLevel="0" collapsed="false">
      <c r="A29" s="231" t="s">
        <v>198</v>
      </c>
      <c r="B29" s="232" t="s">
        <v>199</v>
      </c>
      <c r="C29" s="233" t="n">
        <f aca="false">'Analítico Cx.'!C36</f>
        <v>0</v>
      </c>
      <c r="D29" s="233" t="n">
        <f aca="false">'Analítico Cx.'!D36</f>
        <v>0</v>
      </c>
      <c r="E29" s="233" t="n">
        <f aca="false">'Analítico Cx.'!E36</f>
        <v>0</v>
      </c>
      <c r="F29" s="233" t="n">
        <f aca="false">'Analítico Cx.'!F36</f>
        <v>426.65</v>
      </c>
      <c r="G29" s="233" t="n">
        <f aca="false">'Analítico Cx.'!G36</f>
        <v>4954.36</v>
      </c>
      <c r="H29" s="233" t="n">
        <f aca="false">'Analítico Cx.'!H36</f>
        <v>6381.97</v>
      </c>
      <c r="I29" s="233" t="n">
        <f aca="false">'Analítico Cx.'!I36</f>
        <v>6579.51</v>
      </c>
      <c r="J29" s="233" t="n">
        <f aca="false">'Analítico Cx.'!J36</f>
        <v>6074.48</v>
      </c>
      <c r="K29" s="233" t="n">
        <f aca="false">'Analítico Cx.'!K36</f>
        <v>6532.25</v>
      </c>
      <c r="L29" s="233" t="n">
        <f aca="false">'Analítico Cx.'!L36</f>
        <v>7994.78</v>
      </c>
      <c r="M29" s="233" t="n">
        <f aca="false">'Analítico Cx.'!M36</f>
        <v>6114.05</v>
      </c>
      <c r="N29" s="233" t="n">
        <f aca="false">'Analítico Cx.'!N36</f>
        <v>6542.96</v>
      </c>
      <c r="O29" s="233" t="n">
        <f aca="false">SUM(C29:N29)</f>
        <v>51601.01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3.5" hidden="false" customHeight="true" outlineLevel="0" collapsed="false">
      <c r="A30" s="231" t="s">
        <v>200</v>
      </c>
      <c r="B30" s="232" t="s">
        <v>201</v>
      </c>
      <c r="C30" s="233" t="n">
        <f aca="false">'Analítico Cx.'!C37</f>
        <v>0</v>
      </c>
      <c r="D30" s="233" t="n">
        <f aca="false">'Analítico Cx.'!D37</f>
        <v>0</v>
      </c>
      <c r="E30" s="233" t="n">
        <f aca="false">'Analítico Cx.'!E37</f>
        <v>0</v>
      </c>
      <c r="F30" s="233" t="n">
        <f aca="false">'Analítico Cx.'!F37</f>
        <v>0</v>
      </c>
      <c r="G30" s="233" t="n">
        <f aca="false">'Analítico Cx.'!G37</f>
        <v>0</v>
      </c>
      <c r="H30" s="233" t="n">
        <f aca="false">'Analítico Cx.'!H37</f>
        <v>0</v>
      </c>
      <c r="I30" s="233" t="n">
        <f aca="false">'Analítico Cx.'!I37</f>
        <v>1683.18</v>
      </c>
      <c r="J30" s="233" t="n">
        <f aca="false">'Analítico Cx.'!J37</f>
        <v>0</v>
      </c>
      <c r="K30" s="233" t="n">
        <f aca="false">'Analítico Cx.'!K37</f>
        <v>1837.41</v>
      </c>
      <c r="L30" s="233" t="n">
        <f aca="false">'Analítico Cx.'!L37</f>
        <v>0</v>
      </c>
      <c r="M30" s="233" t="n">
        <f aca="false">'Analítico Cx.'!M37</f>
        <v>0</v>
      </c>
      <c r="N30" s="233" t="n">
        <f aca="false">'Analítico Cx.'!N37</f>
        <v>1733.39</v>
      </c>
      <c r="O30" s="233" t="n">
        <f aca="false">SUM(C30:N30)</f>
        <v>5253.98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3.5" hidden="false" customHeight="true" outlineLevel="0" collapsed="false">
      <c r="A31" s="231" t="s">
        <v>202</v>
      </c>
      <c r="B31" s="232" t="s">
        <v>203</v>
      </c>
      <c r="C31" s="233" t="n">
        <f aca="false">'Analítico Cx.'!C38</f>
        <v>0</v>
      </c>
      <c r="D31" s="233" t="n">
        <f aca="false">'Analítico Cx.'!D38</f>
        <v>0</v>
      </c>
      <c r="E31" s="233" t="n">
        <f aca="false">'Analítico Cx.'!E38</f>
        <v>0</v>
      </c>
      <c r="F31" s="233" t="n">
        <f aca="false">'Analítico Cx.'!F38</f>
        <v>0</v>
      </c>
      <c r="G31" s="233" t="n">
        <f aca="false">'Analítico Cx.'!G38</f>
        <v>0</v>
      </c>
      <c r="H31" s="233" t="n">
        <f aca="false">'Analítico Cx.'!H38</f>
        <v>0</v>
      </c>
      <c r="I31" s="233" t="n">
        <f aca="false">'Analítico Cx.'!I38</f>
        <v>0</v>
      </c>
      <c r="J31" s="233" t="n">
        <f aca="false">'Analítico Cx.'!J38</f>
        <v>0</v>
      </c>
      <c r="K31" s="233" t="n">
        <f aca="false">'Analítico Cx.'!K38</f>
        <v>0</v>
      </c>
      <c r="L31" s="233" t="n">
        <f aca="false">'Analítico Cx.'!L38</f>
        <v>0</v>
      </c>
      <c r="M31" s="233" t="n">
        <f aca="false">'Analítico Cx.'!M38</f>
        <v>27072.65</v>
      </c>
      <c r="N31" s="233" t="n">
        <f aca="false">'Analítico Cx.'!N38</f>
        <v>21963.26</v>
      </c>
      <c r="O31" s="233" t="n">
        <f aca="false">SUM(C31:N31)</f>
        <v>49035.91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3.5" hidden="false" customHeight="true" outlineLevel="0" collapsed="false">
      <c r="A32" s="231" t="s">
        <v>204</v>
      </c>
      <c r="B32" s="232" t="s">
        <v>205</v>
      </c>
      <c r="C32" s="233" t="n">
        <f aca="false">'Analítico Cx.'!C39</f>
        <v>0</v>
      </c>
      <c r="D32" s="233" t="n">
        <f aca="false">'Analítico Cx.'!D39</f>
        <v>0</v>
      </c>
      <c r="E32" s="233" t="n">
        <f aca="false">'Analítico Cx.'!E39</f>
        <v>0</v>
      </c>
      <c r="F32" s="233" t="n">
        <f aca="false">'Analítico Cx.'!F39</f>
        <v>0</v>
      </c>
      <c r="G32" s="233" t="n">
        <f aca="false">'Analítico Cx.'!G39</f>
        <v>0</v>
      </c>
      <c r="H32" s="233" t="n">
        <f aca="false">'Analítico Cx.'!H39</f>
        <v>0</v>
      </c>
      <c r="I32" s="233" t="n">
        <f aca="false">'Analítico Cx.'!I39</f>
        <v>0</v>
      </c>
      <c r="J32" s="233" t="n">
        <f aca="false">'Analítico Cx.'!J39</f>
        <v>0</v>
      </c>
      <c r="K32" s="233" t="n">
        <f aca="false">'Analítico Cx.'!K39</f>
        <v>0</v>
      </c>
      <c r="L32" s="233" t="n">
        <f aca="false">'Analítico Cx.'!L39</f>
        <v>0</v>
      </c>
      <c r="M32" s="233" t="n">
        <f aca="false">'Analítico Cx.'!M39</f>
        <v>0</v>
      </c>
      <c r="N32" s="233" t="n">
        <f aca="false">'Analítico Cx.'!N39</f>
        <v>0</v>
      </c>
      <c r="O32" s="233" t="n">
        <f aca="false">SUM(C32:N32)</f>
        <v>0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3.5" hidden="false" customHeight="true" outlineLevel="0" collapsed="false">
      <c r="A33" s="231" t="s">
        <v>206</v>
      </c>
      <c r="B33" s="232" t="s">
        <v>207</v>
      </c>
      <c r="C33" s="233" t="n">
        <f aca="false">'Analítico Cx.'!C40</f>
        <v>0</v>
      </c>
      <c r="D33" s="233" t="n">
        <f aca="false">'Analítico Cx.'!D40</f>
        <v>0</v>
      </c>
      <c r="E33" s="233" t="n">
        <f aca="false">'Analítico Cx.'!E40</f>
        <v>0</v>
      </c>
      <c r="F33" s="233" t="n">
        <f aca="false">'Analítico Cx.'!F40</f>
        <v>0</v>
      </c>
      <c r="G33" s="233" t="n">
        <f aca="false">'Analítico Cx.'!G40</f>
        <v>0</v>
      </c>
      <c r="H33" s="233" t="n">
        <f aca="false">'Analítico Cx.'!H40</f>
        <v>0</v>
      </c>
      <c r="I33" s="233" t="n">
        <f aca="false">'Analítico Cx.'!I40</f>
        <v>0</v>
      </c>
      <c r="J33" s="233" t="n">
        <f aca="false">'Analítico Cx.'!J40</f>
        <v>0</v>
      </c>
      <c r="K33" s="233" t="n">
        <f aca="false">'Analítico Cx.'!K40</f>
        <v>0</v>
      </c>
      <c r="L33" s="233" t="n">
        <f aca="false">'Analítico Cx.'!L40</f>
        <v>0</v>
      </c>
      <c r="M33" s="233" t="n">
        <f aca="false">'Analítico Cx.'!M40</f>
        <v>0</v>
      </c>
      <c r="N33" s="233" t="n">
        <f aca="false">'Analítico Cx.'!N40</f>
        <v>0</v>
      </c>
      <c r="O33" s="233" t="n">
        <f aca="false">SUM(C33:N33)</f>
        <v>0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2.75" hidden="false" customHeight="true" outlineLevel="0" collapsed="false">
      <c r="A34" s="231" t="s">
        <v>208</v>
      </c>
      <c r="B34" s="232" t="s">
        <v>410</v>
      </c>
      <c r="C34" s="233" t="n">
        <f aca="false">'Analítico Cx.'!C41</f>
        <v>0</v>
      </c>
      <c r="D34" s="233" t="n">
        <f aca="false">'Analítico Cx.'!D41</f>
        <v>0</v>
      </c>
      <c r="E34" s="233" t="n">
        <f aca="false">'Analítico Cx.'!E41</f>
        <v>0</v>
      </c>
      <c r="F34" s="233" t="n">
        <f aca="false">'Analítico Cx.'!F41</f>
        <v>136.03</v>
      </c>
      <c r="G34" s="233" t="n">
        <f aca="false">'Analítico Cx.'!G41</f>
        <v>1596.46</v>
      </c>
      <c r="H34" s="233" t="n">
        <f aca="false">'Analítico Cx.'!H41</f>
        <v>1040.69</v>
      </c>
      <c r="I34" s="233" t="n">
        <f aca="false">'Analítico Cx.'!I41</f>
        <v>19654.09</v>
      </c>
      <c r="J34" s="233" t="n">
        <f aca="false">'Analítico Cx.'!J41</f>
        <v>0</v>
      </c>
      <c r="K34" s="233" t="n">
        <f aca="false">'Analítico Cx.'!K41</f>
        <v>9854.67</v>
      </c>
      <c r="L34" s="233" t="n">
        <f aca="false">'Analítico Cx.'!L41</f>
        <v>5132.94</v>
      </c>
      <c r="M34" s="233" t="n">
        <f aca="false">'Analítico Cx.'!M41</f>
        <v>5684.42</v>
      </c>
      <c r="N34" s="233" t="n">
        <f aca="false">'Analítico Cx.'!N41</f>
        <v>7317</v>
      </c>
      <c r="O34" s="233" t="n">
        <f aca="false">SUM(C34:N34)</f>
        <v>50416.3</v>
      </c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24.75" hidden="false" customHeight="true" outlineLevel="0" collapsed="false">
      <c r="A35" s="234" t="s">
        <v>415</v>
      </c>
      <c r="B35" s="235"/>
      <c r="C35" s="236" t="n">
        <f aca="false">SUBTOTAL(109,C27:C34)</f>
        <v>0</v>
      </c>
      <c r="D35" s="236" t="n">
        <f aca="false">SUBTOTAL(109,D27:D34)</f>
        <v>0</v>
      </c>
      <c r="E35" s="236" t="n">
        <f aca="false">SUBTOTAL(109,E27:E34)</f>
        <v>0</v>
      </c>
      <c r="F35" s="236" t="n">
        <f aca="false">SUBTOTAL(109,F27:F34)</f>
        <v>562.68</v>
      </c>
      <c r="G35" s="236" t="n">
        <f aca="false">SUBTOTAL(109,G27:G34)</f>
        <v>6550.82</v>
      </c>
      <c r="H35" s="236" t="n">
        <f aca="false">SUBTOTAL(109,H27:H34)</f>
        <v>7422.66</v>
      </c>
      <c r="I35" s="236" t="n">
        <f aca="false">SUBTOTAL(109,I27:I34)</f>
        <v>27916.78</v>
      </c>
      <c r="J35" s="236" t="n">
        <f aca="false">SUBTOTAL(109,J27:J34)</f>
        <v>6074.48</v>
      </c>
      <c r="K35" s="236" t="n">
        <f aca="false">SUBTOTAL(109,K27:K34)</f>
        <v>18224.33</v>
      </c>
      <c r="L35" s="236" t="n">
        <f aca="false">SUBTOTAL(109,L27:L34)</f>
        <v>13127.72</v>
      </c>
      <c r="M35" s="236" t="n">
        <f aca="false">SUBTOTAL(109,M27:M34)</f>
        <v>38871.12</v>
      </c>
      <c r="N35" s="236" t="n">
        <f aca="false">SUBTOTAL(109,N27:N34)</f>
        <v>37556.61</v>
      </c>
      <c r="O35" s="236" t="n">
        <f aca="false">SUM(C35:N35)</f>
        <v>156307.2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24.75" hidden="false" customHeight="true" outlineLevel="0" collapsed="false">
      <c r="A36" s="225" t="s">
        <v>416</v>
      </c>
      <c r="B36" s="225"/>
      <c r="C36" s="227" t="n">
        <f aca="false">C5+C15-C35-C25</f>
        <v>0</v>
      </c>
      <c r="D36" s="227" t="n">
        <f aca="false">D5+D15-D35-D25</f>
        <v>0</v>
      </c>
      <c r="E36" s="227" t="n">
        <f aca="false">E5+E15-E35-E25</f>
        <v>11890.438</v>
      </c>
      <c r="F36" s="227" t="n">
        <f aca="false">F5+F15-F35-F25</f>
        <v>29879.388</v>
      </c>
      <c r="G36" s="227" t="n">
        <f aca="false">G5+G15-G35-G25</f>
        <v>42937.678</v>
      </c>
      <c r="H36" s="227" t="n">
        <f aca="false">H5+H15-H35-H25</f>
        <v>52744.268</v>
      </c>
      <c r="I36" s="227" t="n">
        <f aca="false">I5+I15-I35-I25</f>
        <v>49473.528</v>
      </c>
      <c r="J36" s="227" t="n">
        <f aca="false">J5+J15-J35-J25</f>
        <v>70233.298</v>
      </c>
      <c r="K36" s="227" t="n">
        <f aca="false">K5+K15-K35-K25</f>
        <v>76548.038</v>
      </c>
      <c r="L36" s="227" t="n">
        <f aca="false">L5+L15-L35-L25</f>
        <v>84577.048</v>
      </c>
      <c r="M36" s="227" t="n">
        <f aca="false">M5+M15-M35-M25</f>
        <v>39743.238</v>
      </c>
      <c r="N36" s="227" t="n">
        <f aca="false">N5+N15-N35-N25</f>
        <v>74844.408</v>
      </c>
      <c r="O36" s="238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2.75" hidden="false" customHeight="true" outlineLevel="0" collapsed="false">
      <c r="A37" s="3"/>
      <c r="B37" s="239"/>
      <c r="C37" s="239"/>
      <c r="D37" s="239"/>
      <c r="E37" s="239"/>
      <c r="F37" s="239"/>
      <c r="G37" s="239"/>
      <c r="H37" s="239"/>
      <c r="I37" s="239"/>
      <c r="J37" s="239"/>
      <c r="K37" s="239"/>
      <c r="L37" s="239"/>
      <c r="M37" s="239"/>
      <c r="N37" s="239"/>
      <c r="O37" s="240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2.75" hidden="false" customHeight="true" outlineLevel="0" collapsed="false">
      <c r="A38" s="3"/>
      <c r="B38" s="239"/>
      <c r="C38" s="239"/>
      <c r="D38" s="239"/>
      <c r="E38" s="239"/>
      <c r="F38" s="239"/>
      <c r="G38" s="239"/>
      <c r="H38" s="239"/>
      <c r="I38" s="239"/>
      <c r="J38" s="239"/>
      <c r="K38" s="239"/>
      <c r="L38" s="239"/>
      <c r="M38" s="239"/>
      <c r="N38" s="239"/>
      <c r="O38" s="240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2.75" hidden="false" customHeight="true" outlineLevel="0" collapsed="false">
      <c r="A39" s="3"/>
      <c r="B39" s="239"/>
      <c r="C39" s="239"/>
      <c r="D39" s="239"/>
      <c r="E39" s="239"/>
      <c r="F39" s="239"/>
      <c r="G39" s="239"/>
      <c r="H39" s="239"/>
      <c r="I39" s="239"/>
      <c r="J39" s="239"/>
      <c r="K39" s="239"/>
      <c r="L39" s="239"/>
      <c r="M39" s="239"/>
      <c r="N39" s="239"/>
      <c r="O39" s="240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2.75" hidden="false" customHeight="true" outlineLevel="0" collapsed="false">
      <c r="A40" s="3"/>
      <c r="B40" s="239"/>
      <c r="C40" s="239"/>
      <c r="D40" s="239"/>
      <c r="E40" s="239"/>
      <c r="F40" s="239"/>
      <c r="G40" s="239"/>
      <c r="H40" s="239"/>
      <c r="I40" s="239"/>
      <c r="J40" s="239"/>
      <c r="K40" s="239"/>
      <c r="L40" s="239"/>
      <c r="M40" s="239"/>
      <c r="N40" s="239"/>
      <c r="O40" s="240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2.75" hidden="false" customHeight="true" outlineLevel="0" collapsed="false">
      <c r="A41" s="3"/>
      <c r="B41" s="239"/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39"/>
      <c r="N41" s="239"/>
      <c r="O41" s="240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2.75" hidden="false" customHeight="true" outlineLevel="0" collapsed="false">
      <c r="A42" s="3"/>
      <c r="B42" s="239"/>
      <c r="C42" s="239"/>
      <c r="D42" s="239"/>
      <c r="E42" s="239"/>
      <c r="F42" s="239"/>
      <c r="G42" s="239"/>
      <c r="H42" s="239"/>
      <c r="I42" s="239"/>
      <c r="J42" s="239"/>
      <c r="K42" s="239"/>
      <c r="L42" s="239"/>
      <c r="M42" s="239"/>
      <c r="N42" s="239"/>
      <c r="O42" s="240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2.75" hidden="false" customHeight="true" outlineLevel="0" collapsed="false">
      <c r="A43" s="3"/>
      <c r="B43" s="239"/>
      <c r="C43" s="239"/>
      <c r="D43" s="239"/>
      <c r="E43" s="239"/>
      <c r="F43" s="239"/>
      <c r="G43" s="239"/>
      <c r="H43" s="239"/>
      <c r="I43" s="239"/>
      <c r="J43" s="239"/>
      <c r="K43" s="239"/>
      <c r="L43" s="239"/>
      <c r="M43" s="239"/>
      <c r="N43" s="239"/>
      <c r="O43" s="240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2.75" hidden="false" customHeight="true" outlineLevel="0" collapsed="false">
      <c r="A44" s="3"/>
      <c r="B44" s="239"/>
      <c r="C44" s="239"/>
      <c r="D44" s="239"/>
      <c r="E44" s="239"/>
      <c r="F44" s="239"/>
      <c r="G44" s="239"/>
      <c r="H44" s="239"/>
      <c r="I44" s="239"/>
      <c r="J44" s="239"/>
      <c r="K44" s="239"/>
      <c r="L44" s="239"/>
      <c r="M44" s="239"/>
      <c r="N44" s="239"/>
      <c r="O44" s="240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2.75" hidden="false" customHeight="true" outlineLevel="0" collapsed="false">
      <c r="A45" s="3"/>
      <c r="B45" s="239"/>
      <c r="C45" s="239"/>
      <c r="D45" s="239"/>
      <c r="E45" s="239"/>
      <c r="F45" s="239"/>
      <c r="G45" s="239"/>
      <c r="H45" s="239"/>
      <c r="I45" s="239"/>
      <c r="J45" s="239"/>
      <c r="K45" s="239"/>
      <c r="L45" s="239"/>
      <c r="M45" s="239"/>
      <c r="N45" s="239"/>
      <c r="O45" s="240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2.75" hidden="false" customHeight="true" outlineLevel="0" collapsed="false">
      <c r="A46" s="3"/>
      <c r="B46" s="239"/>
      <c r="C46" s="239"/>
      <c r="D46" s="239"/>
      <c r="E46" s="239"/>
      <c r="F46" s="239"/>
      <c r="G46" s="239"/>
      <c r="H46" s="239"/>
      <c r="I46" s="239"/>
      <c r="J46" s="239"/>
      <c r="K46" s="239"/>
      <c r="L46" s="239"/>
      <c r="M46" s="239"/>
      <c r="N46" s="239"/>
      <c r="O46" s="240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2.75" hidden="false" customHeight="true" outlineLevel="0" collapsed="false">
      <c r="A47" s="3"/>
      <c r="B47" s="239"/>
      <c r="C47" s="239"/>
      <c r="D47" s="239"/>
      <c r="E47" s="239"/>
      <c r="F47" s="239"/>
      <c r="G47" s="239"/>
      <c r="H47" s="239"/>
      <c r="I47" s="239"/>
      <c r="J47" s="239"/>
      <c r="K47" s="239"/>
      <c r="L47" s="239"/>
      <c r="M47" s="239"/>
      <c r="N47" s="239"/>
      <c r="O47" s="240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2.75" hidden="false" customHeight="true" outlineLevel="0" collapsed="false">
      <c r="A48" s="3"/>
      <c r="B48" s="239"/>
      <c r="C48" s="239"/>
      <c r="D48" s="239"/>
      <c r="E48" s="239"/>
      <c r="F48" s="239"/>
      <c r="G48" s="239"/>
      <c r="H48" s="239"/>
      <c r="I48" s="239"/>
      <c r="J48" s="239"/>
      <c r="K48" s="239"/>
      <c r="L48" s="239"/>
      <c r="M48" s="239"/>
      <c r="N48" s="239"/>
      <c r="O48" s="240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2.75" hidden="false" customHeight="true" outlineLevel="0" collapsed="false">
      <c r="A49" s="3"/>
      <c r="B49" s="239"/>
      <c r="C49" s="239"/>
      <c r="D49" s="239"/>
      <c r="E49" s="239"/>
      <c r="F49" s="239"/>
      <c r="G49" s="239"/>
      <c r="H49" s="239"/>
      <c r="I49" s="239"/>
      <c r="J49" s="239"/>
      <c r="K49" s="239"/>
      <c r="L49" s="239"/>
      <c r="M49" s="239"/>
      <c r="N49" s="239"/>
      <c r="O49" s="240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2.75" hidden="false" customHeight="true" outlineLevel="0" collapsed="false">
      <c r="A50" s="3"/>
      <c r="B50" s="239"/>
      <c r="C50" s="239"/>
      <c r="D50" s="239"/>
      <c r="E50" s="239"/>
      <c r="F50" s="239"/>
      <c r="G50" s="239"/>
      <c r="H50" s="239"/>
      <c r="I50" s="239"/>
      <c r="J50" s="239"/>
      <c r="K50" s="239"/>
      <c r="L50" s="239"/>
      <c r="M50" s="239"/>
      <c r="N50" s="239"/>
      <c r="O50" s="240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2.75" hidden="false" customHeight="true" outlineLevel="0" collapsed="false">
      <c r="A51" s="3"/>
      <c r="B51" s="239"/>
      <c r="C51" s="239"/>
      <c r="D51" s="239"/>
      <c r="E51" s="239"/>
      <c r="F51" s="239"/>
      <c r="G51" s="239"/>
      <c r="H51" s="239"/>
      <c r="I51" s="239"/>
      <c r="J51" s="239"/>
      <c r="K51" s="239"/>
      <c r="L51" s="239"/>
      <c r="M51" s="239"/>
      <c r="N51" s="239"/>
      <c r="O51" s="240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2.75" hidden="false" customHeight="true" outlineLevel="0" collapsed="false">
      <c r="A52" s="3"/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40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2.75" hidden="false" customHeight="true" outlineLevel="0" collapsed="false">
      <c r="A53" s="3"/>
      <c r="B53" s="239"/>
      <c r="C53" s="239"/>
      <c r="D53" s="239"/>
      <c r="E53" s="239"/>
      <c r="F53" s="239"/>
      <c r="G53" s="239"/>
      <c r="H53" s="239"/>
      <c r="I53" s="239"/>
      <c r="J53" s="239"/>
      <c r="K53" s="239"/>
      <c r="L53" s="239"/>
      <c r="M53" s="239"/>
      <c r="N53" s="239"/>
      <c r="O53" s="240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2.75" hidden="false" customHeight="true" outlineLevel="0" collapsed="false">
      <c r="A54" s="3"/>
      <c r="B54" s="239"/>
      <c r="C54" s="239"/>
      <c r="D54" s="239"/>
      <c r="E54" s="239"/>
      <c r="F54" s="239"/>
      <c r="G54" s="239"/>
      <c r="H54" s="239"/>
      <c r="I54" s="239"/>
      <c r="J54" s="239"/>
      <c r="K54" s="239"/>
      <c r="L54" s="239"/>
      <c r="M54" s="239"/>
      <c r="N54" s="239"/>
      <c r="O54" s="240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2.75" hidden="false" customHeight="true" outlineLevel="0" collapsed="false">
      <c r="A55" s="3"/>
      <c r="B55" s="239"/>
      <c r="C55" s="239"/>
      <c r="D55" s="239"/>
      <c r="E55" s="239"/>
      <c r="F55" s="239"/>
      <c r="G55" s="239"/>
      <c r="H55" s="239"/>
      <c r="I55" s="239"/>
      <c r="J55" s="239"/>
      <c r="K55" s="239"/>
      <c r="L55" s="239"/>
      <c r="M55" s="239"/>
      <c r="N55" s="239"/>
      <c r="O55" s="240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2.75" hidden="false" customHeight="true" outlineLevel="0" collapsed="false">
      <c r="A56" s="3"/>
      <c r="B56" s="239"/>
      <c r="C56" s="239"/>
      <c r="D56" s="239"/>
      <c r="E56" s="239"/>
      <c r="F56" s="239"/>
      <c r="G56" s="239"/>
      <c r="H56" s="239"/>
      <c r="I56" s="239"/>
      <c r="J56" s="239"/>
      <c r="K56" s="239"/>
      <c r="L56" s="239"/>
      <c r="M56" s="239"/>
      <c r="N56" s="239"/>
      <c r="O56" s="240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2.75" hidden="false" customHeight="true" outlineLevel="0" collapsed="false">
      <c r="A57" s="3"/>
      <c r="B57" s="239"/>
      <c r="C57" s="239"/>
      <c r="D57" s="239"/>
      <c r="E57" s="239"/>
      <c r="F57" s="239"/>
      <c r="G57" s="239"/>
      <c r="H57" s="239"/>
      <c r="I57" s="239"/>
      <c r="J57" s="239"/>
      <c r="K57" s="239"/>
      <c r="L57" s="239"/>
      <c r="M57" s="239"/>
      <c r="N57" s="239"/>
      <c r="O57" s="240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2.75" hidden="false" customHeight="true" outlineLevel="0" collapsed="false">
      <c r="A58" s="3"/>
      <c r="B58" s="239"/>
      <c r="C58" s="239"/>
      <c r="D58" s="239"/>
      <c r="E58" s="239"/>
      <c r="F58" s="239"/>
      <c r="G58" s="239"/>
      <c r="H58" s="239"/>
      <c r="I58" s="239"/>
      <c r="J58" s="239"/>
      <c r="K58" s="239"/>
      <c r="L58" s="239"/>
      <c r="M58" s="239"/>
      <c r="N58" s="239"/>
      <c r="O58" s="240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2.75" hidden="false" customHeight="true" outlineLevel="0" collapsed="false">
      <c r="A59" s="3"/>
      <c r="B59" s="239"/>
      <c r="C59" s="239"/>
      <c r="D59" s="239"/>
      <c r="E59" s="239"/>
      <c r="F59" s="239"/>
      <c r="G59" s="239"/>
      <c r="H59" s="239"/>
      <c r="I59" s="239"/>
      <c r="J59" s="239"/>
      <c r="K59" s="239"/>
      <c r="L59" s="239"/>
      <c r="M59" s="239"/>
      <c r="N59" s="239"/>
      <c r="O59" s="240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2.75" hidden="false" customHeight="true" outlineLevel="0" collapsed="false">
      <c r="A60" s="3"/>
      <c r="B60" s="239"/>
      <c r="C60" s="239"/>
      <c r="D60" s="239"/>
      <c r="E60" s="239"/>
      <c r="F60" s="239"/>
      <c r="G60" s="239"/>
      <c r="H60" s="239"/>
      <c r="I60" s="239"/>
      <c r="J60" s="239"/>
      <c r="K60" s="239"/>
      <c r="L60" s="239"/>
      <c r="M60" s="239"/>
      <c r="N60" s="239"/>
      <c r="O60" s="240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2.75" hidden="false" customHeight="true" outlineLevel="0" collapsed="false">
      <c r="A61" s="3"/>
      <c r="B61" s="239"/>
      <c r="C61" s="239"/>
      <c r="D61" s="239"/>
      <c r="E61" s="239"/>
      <c r="F61" s="239"/>
      <c r="G61" s="239"/>
      <c r="H61" s="239"/>
      <c r="I61" s="239"/>
      <c r="J61" s="239"/>
      <c r="K61" s="239"/>
      <c r="L61" s="239"/>
      <c r="M61" s="239"/>
      <c r="N61" s="239"/>
      <c r="O61" s="240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2.75" hidden="false" customHeight="true" outlineLevel="0" collapsed="false">
      <c r="A62" s="3"/>
      <c r="B62" s="239"/>
      <c r="C62" s="239"/>
      <c r="D62" s="239"/>
      <c r="E62" s="239"/>
      <c r="F62" s="239"/>
      <c r="G62" s="239"/>
      <c r="H62" s="239"/>
      <c r="I62" s="239"/>
      <c r="J62" s="239"/>
      <c r="K62" s="239"/>
      <c r="L62" s="239"/>
      <c r="M62" s="239"/>
      <c r="N62" s="239"/>
      <c r="O62" s="240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2.75" hidden="false" customHeight="true" outlineLevel="0" collapsed="false">
      <c r="A63" s="3"/>
      <c r="B63" s="239"/>
      <c r="C63" s="239"/>
      <c r="D63" s="239"/>
      <c r="E63" s="239"/>
      <c r="F63" s="239"/>
      <c r="G63" s="239"/>
      <c r="H63" s="239"/>
      <c r="I63" s="239"/>
      <c r="J63" s="239"/>
      <c r="K63" s="239"/>
      <c r="L63" s="239"/>
      <c r="M63" s="239"/>
      <c r="N63" s="239"/>
      <c r="O63" s="240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2.75" hidden="false" customHeight="true" outlineLevel="0" collapsed="false">
      <c r="A64" s="3"/>
      <c r="B64" s="239"/>
      <c r="C64" s="239"/>
      <c r="D64" s="239"/>
      <c r="E64" s="239"/>
      <c r="F64" s="239"/>
      <c r="G64" s="239"/>
      <c r="H64" s="239"/>
      <c r="I64" s="239"/>
      <c r="J64" s="239"/>
      <c r="K64" s="239"/>
      <c r="L64" s="239"/>
      <c r="M64" s="239"/>
      <c r="N64" s="239"/>
      <c r="O64" s="240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2.75" hidden="false" customHeight="true" outlineLevel="0" collapsed="false">
      <c r="A65" s="3"/>
      <c r="B65" s="239"/>
      <c r="C65" s="239"/>
      <c r="D65" s="239"/>
      <c r="E65" s="239"/>
      <c r="F65" s="239"/>
      <c r="G65" s="239"/>
      <c r="H65" s="239"/>
      <c r="I65" s="239"/>
      <c r="J65" s="239"/>
      <c r="K65" s="239"/>
      <c r="L65" s="239"/>
      <c r="M65" s="239"/>
      <c r="N65" s="239"/>
      <c r="O65" s="240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2.75" hidden="false" customHeight="true" outlineLevel="0" collapsed="false">
      <c r="A66" s="3"/>
      <c r="B66" s="239"/>
      <c r="C66" s="239"/>
      <c r="D66" s="239"/>
      <c r="E66" s="239"/>
      <c r="F66" s="239"/>
      <c r="G66" s="239"/>
      <c r="H66" s="239"/>
      <c r="I66" s="239"/>
      <c r="J66" s="239"/>
      <c r="K66" s="239"/>
      <c r="L66" s="239"/>
      <c r="M66" s="239"/>
      <c r="N66" s="239"/>
      <c r="O66" s="240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2.75" hidden="false" customHeight="true" outlineLevel="0" collapsed="false">
      <c r="A67" s="3"/>
      <c r="B67" s="239"/>
      <c r="C67" s="239"/>
      <c r="D67" s="239"/>
      <c r="E67" s="239"/>
      <c r="F67" s="239"/>
      <c r="G67" s="239"/>
      <c r="H67" s="239"/>
      <c r="I67" s="239"/>
      <c r="J67" s="239"/>
      <c r="K67" s="239"/>
      <c r="L67" s="239"/>
      <c r="M67" s="239"/>
      <c r="N67" s="239"/>
      <c r="O67" s="240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2.75" hidden="false" customHeight="true" outlineLevel="0" collapsed="false">
      <c r="A68" s="3"/>
      <c r="B68" s="239"/>
      <c r="C68" s="239"/>
      <c r="D68" s="239"/>
      <c r="E68" s="239"/>
      <c r="F68" s="239"/>
      <c r="G68" s="239"/>
      <c r="H68" s="239"/>
      <c r="I68" s="239"/>
      <c r="J68" s="239"/>
      <c r="K68" s="239"/>
      <c r="L68" s="239"/>
      <c r="M68" s="239"/>
      <c r="N68" s="239"/>
      <c r="O68" s="240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2.75" hidden="false" customHeight="true" outlineLevel="0" collapsed="false">
      <c r="A69" s="3"/>
      <c r="B69" s="239"/>
      <c r="C69" s="239"/>
      <c r="D69" s="239"/>
      <c r="E69" s="239"/>
      <c r="F69" s="239"/>
      <c r="G69" s="239"/>
      <c r="H69" s="239"/>
      <c r="I69" s="239"/>
      <c r="J69" s="239"/>
      <c r="K69" s="239"/>
      <c r="L69" s="239"/>
      <c r="M69" s="239"/>
      <c r="N69" s="239"/>
      <c r="O69" s="240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2.75" hidden="false" customHeight="true" outlineLevel="0" collapsed="false">
      <c r="A70" s="3"/>
      <c r="B70" s="239"/>
      <c r="C70" s="239"/>
      <c r="D70" s="239"/>
      <c r="E70" s="239"/>
      <c r="F70" s="239"/>
      <c r="G70" s="239"/>
      <c r="H70" s="239"/>
      <c r="I70" s="239"/>
      <c r="J70" s="239"/>
      <c r="K70" s="239"/>
      <c r="L70" s="239"/>
      <c r="M70" s="239"/>
      <c r="N70" s="239"/>
      <c r="O70" s="240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2.75" hidden="false" customHeight="true" outlineLevel="0" collapsed="false">
      <c r="A71" s="3"/>
      <c r="B71" s="239"/>
      <c r="C71" s="239"/>
      <c r="D71" s="239"/>
      <c r="E71" s="239"/>
      <c r="F71" s="239"/>
      <c r="G71" s="239"/>
      <c r="H71" s="239"/>
      <c r="I71" s="239"/>
      <c r="J71" s="239"/>
      <c r="K71" s="239"/>
      <c r="L71" s="239"/>
      <c r="M71" s="239"/>
      <c r="N71" s="239"/>
      <c r="O71" s="240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2.75" hidden="false" customHeight="true" outlineLevel="0" collapsed="false">
      <c r="A72" s="3"/>
      <c r="B72" s="239"/>
      <c r="C72" s="239"/>
      <c r="D72" s="239"/>
      <c r="E72" s="239"/>
      <c r="F72" s="239"/>
      <c r="G72" s="239"/>
      <c r="H72" s="239"/>
      <c r="I72" s="239"/>
      <c r="J72" s="239"/>
      <c r="K72" s="239"/>
      <c r="L72" s="239"/>
      <c r="M72" s="239"/>
      <c r="N72" s="239"/>
      <c r="O72" s="240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2.75" hidden="false" customHeight="true" outlineLevel="0" collapsed="false">
      <c r="A73" s="3"/>
      <c r="B73" s="239"/>
      <c r="C73" s="239"/>
      <c r="D73" s="239"/>
      <c r="E73" s="239"/>
      <c r="F73" s="239"/>
      <c r="G73" s="239"/>
      <c r="H73" s="239"/>
      <c r="I73" s="239"/>
      <c r="J73" s="239"/>
      <c r="K73" s="239"/>
      <c r="L73" s="239"/>
      <c r="M73" s="239"/>
      <c r="N73" s="239"/>
      <c r="O73" s="240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2.75" hidden="false" customHeight="true" outlineLevel="0" collapsed="false">
      <c r="A74" s="3"/>
      <c r="B74" s="239"/>
      <c r="C74" s="239"/>
      <c r="D74" s="239"/>
      <c r="E74" s="239"/>
      <c r="F74" s="239"/>
      <c r="G74" s="239"/>
      <c r="H74" s="239"/>
      <c r="I74" s="239"/>
      <c r="J74" s="239"/>
      <c r="K74" s="239"/>
      <c r="L74" s="239"/>
      <c r="M74" s="239"/>
      <c r="N74" s="239"/>
      <c r="O74" s="240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2.75" hidden="false" customHeight="true" outlineLevel="0" collapsed="false">
      <c r="A75" s="3"/>
      <c r="B75" s="239"/>
      <c r="C75" s="239"/>
      <c r="D75" s="239"/>
      <c r="E75" s="239"/>
      <c r="F75" s="239"/>
      <c r="G75" s="239"/>
      <c r="H75" s="239"/>
      <c r="I75" s="239"/>
      <c r="J75" s="239"/>
      <c r="K75" s="239"/>
      <c r="L75" s="239"/>
      <c r="M75" s="239"/>
      <c r="N75" s="239"/>
      <c r="O75" s="240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2.75" hidden="false" customHeight="true" outlineLevel="0" collapsed="false">
      <c r="A76" s="3"/>
      <c r="B76" s="239"/>
      <c r="C76" s="239"/>
      <c r="D76" s="239"/>
      <c r="E76" s="239"/>
      <c r="F76" s="239"/>
      <c r="G76" s="239"/>
      <c r="H76" s="239"/>
      <c r="I76" s="239"/>
      <c r="J76" s="239"/>
      <c r="K76" s="239"/>
      <c r="L76" s="239"/>
      <c r="M76" s="239"/>
      <c r="N76" s="239"/>
      <c r="O76" s="240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2.75" hidden="false" customHeight="true" outlineLevel="0" collapsed="false">
      <c r="A77" s="3"/>
      <c r="B77" s="239"/>
      <c r="C77" s="239"/>
      <c r="D77" s="239"/>
      <c r="E77" s="239"/>
      <c r="F77" s="239"/>
      <c r="G77" s="239"/>
      <c r="H77" s="239"/>
      <c r="I77" s="239"/>
      <c r="J77" s="239"/>
      <c r="K77" s="239"/>
      <c r="L77" s="239"/>
      <c r="M77" s="239"/>
      <c r="N77" s="239"/>
      <c r="O77" s="240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2.75" hidden="false" customHeight="true" outlineLevel="0" collapsed="false">
      <c r="A78" s="3"/>
      <c r="B78" s="239"/>
      <c r="C78" s="239"/>
      <c r="D78" s="239"/>
      <c r="E78" s="239"/>
      <c r="F78" s="239"/>
      <c r="G78" s="239"/>
      <c r="H78" s="239"/>
      <c r="I78" s="239"/>
      <c r="J78" s="239"/>
      <c r="K78" s="239"/>
      <c r="L78" s="239"/>
      <c r="M78" s="239"/>
      <c r="N78" s="239"/>
      <c r="O78" s="240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2.75" hidden="false" customHeight="true" outlineLevel="0" collapsed="false">
      <c r="A79" s="3"/>
      <c r="B79" s="239"/>
      <c r="C79" s="239"/>
      <c r="D79" s="239"/>
      <c r="E79" s="239"/>
      <c r="F79" s="239"/>
      <c r="G79" s="239"/>
      <c r="H79" s="239"/>
      <c r="I79" s="239"/>
      <c r="J79" s="239"/>
      <c r="K79" s="239"/>
      <c r="L79" s="239"/>
      <c r="M79" s="239"/>
      <c r="N79" s="239"/>
      <c r="O79" s="240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2.75" hidden="false" customHeight="true" outlineLevel="0" collapsed="false">
      <c r="A80" s="3"/>
      <c r="B80" s="239"/>
      <c r="C80" s="239"/>
      <c r="D80" s="239"/>
      <c r="E80" s="239"/>
      <c r="F80" s="239"/>
      <c r="G80" s="239"/>
      <c r="H80" s="239"/>
      <c r="I80" s="239"/>
      <c r="J80" s="239"/>
      <c r="K80" s="239"/>
      <c r="L80" s="239"/>
      <c r="M80" s="239"/>
      <c r="N80" s="239"/>
      <c r="O80" s="240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2.75" hidden="false" customHeight="true" outlineLevel="0" collapsed="false">
      <c r="A81" s="3"/>
      <c r="B81" s="239"/>
      <c r="C81" s="239"/>
      <c r="D81" s="239"/>
      <c r="E81" s="239"/>
      <c r="F81" s="239"/>
      <c r="G81" s="239"/>
      <c r="H81" s="239"/>
      <c r="I81" s="239"/>
      <c r="J81" s="239"/>
      <c r="K81" s="239"/>
      <c r="L81" s="239"/>
      <c r="M81" s="239"/>
      <c r="N81" s="239"/>
      <c r="O81" s="240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2.75" hidden="false" customHeight="true" outlineLevel="0" collapsed="false">
      <c r="A82" s="3"/>
      <c r="B82" s="239"/>
      <c r="C82" s="239"/>
      <c r="D82" s="239"/>
      <c r="E82" s="239"/>
      <c r="F82" s="239"/>
      <c r="G82" s="239"/>
      <c r="H82" s="239"/>
      <c r="I82" s="239"/>
      <c r="J82" s="239"/>
      <c r="K82" s="239"/>
      <c r="L82" s="239"/>
      <c r="M82" s="239"/>
      <c r="N82" s="239"/>
      <c r="O82" s="240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2.75" hidden="false" customHeight="true" outlineLevel="0" collapsed="false">
      <c r="A83" s="3"/>
      <c r="B83" s="239"/>
      <c r="C83" s="239"/>
      <c r="D83" s="239"/>
      <c r="E83" s="239"/>
      <c r="F83" s="239"/>
      <c r="G83" s="239"/>
      <c r="H83" s="239"/>
      <c r="I83" s="239"/>
      <c r="J83" s="239"/>
      <c r="K83" s="239"/>
      <c r="L83" s="239"/>
      <c r="M83" s="239"/>
      <c r="N83" s="239"/>
      <c r="O83" s="240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2.75" hidden="false" customHeight="true" outlineLevel="0" collapsed="false">
      <c r="A84" s="3"/>
      <c r="B84" s="239"/>
      <c r="C84" s="239"/>
      <c r="D84" s="239"/>
      <c r="E84" s="239"/>
      <c r="F84" s="239"/>
      <c r="G84" s="239"/>
      <c r="H84" s="239"/>
      <c r="I84" s="239"/>
      <c r="J84" s="239"/>
      <c r="K84" s="239"/>
      <c r="L84" s="239"/>
      <c r="M84" s="239"/>
      <c r="N84" s="239"/>
      <c r="O84" s="240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2.75" hidden="false" customHeight="true" outlineLevel="0" collapsed="false">
      <c r="A85" s="3"/>
      <c r="B85" s="239"/>
      <c r="C85" s="239"/>
      <c r="D85" s="239"/>
      <c r="E85" s="239"/>
      <c r="F85" s="239"/>
      <c r="G85" s="239"/>
      <c r="H85" s="239"/>
      <c r="I85" s="239"/>
      <c r="J85" s="239"/>
      <c r="K85" s="239"/>
      <c r="L85" s="239"/>
      <c r="M85" s="239"/>
      <c r="N85" s="239"/>
      <c r="O85" s="240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2.75" hidden="false" customHeight="true" outlineLevel="0" collapsed="false">
      <c r="A86" s="3"/>
      <c r="B86" s="239"/>
      <c r="C86" s="239"/>
      <c r="D86" s="239"/>
      <c r="E86" s="239"/>
      <c r="F86" s="239"/>
      <c r="G86" s="239"/>
      <c r="H86" s="239"/>
      <c r="I86" s="239"/>
      <c r="J86" s="239"/>
      <c r="K86" s="239"/>
      <c r="L86" s="239"/>
      <c r="M86" s="239"/>
      <c r="N86" s="239"/>
      <c r="O86" s="240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2.75" hidden="false" customHeight="true" outlineLevel="0" collapsed="false">
      <c r="A87" s="3"/>
      <c r="B87" s="239"/>
      <c r="C87" s="239"/>
      <c r="D87" s="239"/>
      <c r="E87" s="239"/>
      <c r="F87" s="239"/>
      <c r="G87" s="239"/>
      <c r="H87" s="239"/>
      <c r="I87" s="239"/>
      <c r="J87" s="239"/>
      <c r="K87" s="239"/>
      <c r="L87" s="239"/>
      <c r="M87" s="239"/>
      <c r="N87" s="239"/>
      <c r="O87" s="240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2.75" hidden="false" customHeight="true" outlineLevel="0" collapsed="false">
      <c r="A88" s="3"/>
      <c r="B88" s="239"/>
      <c r="C88" s="239"/>
      <c r="D88" s="239"/>
      <c r="E88" s="239"/>
      <c r="F88" s="239"/>
      <c r="G88" s="239"/>
      <c r="H88" s="239"/>
      <c r="I88" s="239"/>
      <c r="J88" s="239"/>
      <c r="K88" s="239"/>
      <c r="L88" s="239"/>
      <c r="M88" s="239"/>
      <c r="N88" s="239"/>
      <c r="O88" s="240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2.75" hidden="false" customHeight="true" outlineLevel="0" collapsed="false">
      <c r="A89" s="3"/>
      <c r="B89" s="239"/>
      <c r="C89" s="239"/>
      <c r="D89" s="239"/>
      <c r="E89" s="239"/>
      <c r="F89" s="239"/>
      <c r="G89" s="239"/>
      <c r="H89" s="239"/>
      <c r="I89" s="239"/>
      <c r="J89" s="239"/>
      <c r="K89" s="239"/>
      <c r="L89" s="239"/>
      <c r="M89" s="239"/>
      <c r="N89" s="239"/>
      <c r="O89" s="240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2.75" hidden="false" customHeight="true" outlineLevel="0" collapsed="false">
      <c r="A90" s="3"/>
      <c r="B90" s="239"/>
      <c r="C90" s="239"/>
      <c r="D90" s="239"/>
      <c r="E90" s="239"/>
      <c r="F90" s="239"/>
      <c r="G90" s="239"/>
      <c r="H90" s="239"/>
      <c r="I90" s="239"/>
      <c r="J90" s="239"/>
      <c r="K90" s="239"/>
      <c r="L90" s="239"/>
      <c r="M90" s="239"/>
      <c r="N90" s="239"/>
      <c r="O90" s="240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2.75" hidden="false" customHeight="true" outlineLevel="0" collapsed="false">
      <c r="A91" s="3"/>
      <c r="B91" s="239"/>
      <c r="C91" s="239"/>
      <c r="D91" s="239"/>
      <c r="E91" s="239"/>
      <c r="F91" s="239"/>
      <c r="G91" s="239"/>
      <c r="H91" s="239"/>
      <c r="I91" s="239"/>
      <c r="J91" s="239"/>
      <c r="K91" s="239"/>
      <c r="L91" s="239"/>
      <c r="M91" s="239"/>
      <c r="N91" s="239"/>
      <c r="O91" s="240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2.75" hidden="false" customHeight="true" outlineLevel="0" collapsed="false">
      <c r="A92" s="3"/>
      <c r="B92" s="239"/>
      <c r="C92" s="239"/>
      <c r="D92" s="239"/>
      <c r="E92" s="239"/>
      <c r="F92" s="239"/>
      <c r="G92" s="239"/>
      <c r="H92" s="239"/>
      <c r="I92" s="239"/>
      <c r="J92" s="239"/>
      <c r="K92" s="239"/>
      <c r="L92" s="239"/>
      <c r="M92" s="239"/>
      <c r="N92" s="239"/>
      <c r="O92" s="240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2.75" hidden="false" customHeight="true" outlineLevel="0" collapsed="false">
      <c r="A93" s="3"/>
      <c r="B93" s="239"/>
      <c r="C93" s="239"/>
      <c r="D93" s="239"/>
      <c r="E93" s="239"/>
      <c r="F93" s="239"/>
      <c r="G93" s="239"/>
      <c r="H93" s="239"/>
      <c r="I93" s="239"/>
      <c r="J93" s="239"/>
      <c r="K93" s="239"/>
      <c r="L93" s="239"/>
      <c r="M93" s="239"/>
      <c r="N93" s="239"/>
      <c r="O93" s="240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2.75" hidden="false" customHeight="true" outlineLevel="0" collapsed="false">
      <c r="A94" s="3"/>
      <c r="B94" s="239"/>
      <c r="C94" s="239"/>
      <c r="D94" s="239"/>
      <c r="E94" s="239"/>
      <c r="F94" s="239"/>
      <c r="G94" s="239"/>
      <c r="H94" s="239"/>
      <c r="I94" s="239"/>
      <c r="J94" s="239"/>
      <c r="K94" s="239"/>
      <c r="L94" s="239"/>
      <c r="M94" s="239"/>
      <c r="N94" s="239"/>
      <c r="O94" s="240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2.75" hidden="false" customHeight="true" outlineLevel="0" collapsed="false">
      <c r="A95" s="3"/>
      <c r="B95" s="239"/>
      <c r="C95" s="239"/>
      <c r="D95" s="239"/>
      <c r="E95" s="239"/>
      <c r="F95" s="239"/>
      <c r="G95" s="239"/>
      <c r="H95" s="239"/>
      <c r="I95" s="239"/>
      <c r="J95" s="239"/>
      <c r="K95" s="239"/>
      <c r="L95" s="239"/>
      <c r="M95" s="239"/>
      <c r="N95" s="239"/>
      <c r="O95" s="240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2.75" hidden="false" customHeight="true" outlineLevel="0" collapsed="false">
      <c r="A96" s="3"/>
      <c r="B96" s="239"/>
      <c r="C96" s="239"/>
      <c r="D96" s="239"/>
      <c r="E96" s="239"/>
      <c r="F96" s="239"/>
      <c r="G96" s="239"/>
      <c r="H96" s="239"/>
      <c r="I96" s="239"/>
      <c r="J96" s="239"/>
      <c r="K96" s="239"/>
      <c r="L96" s="239"/>
      <c r="M96" s="239"/>
      <c r="N96" s="239"/>
      <c r="O96" s="240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2.75" hidden="false" customHeight="true" outlineLevel="0" collapsed="false">
      <c r="A97" s="3"/>
      <c r="B97" s="239"/>
      <c r="C97" s="239"/>
      <c r="D97" s="239"/>
      <c r="E97" s="239"/>
      <c r="F97" s="239"/>
      <c r="G97" s="239"/>
      <c r="H97" s="239"/>
      <c r="I97" s="239"/>
      <c r="J97" s="239"/>
      <c r="K97" s="239"/>
      <c r="L97" s="239"/>
      <c r="M97" s="239"/>
      <c r="N97" s="239"/>
      <c r="O97" s="240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2.75" hidden="false" customHeight="true" outlineLevel="0" collapsed="false">
      <c r="A98" s="3"/>
      <c r="B98" s="239"/>
      <c r="C98" s="239"/>
      <c r="D98" s="239"/>
      <c r="E98" s="239"/>
      <c r="F98" s="239"/>
      <c r="G98" s="239"/>
      <c r="H98" s="239"/>
      <c r="I98" s="239"/>
      <c r="J98" s="239"/>
      <c r="K98" s="239"/>
      <c r="L98" s="239"/>
      <c r="M98" s="239"/>
      <c r="N98" s="239"/>
      <c r="O98" s="240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2.75" hidden="false" customHeight="true" outlineLevel="0" collapsed="false">
      <c r="A99" s="3"/>
      <c r="B99" s="239"/>
      <c r="C99" s="239"/>
      <c r="D99" s="239"/>
      <c r="E99" s="239"/>
      <c r="F99" s="239"/>
      <c r="G99" s="239"/>
      <c r="H99" s="239"/>
      <c r="I99" s="239"/>
      <c r="J99" s="239"/>
      <c r="K99" s="239"/>
      <c r="L99" s="239"/>
      <c r="M99" s="239"/>
      <c r="N99" s="239"/>
      <c r="O99" s="240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2.75" hidden="false" customHeight="true" outlineLevel="0" collapsed="false">
      <c r="A100" s="3"/>
      <c r="B100" s="239"/>
      <c r="C100" s="239"/>
      <c r="D100" s="239"/>
      <c r="E100" s="239"/>
      <c r="F100" s="239"/>
      <c r="G100" s="239"/>
      <c r="H100" s="239"/>
      <c r="I100" s="239"/>
      <c r="J100" s="239"/>
      <c r="K100" s="239"/>
      <c r="L100" s="239"/>
      <c r="M100" s="239"/>
      <c r="N100" s="239"/>
      <c r="O100" s="240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2.75" hidden="false" customHeight="true" outlineLevel="0" collapsed="false">
      <c r="A101" s="3"/>
      <c r="B101" s="239"/>
      <c r="C101" s="239"/>
      <c r="D101" s="239"/>
      <c r="E101" s="239"/>
      <c r="F101" s="239"/>
      <c r="G101" s="239"/>
      <c r="H101" s="239"/>
      <c r="I101" s="239"/>
      <c r="J101" s="239"/>
      <c r="K101" s="239"/>
      <c r="L101" s="239"/>
      <c r="M101" s="239"/>
      <c r="N101" s="239"/>
      <c r="O101" s="240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2.75" hidden="false" customHeight="true" outlineLevel="0" collapsed="false">
      <c r="A102" s="3"/>
      <c r="B102" s="239"/>
      <c r="C102" s="239"/>
      <c r="D102" s="239"/>
      <c r="E102" s="239"/>
      <c r="F102" s="239"/>
      <c r="G102" s="239"/>
      <c r="H102" s="239"/>
      <c r="I102" s="239"/>
      <c r="J102" s="239"/>
      <c r="K102" s="239"/>
      <c r="L102" s="239"/>
      <c r="M102" s="239"/>
      <c r="N102" s="239"/>
      <c r="O102" s="240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2.75" hidden="false" customHeight="true" outlineLevel="0" collapsed="false">
      <c r="A103" s="3"/>
      <c r="B103" s="239"/>
      <c r="C103" s="239"/>
      <c r="D103" s="239"/>
      <c r="E103" s="239"/>
      <c r="F103" s="239"/>
      <c r="G103" s="239"/>
      <c r="H103" s="239"/>
      <c r="I103" s="239"/>
      <c r="J103" s="239"/>
      <c r="K103" s="239"/>
      <c r="L103" s="239"/>
      <c r="M103" s="239"/>
      <c r="N103" s="239"/>
      <c r="O103" s="240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2.75" hidden="false" customHeight="true" outlineLevel="0" collapsed="false">
      <c r="A104" s="3"/>
      <c r="B104" s="239"/>
      <c r="C104" s="239"/>
      <c r="D104" s="239"/>
      <c r="E104" s="239"/>
      <c r="F104" s="239"/>
      <c r="G104" s="239"/>
      <c r="H104" s="239"/>
      <c r="I104" s="239"/>
      <c r="J104" s="239"/>
      <c r="K104" s="239"/>
      <c r="L104" s="239"/>
      <c r="M104" s="239"/>
      <c r="N104" s="239"/>
      <c r="O104" s="240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2.75" hidden="false" customHeight="true" outlineLevel="0" collapsed="false">
      <c r="A105" s="3"/>
      <c r="B105" s="239"/>
      <c r="C105" s="239"/>
      <c r="D105" s="239"/>
      <c r="E105" s="239"/>
      <c r="F105" s="239"/>
      <c r="G105" s="239"/>
      <c r="H105" s="239"/>
      <c r="I105" s="239"/>
      <c r="J105" s="239"/>
      <c r="K105" s="239"/>
      <c r="L105" s="239"/>
      <c r="M105" s="239"/>
      <c r="N105" s="239"/>
      <c r="O105" s="240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2.75" hidden="false" customHeight="true" outlineLevel="0" collapsed="false">
      <c r="A106" s="3"/>
      <c r="B106" s="239"/>
      <c r="C106" s="239"/>
      <c r="D106" s="239"/>
      <c r="E106" s="239"/>
      <c r="F106" s="239"/>
      <c r="G106" s="239"/>
      <c r="H106" s="239"/>
      <c r="I106" s="239"/>
      <c r="J106" s="239"/>
      <c r="K106" s="239"/>
      <c r="L106" s="239"/>
      <c r="M106" s="239"/>
      <c r="N106" s="239"/>
      <c r="O106" s="240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2.75" hidden="false" customHeight="true" outlineLevel="0" collapsed="false">
      <c r="A107" s="3"/>
      <c r="B107" s="239"/>
      <c r="C107" s="239"/>
      <c r="D107" s="239"/>
      <c r="E107" s="239"/>
      <c r="F107" s="239"/>
      <c r="G107" s="239"/>
      <c r="H107" s="239"/>
      <c r="I107" s="239"/>
      <c r="J107" s="239"/>
      <c r="K107" s="239"/>
      <c r="L107" s="239"/>
      <c r="M107" s="239"/>
      <c r="N107" s="239"/>
      <c r="O107" s="240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2.75" hidden="false" customHeight="true" outlineLevel="0" collapsed="false">
      <c r="A108" s="3"/>
      <c r="B108" s="239"/>
      <c r="C108" s="239"/>
      <c r="D108" s="239"/>
      <c r="E108" s="239"/>
      <c r="F108" s="239"/>
      <c r="G108" s="239"/>
      <c r="H108" s="239"/>
      <c r="I108" s="239"/>
      <c r="J108" s="239"/>
      <c r="K108" s="239"/>
      <c r="L108" s="239"/>
      <c r="M108" s="239"/>
      <c r="N108" s="239"/>
      <c r="O108" s="240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2.75" hidden="false" customHeight="true" outlineLevel="0" collapsed="false">
      <c r="A109" s="3"/>
      <c r="B109" s="239"/>
      <c r="C109" s="239"/>
      <c r="D109" s="239"/>
      <c r="E109" s="239"/>
      <c r="F109" s="239"/>
      <c r="G109" s="239"/>
      <c r="H109" s="239"/>
      <c r="I109" s="239"/>
      <c r="J109" s="239"/>
      <c r="K109" s="239"/>
      <c r="L109" s="239"/>
      <c r="M109" s="239"/>
      <c r="N109" s="239"/>
      <c r="O109" s="240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2.75" hidden="false" customHeight="true" outlineLevel="0" collapsed="false">
      <c r="A110" s="3"/>
      <c r="B110" s="239"/>
      <c r="C110" s="239"/>
      <c r="D110" s="239"/>
      <c r="E110" s="239"/>
      <c r="F110" s="239"/>
      <c r="G110" s="239"/>
      <c r="H110" s="239"/>
      <c r="I110" s="239"/>
      <c r="J110" s="239"/>
      <c r="K110" s="239"/>
      <c r="L110" s="239"/>
      <c r="M110" s="239"/>
      <c r="N110" s="239"/>
      <c r="O110" s="240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2.75" hidden="false" customHeight="true" outlineLevel="0" collapsed="false">
      <c r="A111" s="3"/>
      <c r="B111" s="239"/>
      <c r="C111" s="239"/>
      <c r="D111" s="239"/>
      <c r="E111" s="239"/>
      <c r="F111" s="239"/>
      <c r="G111" s="239"/>
      <c r="H111" s="239"/>
      <c r="I111" s="239"/>
      <c r="J111" s="239"/>
      <c r="K111" s="239"/>
      <c r="L111" s="239"/>
      <c r="M111" s="239"/>
      <c r="N111" s="239"/>
      <c r="O111" s="240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2.75" hidden="false" customHeight="true" outlineLevel="0" collapsed="false">
      <c r="A112" s="3"/>
      <c r="B112" s="239"/>
      <c r="C112" s="239"/>
      <c r="D112" s="239"/>
      <c r="E112" s="239"/>
      <c r="F112" s="239"/>
      <c r="G112" s="239"/>
      <c r="H112" s="239"/>
      <c r="I112" s="239"/>
      <c r="J112" s="239"/>
      <c r="K112" s="239"/>
      <c r="L112" s="239"/>
      <c r="M112" s="239"/>
      <c r="N112" s="239"/>
      <c r="O112" s="240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2.75" hidden="false" customHeight="true" outlineLevel="0" collapsed="false">
      <c r="A113" s="3"/>
      <c r="B113" s="239"/>
      <c r="C113" s="239"/>
      <c r="D113" s="239"/>
      <c r="E113" s="239"/>
      <c r="F113" s="239"/>
      <c r="G113" s="239"/>
      <c r="H113" s="239"/>
      <c r="I113" s="239"/>
      <c r="J113" s="239"/>
      <c r="K113" s="239"/>
      <c r="L113" s="239"/>
      <c r="M113" s="239"/>
      <c r="N113" s="239"/>
      <c r="O113" s="240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2.75" hidden="false" customHeight="true" outlineLevel="0" collapsed="false">
      <c r="A114" s="3"/>
      <c r="B114" s="239"/>
      <c r="C114" s="239"/>
      <c r="D114" s="239"/>
      <c r="E114" s="239"/>
      <c r="F114" s="239"/>
      <c r="G114" s="239"/>
      <c r="H114" s="239"/>
      <c r="I114" s="239"/>
      <c r="J114" s="239"/>
      <c r="K114" s="239"/>
      <c r="L114" s="239"/>
      <c r="M114" s="239"/>
      <c r="N114" s="239"/>
      <c r="O114" s="240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2.75" hidden="false" customHeight="true" outlineLevel="0" collapsed="false">
      <c r="A115" s="3"/>
      <c r="B115" s="239"/>
      <c r="C115" s="239"/>
      <c r="D115" s="239"/>
      <c r="E115" s="239"/>
      <c r="F115" s="239"/>
      <c r="G115" s="239"/>
      <c r="H115" s="239"/>
      <c r="I115" s="239"/>
      <c r="J115" s="239"/>
      <c r="K115" s="239"/>
      <c r="L115" s="239"/>
      <c r="M115" s="239"/>
      <c r="N115" s="239"/>
      <c r="O115" s="240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2.75" hidden="false" customHeight="true" outlineLevel="0" collapsed="false">
      <c r="A116" s="3"/>
      <c r="B116" s="239"/>
      <c r="C116" s="239"/>
      <c r="D116" s="239"/>
      <c r="E116" s="239"/>
      <c r="F116" s="239"/>
      <c r="G116" s="239"/>
      <c r="H116" s="239"/>
      <c r="I116" s="239"/>
      <c r="J116" s="239"/>
      <c r="K116" s="239"/>
      <c r="L116" s="239"/>
      <c r="M116" s="239"/>
      <c r="N116" s="239"/>
      <c r="O116" s="240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2.75" hidden="false" customHeight="true" outlineLevel="0" collapsed="false">
      <c r="A117" s="3"/>
      <c r="B117" s="239"/>
      <c r="C117" s="239"/>
      <c r="D117" s="239"/>
      <c r="E117" s="239"/>
      <c r="F117" s="239"/>
      <c r="G117" s="239"/>
      <c r="H117" s="239"/>
      <c r="I117" s="239"/>
      <c r="J117" s="239"/>
      <c r="K117" s="239"/>
      <c r="L117" s="239"/>
      <c r="M117" s="239"/>
      <c r="N117" s="239"/>
      <c r="O117" s="240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2.75" hidden="false" customHeight="true" outlineLevel="0" collapsed="false">
      <c r="A118" s="3"/>
      <c r="B118" s="239"/>
      <c r="C118" s="239"/>
      <c r="D118" s="239"/>
      <c r="E118" s="239"/>
      <c r="F118" s="239"/>
      <c r="G118" s="239"/>
      <c r="H118" s="239"/>
      <c r="I118" s="239"/>
      <c r="J118" s="239"/>
      <c r="K118" s="239"/>
      <c r="L118" s="239"/>
      <c r="M118" s="239"/>
      <c r="N118" s="239"/>
      <c r="O118" s="240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2.75" hidden="false" customHeight="true" outlineLevel="0" collapsed="false">
      <c r="A119" s="3"/>
      <c r="B119" s="239"/>
      <c r="C119" s="239"/>
      <c r="D119" s="239"/>
      <c r="E119" s="239"/>
      <c r="F119" s="239"/>
      <c r="G119" s="239"/>
      <c r="H119" s="239"/>
      <c r="I119" s="239"/>
      <c r="J119" s="239"/>
      <c r="K119" s="239"/>
      <c r="L119" s="239"/>
      <c r="M119" s="239"/>
      <c r="N119" s="239"/>
      <c r="O119" s="240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2.75" hidden="false" customHeight="true" outlineLevel="0" collapsed="false">
      <c r="A120" s="3"/>
      <c r="B120" s="239"/>
      <c r="C120" s="239"/>
      <c r="D120" s="239"/>
      <c r="E120" s="239"/>
      <c r="F120" s="239"/>
      <c r="G120" s="239"/>
      <c r="H120" s="239"/>
      <c r="I120" s="239"/>
      <c r="J120" s="239"/>
      <c r="K120" s="239"/>
      <c r="L120" s="239"/>
      <c r="M120" s="239"/>
      <c r="N120" s="239"/>
      <c r="O120" s="240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2.75" hidden="false" customHeight="true" outlineLevel="0" collapsed="false">
      <c r="A121" s="3"/>
      <c r="B121" s="239"/>
      <c r="C121" s="239"/>
      <c r="D121" s="239"/>
      <c r="E121" s="239"/>
      <c r="F121" s="239"/>
      <c r="G121" s="239"/>
      <c r="H121" s="239"/>
      <c r="I121" s="239"/>
      <c r="J121" s="239"/>
      <c r="K121" s="239"/>
      <c r="L121" s="239"/>
      <c r="M121" s="239"/>
      <c r="N121" s="239"/>
      <c r="O121" s="240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2.75" hidden="false" customHeight="true" outlineLevel="0" collapsed="false">
      <c r="A122" s="3"/>
      <c r="B122" s="239"/>
      <c r="C122" s="239"/>
      <c r="D122" s="239"/>
      <c r="E122" s="239"/>
      <c r="F122" s="239"/>
      <c r="G122" s="239"/>
      <c r="H122" s="239"/>
      <c r="I122" s="239"/>
      <c r="J122" s="239"/>
      <c r="K122" s="239"/>
      <c r="L122" s="239"/>
      <c r="M122" s="239"/>
      <c r="N122" s="239"/>
      <c r="O122" s="240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2.75" hidden="false" customHeight="true" outlineLevel="0" collapsed="false">
      <c r="A123" s="3"/>
      <c r="B123" s="239"/>
      <c r="C123" s="239"/>
      <c r="D123" s="239"/>
      <c r="E123" s="239"/>
      <c r="F123" s="239"/>
      <c r="G123" s="239"/>
      <c r="H123" s="239"/>
      <c r="I123" s="239"/>
      <c r="J123" s="239"/>
      <c r="K123" s="239"/>
      <c r="L123" s="239"/>
      <c r="M123" s="239"/>
      <c r="N123" s="239"/>
      <c r="O123" s="240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2.75" hidden="false" customHeight="true" outlineLevel="0" collapsed="false">
      <c r="A124" s="3"/>
      <c r="B124" s="239"/>
      <c r="C124" s="239"/>
      <c r="D124" s="239"/>
      <c r="E124" s="239"/>
      <c r="F124" s="239"/>
      <c r="G124" s="239"/>
      <c r="H124" s="239"/>
      <c r="I124" s="239"/>
      <c r="J124" s="239"/>
      <c r="K124" s="239"/>
      <c r="L124" s="239"/>
      <c r="M124" s="239"/>
      <c r="N124" s="239"/>
      <c r="O124" s="240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2.75" hidden="false" customHeight="true" outlineLevel="0" collapsed="false">
      <c r="A125" s="3"/>
      <c r="B125" s="239"/>
      <c r="C125" s="239"/>
      <c r="D125" s="239"/>
      <c r="E125" s="239"/>
      <c r="F125" s="239"/>
      <c r="G125" s="239"/>
      <c r="H125" s="239"/>
      <c r="I125" s="239"/>
      <c r="J125" s="239"/>
      <c r="K125" s="239"/>
      <c r="L125" s="239"/>
      <c r="M125" s="239"/>
      <c r="N125" s="239"/>
      <c r="O125" s="240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2.75" hidden="false" customHeight="true" outlineLevel="0" collapsed="false">
      <c r="A126" s="3"/>
      <c r="B126" s="239"/>
      <c r="C126" s="239"/>
      <c r="D126" s="239"/>
      <c r="E126" s="239"/>
      <c r="F126" s="239"/>
      <c r="G126" s="239"/>
      <c r="H126" s="239"/>
      <c r="I126" s="239"/>
      <c r="J126" s="239"/>
      <c r="K126" s="239"/>
      <c r="L126" s="239"/>
      <c r="M126" s="239"/>
      <c r="N126" s="239"/>
      <c r="O126" s="240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2.75" hidden="false" customHeight="true" outlineLevel="0" collapsed="false">
      <c r="A127" s="3"/>
      <c r="B127" s="239"/>
      <c r="C127" s="239"/>
      <c r="D127" s="239"/>
      <c r="E127" s="239"/>
      <c r="F127" s="239"/>
      <c r="G127" s="239"/>
      <c r="H127" s="239"/>
      <c r="I127" s="239"/>
      <c r="J127" s="239"/>
      <c r="K127" s="239"/>
      <c r="L127" s="239"/>
      <c r="M127" s="239"/>
      <c r="N127" s="239"/>
      <c r="O127" s="240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2.75" hidden="false" customHeight="true" outlineLevel="0" collapsed="false">
      <c r="A128" s="3"/>
      <c r="B128" s="239"/>
      <c r="C128" s="239"/>
      <c r="D128" s="239"/>
      <c r="E128" s="239"/>
      <c r="F128" s="239"/>
      <c r="G128" s="239"/>
      <c r="H128" s="239"/>
      <c r="I128" s="239"/>
      <c r="J128" s="239"/>
      <c r="K128" s="239"/>
      <c r="L128" s="239"/>
      <c r="M128" s="239"/>
      <c r="N128" s="239"/>
      <c r="O128" s="240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2.75" hidden="false" customHeight="true" outlineLevel="0" collapsed="false">
      <c r="A129" s="3"/>
      <c r="B129" s="239"/>
      <c r="C129" s="239"/>
      <c r="D129" s="239"/>
      <c r="E129" s="239"/>
      <c r="F129" s="239"/>
      <c r="G129" s="239"/>
      <c r="H129" s="239"/>
      <c r="I129" s="239"/>
      <c r="J129" s="239"/>
      <c r="K129" s="239"/>
      <c r="L129" s="239"/>
      <c r="M129" s="239"/>
      <c r="N129" s="239"/>
      <c r="O129" s="240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2.75" hidden="false" customHeight="true" outlineLevel="0" collapsed="false">
      <c r="A130" s="3"/>
      <c r="B130" s="239"/>
      <c r="C130" s="239"/>
      <c r="D130" s="239"/>
      <c r="E130" s="239"/>
      <c r="F130" s="239"/>
      <c r="G130" s="239"/>
      <c r="H130" s="239"/>
      <c r="I130" s="239"/>
      <c r="J130" s="239"/>
      <c r="K130" s="239"/>
      <c r="L130" s="239"/>
      <c r="M130" s="239"/>
      <c r="N130" s="239"/>
      <c r="O130" s="240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2.75" hidden="false" customHeight="true" outlineLevel="0" collapsed="false">
      <c r="A131" s="3"/>
      <c r="B131" s="239"/>
      <c r="C131" s="239"/>
      <c r="D131" s="239"/>
      <c r="E131" s="239"/>
      <c r="F131" s="239"/>
      <c r="G131" s="239"/>
      <c r="H131" s="239"/>
      <c r="I131" s="239"/>
      <c r="J131" s="239"/>
      <c r="K131" s="239"/>
      <c r="L131" s="239"/>
      <c r="M131" s="239"/>
      <c r="N131" s="239"/>
      <c r="O131" s="240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2.75" hidden="false" customHeight="true" outlineLevel="0" collapsed="false">
      <c r="A132" s="3"/>
      <c r="B132" s="239"/>
      <c r="C132" s="239"/>
      <c r="D132" s="239"/>
      <c r="E132" s="239"/>
      <c r="F132" s="239"/>
      <c r="G132" s="239"/>
      <c r="H132" s="239"/>
      <c r="I132" s="239"/>
      <c r="J132" s="239"/>
      <c r="K132" s="239"/>
      <c r="L132" s="239"/>
      <c r="M132" s="239"/>
      <c r="N132" s="239"/>
      <c r="O132" s="240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2.75" hidden="false" customHeight="true" outlineLevel="0" collapsed="false">
      <c r="A133" s="3"/>
      <c r="B133" s="239"/>
      <c r="C133" s="239"/>
      <c r="D133" s="239"/>
      <c r="E133" s="239"/>
      <c r="F133" s="239"/>
      <c r="G133" s="239"/>
      <c r="H133" s="239"/>
      <c r="I133" s="239"/>
      <c r="J133" s="239"/>
      <c r="K133" s="239"/>
      <c r="L133" s="239"/>
      <c r="M133" s="239"/>
      <c r="N133" s="239"/>
      <c r="O133" s="240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2.75" hidden="false" customHeight="true" outlineLevel="0" collapsed="false">
      <c r="A134" s="3"/>
      <c r="B134" s="239"/>
      <c r="C134" s="239"/>
      <c r="D134" s="239"/>
      <c r="E134" s="239"/>
      <c r="F134" s="239"/>
      <c r="G134" s="239"/>
      <c r="H134" s="239"/>
      <c r="I134" s="239"/>
      <c r="J134" s="239"/>
      <c r="K134" s="239"/>
      <c r="L134" s="239"/>
      <c r="M134" s="239"/>
      <c r="N134" s="239"/>
      <c r="O134" s="240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2.75" hidden="false" customHeight="true" outlineLevel="0" collapsed="false">
      <c r="A135" s="3"/>
      <c r="B135" s="239"/>
      <c r="C135" s="239"/>
      <c r="D135" s="239"/>
      <c r="E135" s="239"/>
      <c r="F135" s="239"/>
      <c r="G135" s="239"/>
      <c r="H135" s="239"/>
      <c r="I135" s="239"/>
      <c r="J135" s="239"/>
      <c r="K135" s="239"/>
      <c r="L135" s="239"/>
      <c r="M135" s="239"/>
      <c r="N135" s="239"/>
      <c r="O135" s="240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2.75" hidden="false" customHeight="true" outlineLevel="0" collapsed="false">
      <c r="A136" s="3"/>
      <c r="B136" s="239"/>
      <c r="C136" s="239"/>
      <c r="D136" s="239"/>
      <c r="E136" s="239"/>
      <c r="F136" s="239"/>
      <c r="G136" s="239"/>
      <c r="H136" s="239"/>
      <c r="I136" s="239"/>
      <c r="J136" s="239"/>
      <c r="K136" s="239"/>
      <c r="L136" s="239"/>
      <c r="M136" s="239"/>
      <c r="N136" s="239"/>
      <c r="O136" s="240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2.75" hidden="false" customHeight="true" outlineLevel="0" collapsed="false">
      <c r="A137" s="3"/>
      <c r="B137" s="239"/>
      <c r="C137" s="239"/>
      <c r="D137" s="239"/>
      <c r="E137" s="239"/>
      <c r="F137" s="239"/>
      <c r="G137" s="239"/>
      <c r="H137" s="239"/>
      <c r="I137" s="239"/>
      <c r="J137" s="239"/>
      <c r="K137" s="239"/>
      <c r="L137" s="239"/>
      <c r="M137" s="239"/>
      <c r="N137" s="239"/>
      <c r="O137" s="240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2.75" hidden="false" customHeight="true" outlineLevel="0" collapsed="false">
      <c r="A138" s="3"/>
      <c r="B138" s="239"/>
      <c r="C138" s="239"/>
      <c r="D138" s="239"/>
      <c r="E138" s="239"/>
      <c r="F138" s="239"/>
      <c r="G138" s="239"/>
      <c r="H138" s="239"/>
      <c r="I138" s="239"/>
      <c r="J138" s="239"/>
      <c r="K138" s="239"/>
      <c r="L138" s="239"/>
      <c r="M138" s="239"/>
      <c r="N138" s="239"/>
      <c r="O138" s="240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2.75" hidden="false" customHeight="true" outlineLevel="0" collapsed="false">
      <c r="A139" s="3"/>
      <c r="B139" s="239"/>
      <c r="C139" s="239"/>
      <c r="D139" s="239"/>
      <c r="E139" s="239"/>
      <c r="F139" s="239"/>
      <c r="G139" s="239"/>
      <c r="H139" s="239"/>
      <c r="I139" s="239"/>
      <c r="J139" s="239"/>
      <c r="K139" s="239"/>
      <c r="L139" s="239"/>
      <c r="M139" s="239"/>
      <c r="N139" s="239"/>
      <c r="O139" s="240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2.75" hidden="false" customHeight="true" outlineLevel="0" collapsed="false">
      <c r="A140" s="3"/>
      <c r="B140" s="239"/>
      <c r="C140" s="239"/>
      <c r="D140" s="239"/>
      <c r="E140" s="239"/>
      <c r="F140" s="239"/>
      <c r="G140" s="239"/>
      <c r="H140" s="239"/>
      <c r="I140" s="239"/>
      <c r="J140" s="239"/>
      <c r="K140" s="239"/>
      <c r="L140" s="239"/>
      <c r="M140" s="239"/>
      <c r="N140" s="239"/>
      <c r="O140" s="240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2.75" hidden="false" customHeight="true" outlineLevel="0" collapsed="false">
      <c r="A141" s="3"/>
      <c r="B141" s="239"/>
      <c r="C141" s="239"/>
      <c r="D141" s="239"/>
      <c r="E141" s="239"/>
      <c r="F141" s="239"/>
      <c r="G141" s="239"/>
      <c r="H141" s="239"/>
      <c r="I141" s="239"/>
      <c r="J141" s="239"/>
      <c r="K141" s="239"/>
      <c r="L141" s="239"/>
      <c r="M141" s="239"/>
      <c r="N141" s="239"/>
      <c r="O141" s="240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2.75" hidden="false" customHeight="true" outlineLevel="0" collapsed="false">
      <c r="A142" s="3"/>
      <c r="B142" s="239"/>
      <c r="C142" s="239"/>
      <c r="D142" s="239"/>
      <c r="E142" s="239"/>
      <c r="F142" s="239"/>
      <c r="G142" s="239"/>
      <c r="H142" s="239"/>
      <c r="I142" s="239"/>
      <c r="J142" s="239"/>
      <c r="K142" s="239"/>
      <c r="L142" s="239"/>
      <c r="M142" s="239"/>
      <c r="N142" s="239"/>
      <c r="O142" s="240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2.75" hidden="false" customHeight="true" outlineLevel="0" collapsed="false">
      <c r="A143" s="3"/>
      <c r="B143" s="239"/>
      <c r="C143" s="239"/>
      <c r="D143" s="239"/>
      <c r="E143" s="239"/>
      <c r="F143" s="239"/>
      <c r="G143" s="239"/>
      <c r="H143" s="239"/>
      <c r="I143" s="239"/>
      <c r="J143" s="239"/>
      <c r="K143" s="239"/>
      <c r="L143" s="239"/>
      <c r="M143" s="239"/>
      <c r="N143" s="239"/>
      <c r="O143" s="240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2.75" hidden="false" customHeight="true" outlineLevel="0" collapsed="false">
      <c r="A144" s="3"/>
      <c r="B144" s="239"/>
      <c r="C144" s="239"/>
      <c r="D144" s="239"/>
      <c r="E144" s="239"/>
      <c r="F144" s="239"/>
      <c r="G144" s="239"/>
      <c r="H144" s="239"/>
      <c r="I144" s="239"/>
      <c r="J144" s="239"/>
      <c r="K144" s="239"/>
      <c r="L144" s="239"/>
      <c r="M144" s="239"/>
      <c r="N144" s="239"/>
      <c r="O144" s="240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2.75" hidden="false" customHeight="true" outlineLevel="0" collapsed="false">
      <c r="A145" s="3"/>
      <c r="B145" s="239"/>
      <c r="C145" s="239"/>
      <c r="D145" s="239"/>
      <c r="E145" s="239"/>
      <c r="F145" s="239"/>
      <c r="G145" s="239"/>
      <c r="H145" s="239"/>
      <c r="I145" s="239"/>
      <c r="J145" s="239"/>
      <c r="K145" s="239"/>
      <c r="L145" s="239"/>
      <c r="M145" s="239"/>
      <c r="N145" s="239"/>
      <c r="O145" s="240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2.75" hidden="false" customHeight="true" outlineLevel="0" collapsed="false">
      <c r="A146" s="3"/>
      <c r="B146" s="239"/>
      <c r="C146" s="239"/>
      <c r="D146" s="239"/>
      <c r="E146" s="239"/>
      <c r="F146" s="239"/>
      <c r="G146" s="239"/>
      <c r="H146" s="239"/>
      <c r="I146" s="239"/>
      <c r="J146" s="239"/>
      <c r="K146" s="239"/>
      <c r="L146" s="239"/>
      <c r="M146" s="239"/>
      <c r="N146" s="239"/>
      <c r="O146" s="240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2.75" hidden="false" customHeight="true" outlineLevel="0" collapsed="false">
      <c r="A147" s="3"/>
      <c r="B147" s="239"/>
      <c r="C147" s="239"/>
      <c r="D147" s="239"/>
      <c r="E147" s="239"/>
      <c r="F147" s="239"/>
      <c r="G147" s="239"/>
      <c r="H147" s="239"/>
      <c r="I147" s="239"/>
      <c r="J147" s="239"/>
      <c r="K147" s="239"/>
      <c r="L147" s="239"/>
      <c r="M147" s="239"/>
      <c r="N147" s="239"/>
      <c r="O147" s="240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2.75" hidden="false" customHeight="true" outlineLevel="0" collapsed="false">
      <c r="A148" s="3"/>
      <c r="B148" s="239"/>
      <c r="C148" s="239"/>
      <c r="D148" s="239"/>
      <c r="E148" s="239"/>
      <c r="F148" s="239"/>
      <c r="G148" s="239"/>
      <c r="H148" s="239"/>
      <c r="I148" s="239"/>
      <c r="J148" s="239"/>
      <c r="K148" s="239"/>
      <c r="L148" s="239"/>
      <c r="M148" s="239"/>
      <c r="N148" s="239"/>
      <c r="O148" s="240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2.75" hidden="false" customHeight="true" outlineLevel="0" collapsed="false">
      <c r="A149" s="3"/>
      <c r="B149" s="239"/>
      <c r="C149" s="239"/>
      <c r="D149" s="239"/>
      <c r="E149" s="239"/>
      <c r="F149" s="239"/>
      <c r="G149" s="239"/>
      <c r="H149" s="239"/>
      <c r="I149" s="239"/>
      <c r="J149" s="239"/>
      <c r="K149" s="239"/>
      <c r="L149" s="239"/>
      <c r="M149" s="239"/>
      <c r="N149" s="239"/>
      <c r="O149" s="240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2.75" hidden="false" customHeight="true" outlineLevel="0" collapsed="false">
      <c r="A150" s="3"/>
      <c r="B150" s="239"/>
      <c r="C150" s="239"/>
      <c r="D150" s="239"/>
      <c r="E150" s="239"/>
      <c r="F150" s="239"/>
      <c r="G150" s="239"/>
      <c r="H150" s="239"/>
      <c r="I150" s="239"/>
      <c r="J150" s="239"/>
      <c r="K150" s="239"/>
      <c r="L150" s="239"/>
      <c r="M150" s="239"/>
      <c r="N150" s="239"/>
      <c r="O150" s="240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2.75" hidden="false" customHeight="true" outlineLevel="0" collapsed="false">
      <c r="A151" s="3"/>
      <c r="B151" s="239"/>
      <c r="C151" s="239"/>
      <c r="D151" s="239"/>
      <c r="E151" s="239"/>
      <c r="F151" s="239"/>
      <c r="G151" s="239"/>
      <c r="H151" s="239"/>
      <c r="I151" s="239"/>
      <c r="J151" s="239"/>
      <c r="K151" s="239"/>
      <c r="L151" s="239"/>
      <c r="M151" s="239"/>
      <c r="N151" s="239"/>
      <c r="O151" s="240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2.75" hidden="false" customHeight="true" outlineLevel="0" collapsed="false">
      <c r="A152" s="3"/>
      <c r="B152" s="239"/>
      <c r="C152" s="239"/>
      <c r="D152" s="239"/>
      <c r="E152" s="239"/>
      <c r="F152" s="239"/>
      <c r="G152" s="239"/>
      <c r="H152" s="239"/>
      <c r="I152" s="239"/>
      <c r="J152" s="239"/>
      <c r="K152" s="239"/>
      <c r="L152" s="239"/>
      <c r="M152" s="239"/>
      <c r="N152" s="239"/>
      <c r="O152" s="240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2.75" hidden="false" customHeight="true" outlineLevel="0" collapsed="false">
      <c r="A153" s="3"/>
      <c r="B153" s="239"/>
      <c r="C153" s="239"/>
      <c r="D153" s="239"/>
      <c r="E153" s="239"/>
      <c r="F153" s="239"/>
      <c r="G153" s="239"/>
      <c r="H153" s="239"/>
      <c r="I153" s="239"/>
      <c r="J153" s="239"/>
      <c r="K153" s="239"/>
      <c r="L153" s="239"/>
      <c r="M153" s="239"/>
      <c r="N153" s="239"/>
      <c r="O153" s="240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2.75" hidden="false" customHeight="true" outlineLevel="0" collapsed="false">
      <c r="A154" s="3"/>
      <c r="B154" s="239"/>
      <c r="C154" s="239"/>
      <c r="D154" s="239"/>
      <c r="E154" s="239"/>
      <c r="F154" s="239"/>
      <c r="G154" s="239"/>
      <c r="H154" s="239"/>
      <c r="I154" s="239"/>
      <c r="J154" s="239"/>
      <c r="K154" s="239"/>
      <c r="L154" s="239"/>
      <c r="M154" s="239"/>
      <c r="N154" s="239"/>
      <c r="O154" s="240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2.75" hidden="false" customHeight="true" outlineLevel="0" collapsed="false">
      <c r="A155" s="3"/>
      <c r="B155" s="239"/>
      <c r="C155" s="239"/>
      <c r="D155" s="239"/>
      <c r="E155" s="239"/>
      <c r="F155" s="239"/>
      <c r="G155" s="239"/>
      <c r="H155" s="239"/>
      <c r="I155" s="239"/>
      <c r="J155" s="239"/>
      <c r="K155" s="239"/>
      <c r="L155" s="239"/>
      <c r="M155" s="239"/>
      <c r="N155" s="239"/>
      <c r="O155" s="240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2.75" hidden="false" customHeight="true" outlineLevel="0" collapsed="false">
      <c r="A156" s="3"/>
      <c r="B156" s="239"/>
      <c r="C156" s="239"/>
      <c r="D156" s="239"/>
      <c r="E156" s="239"/>
      <c r="F156" s="239"/>
      <c r="G156" s="239"/>
      <c r="H156" s="239"/>
      <c r="I156" s="239"/>
      <c r="J156" s="239"/>
      <c r="K156" s="239"/>
      <c r="L156" s="239"/>
      <c r="M156" s="239"/>
      <c r="N156" s="239"/>
      <c r="O156" s="240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2.75" hidden="false" customHeight="true" outlineLevel="0" collapsed="false">
      <c r="A157" s="3"/>
      <c r="B157" s="239"/>
      <c r="C157" s="239"/>
      <c r="D157" s="239"/>
      <c r="E157" s="239"/>
      <c r="F157" s="239"/>
      <c r="G157" s="239"/>
      <c r="H157" s="239"/>
      <c r="I157" s="239"/>
      <c r="J157" s="239"/>
      <c r="K157" s="239"/>
      <c r="L157" s="239"/>
      <c r="M157" s="239"/>
      <c r="N157" s="239"/>
      <c r="O157" s="240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2.75" hidden="false" customHeight="true" outlineLevel="0" collapsed="false">
      <c r="A158" s="3"/>
      <c r="B158" s="239"/>
      <c r="C158" s="239"/>
      <c r="D158" s="239"/>
      <c r="E158" s="239"/>
      <c r="F158" s="239"/>
      <c r="G158" s="239"/>
      <c r="H158" s="239"/>
      <c r="I158" s="239"/>
      <c r="J158" s="239"/>
      <c r="K158" s="239"/>
      <c r="L158" s="239"/>
      <c r="M158" s="239"/>
      <c r="N158" s="239"/>
      <c r="O158" s="240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2.75" hidden="false" customHeight="true" outlineLevel="0" collapsed="false">
      <c r="A159" s="3"/>
      <c r="B159" s="239"/>
      <c r="C159" s="239"/>
      <c r="D159" s="239"/>
      <c r="E159" s="239"/>
      <c r="F159" s="239"/>
      <c r="G159" s="239"/>
      <c r="H159" s="239"/>
      <c r="I159" s="239"/>
      <c r="J159" s="239"/>
      <c r="K159" s="239"/>
      <c r="L159" s="239"/>
      <c r="M159" s="239"/>
      <c r="N159" s="239"/>
      <c r="O159" s="240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2.75" hidden="false" customHeight="true" outlineLevel="0" collapsed="false">
      <c r="A160" s="3"/>
      <c r="B160" s="239"/>
      <c r="C160" s="239"/>
      <c r="D160" s="239"/>
      <c r="E160" s="239"/>
      <c r="F160" s="239"/>
      <c r="G160" s="239"/>
      <c r="H160" s="239"/>
      <c r="I160" s="239"/>
      <c r="J160" s="239"/>
      <c r="K160" s="239"/>
      <c r="L160" s="239"/>
      <c r="M160" s="239"/>
      <c r="N160" s="239"/>
      <c r="O160" s="240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2.75" hidden="false" customHeight="true" outlineLevel="0" collapsed="false">
      <c r="A161" s="3"/>
      <c r="B161" s="239"/>
      <c r="C161" s="239"/>
      <c r="D161" s="239"/>
      <c r="E161" s="239"/>
      <c r="F161" s="239"/>
      <c r="G161" s="239"/>
      <c r="H161" s="239"/>
      <c r="I161" s="239"/>
      <c r="J161" s="239"/>
      <c r="K161" s="239"/>
      <c r="L161" s="239"/>
      <c r="M161" s="239"/>
      <c r="N161" s="239"/>
      <c r="O161" s="240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2.75" hidden="false" customHeight="true" outlineLevel="0" collapsed="false">
      <c r="A162" s="3"/>
      <c r="B162" s="239"/>
      <c r="C162" s="239"/>
      <c r="D162" s="239"/>
      <c r="E162" s="239"/>
      <c r="F162" s="239"/>
      <c r="G162" s="239"/>
      <c r="H162" s="239"/>
      <c r="I162" s="239"/>
      <c r="J162" s="239"/>
      <c r="K162" s="239"/>
      <c r="L162" s="239"/>
      <c r="M162" s="239"/>
      <c r="N162" s="239"/>
      <c r="O162" s="240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2.75" hidden="false" customHeight="true" outlineLevel="0" collapsed="false">
      <c r="A163" s="3"/>
      <c r="B163" s="239"/>
      <c r="C163" s="239"/>
      <c r="D163" s="239"/>
      <c r="E163" s="239"/>
      <c r="F163" s="239"/>
      <c r="G163" s="239"/>
      <c r="H163" s="239"/>
      <c r="I163" s="239"/>
      <c r="J163" s="239"/>
      <c r="K163" s="239"/>
      <c r="L163" s="239"/>
      <c r="M163" s="239"/>
      <c r="N163" s="239"/>
      <c r="O163" s="240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2.75" hidden="false" customHeight="true" outlineLevel="0" collapsed="false">
      <c r="A164" s="3"/>
      <c r="B164" s="239"/>
      <c r="C164" s="239"/>
      <c r="D164" s="239"/>
      <c r="E164" s="239"/>
      <c r="F164" s="239"/>
      <c r="G164" s="239"/>
      <c r="H164" s="239"/>
      <c r="I164" s="239"/>
      <c r="J164" s="239"/>
      <c r="K164" s="239"/>
      <c r="L164" s="239"/>
      <c r="M164" s="239"/>
      <c r="N164" s="239"/>
      <c r="O164" s="240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2.75" hidden="false" customHeight="true" outlineLevel="0" collapsed="false">
      <c r="A165" s="3"/>
      <c r="B165" s="239"/>
      <c r="C165" s="239"/>
      <c r="D165" s="239"/>
      <c r="E165" s="239"/>
      <c r="F165" s="239"/>
      <c r="G165" s="239"/>
      <c r="H165" s="239"/>
      <c r="I165" s="239"/>
      <c r="J165" s="239"/>
      <c r="K165" s="239"/>
      <c r="L165" s="239"/>
      <c r="M165" s="239"/>
      <c r="N165" s="239"/>
      <c r="O165" s="240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2.75" hidden="false" customHeight="true" outlineLevel="0" collapsed="false">
      <c r="A166" s="3"/>
      <c r="B166" s="239"/>
      <c r="C166" s="239"/>
      <c r="D166" s="239"/>
      <c r="E166" s="239"/>
      <c r="F166" s="239"/>
      <c r="G166" s="239"/>
      <c r="H166" s="239"/>
      <c r="I166" s="239"/>
      <c r="J166" s="239"/>
      <c r="K166" s="239"/>
      <c r="L166" s="239"/>
      <c r="M166" s="239"/>
      <c r="N166" s="239"/>
      <c r="O166" s="240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2.75" hidden="false" customHeight="true" outlineLevel="0" collapsed="false">
      <c r="A167" s="3"/>
      <c r="B167" s="239"/>
      <c r="C167" s="239"/>
      <c r="D167" s="239"/>
      <c r="E167" s="239"/>
      <c r="F167" s="239"/>
      <c r="G167" s="239"/>
      <c r="H167" s="239"/>
      <c r="I167" s="239"/>
      <c r="J167" s="239"/>
      <c r="K167" s="239"/>
      <c r="L167" s="239"/>
      <c r="M167" s="239"/>
      <c r="N167" s="239"/>
      <c r="O167" s="240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2.75" hidden="false" customHeight="true" outlineLevel="0" collapsed="false">
      <c r="A168" s="3"/>
      <c r="B168" s="239"/>
      <c r="C168" s="239"/>
      <c r="D168" s="239"/>
      <c r="E168" s="239"/>
      <c r="F168" s="239"/>
      <c r="G168" s="239"/>
      <c r="H168" s="239"/>
      <c r="I168" s="239"/>
      <c r="J168" s="239"/>
      <c r="K168" s="239"/>
      <c r="L168" s="239"/>
      <c r="M168" s="239"/>
      <c r="N168" s="239"/>
      <c r="O168" s="240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2.75" hidden="false" customHeight="true" outlineLevel="0" collapsed="false">
      <c r="A169" s="3"/>
      <c r="B169" s="239"/>
      <c r="C169" s="239"/>
      <c r="D169" s="239"/>
      <c r="E169" s="239"/>
      <c r="F169" s="239"/>
      <c r="G169" s="239"/>
      <c r="H169" s="239"/>
      <c r="I169" s="239"/>
      <c r="J169" s="239"/>
      <c r="K169" s="239"/>
      <c r="L169" s="239"/>
      <c r="M169" s="239"/>
      <c r="N169" s="239"/>
      <c r="O169" s="240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2.75" hidden="false" customHeight="true" outlineLevel="0" collapsed="false">
      <c r="A170" s="3"/>
      <c r="B170" s="239"/>
      <c r="C170" s="239"/>
      <c r="D170" s="239"/>
      <c r="E170" s="239"/>
      <c r="F170" s="239"/>
      <c r="G170" s="239"/>
      <c r="H170" s="239"/>
      <c r="I170" s="239"/>
      <c r="J170" s="239"/>
      <c r="K170" s="239"/>
      <c r="L170" s="239"/>
      <c r="M170" s="239"/>
      <c r="N170" s="239"/>
      <c r="O170" s="240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2.75" hidden="false" customHeight="true" outlineLevel="0" collapsed="false">
      <c r="A171" s="3"/>
      <c r="B171" s="239"/>
      <c r="C171" s="239"/>
      <c r="D171" s="239"/>
      <c r="E171" s="239"/>
      <c r="F171" s="239"/>
      <c r="G171" s="239"/>
      <c r="H171" s="239"/>
      <c r="I171" s="239"/>
      <c r="J171" s="239"/>
      <c r="K171" s="239"/>
      <c r="L171" s="239"/>
      <c r="M171" s="239"/>
      <c r="N171" s="239"/>
      <c r="O171" s="240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2.75" hidden="false" customHeight="true" outlineLevel="0" collapsed="false">
      <c r="A172" s="3"/>
      <c r="B172" s="239"/>
      <c r="C172" s="239"/>
      <c r="D172" s="239"/>
      <c r="E172" s="239"/>
      <c r="F172" s="239"/>
      <c r="G172" s="239"/>
      <c r="H172" s="239"/>
      <c r="I172" s="239"/>
      <c r="J172" s="239"/>
      <c r="K172" s="239"/>
      <c r="L172" s="239"/>
      <c r="M172" s="239"/>
      <c r="N172" s="239"/>
      <c r="O172" s="240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2.75" hidden="false" customHeight="true" outlineLevel="0" collapsed="false">
      <c r="A173" s="3"/>
      <c r="B173" s="239"/>
      <c r="C173" s="239"/>
      <c r="D173" s="239"/>
      <c r="E173" s="239"/>
      <c r="F173" s="239"/>
      <c r="G173" s="239"/>
      <c r="H173" s="239"/>
      <c r="I173" s="239"/>
      <c r="J173" s="239"/>
      <c r="K173" s="239"/>
      <c r="L173" s="239"/>
      <c r="M173" s="239"/>
      <c r="N173" s="239"/>
      <c r="O173" s="240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2.75" hidden="false" customHeight="true" outlineLevel="0" collapsed="false">
      <c r="A174" s="3"/>
      <c r="B174" s="239"/>
      <c r="C174" s="239"/>
      <c r="D174" s="239"/>
      <c r="E174" s="239"/>
      <c r="F174" s="239"/>
      <c r="G174" s="239"/>
      <c r="H174" s="239"/>
      <c r="I174" s="239"/>
      <c r="J174" s="239"/>
      <c r="K174" s="239"/>
      <c r="L174" s="239"/>
      <c r="M174" s="239"/>
      <c r="N174" s="239"/>
      <c r="O174" s="240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2.75" hidden="false" customHeight="true" outlineLevel="0" collapsed="false">
      <c r="A175" s="3"/>
      <c r="B175" s="239"/>
      <c r="C175" s="239"/>
      <c r="D175" s="239"/>
      <c r="E175" s="239"/>
      <c r="F175" s="239"/>
      <c r="G175" s="239"/>
      <c r="H175" s="239"/>
      <c r="I175" s="239"/>
      <c r="J175" s="239"/>
      <c r="K175" s="239"/>
      <c r="L175" s="239"/>
      <c r="M175" s="239"/>
      <c r="N175" s="239"/>
      <c r="O175" s="240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2.75" hidden="false" customHeight="true" outlineLevel="0" collapsed="false">
      <c r="A176" s="3"/>
      <c r="B176" s="239"/>
      <c r="C176" s="239"/>
      <c r="D176" s="239"/>
      <c r="E176" s="239"/>
      <c r="F176" s="239"/>
      <c r="G176" s="239"/>
      <c r="H176" s="239"/>
      <c r="I176" s="239"/>
      <c r="J176" s="239"/>
      <c r="K176" s="239"/>
      <c r="L176" s="239"/>
      <c r="M176" s="239"/>
      <c r="N176" s="239"/>
      <c r="O176" s="240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2.75" hidden="false" customHeight="true" outlineLevel="0" collapsed="false">
      <c r="A177" s="3"/>
      <c r="B177" s="239"/>
      <c r="C177" s="239"/>
      <c r="D177" s="239"/>
      <c r="E177" s="239"/>
      <c r="F177" s="239"/>
      <c r="G177" s="239"/>
      <c r="H177" s="239"/>
      <c r="I177" s="239"/>
      <c r="J177" s="239"/>
      <c r="K177" s="239"/>
      <c r="L177" s="239"/>
      <c r="M177" s="239"/>
      <c r="N177" s="239"/>
      <c r="O177" s="240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2.75" hidden="false" customHeight="true" outlineLevel="0" collapsed="false">
      <c r="A178" s="3"/>
      <c r="B178" s="239"/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39"/>
      <c r="N178" s="239"/>
      <c r="O178" s="240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2.75" hidden="false" customHeight="true" outlineLevel="0" collapsed="false">
      <c r="A179" s="3"/>
      <c r="B179" s="239"/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39"/>
      <c r="N179" s="239"/>
      <c r="O179" s="240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2.75" hidden="false" customHeight="true" outlineLevel="0" collapsed="false">
      <c r="A180" s="3"/>
      <c r="B180" s="239"/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39"/>
      <c r="N180" s="239"/>
      <c r="O180" s="240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2.75" hidden="false" customHeight="true" outlineLevel="0" collapsed="false">
      <c r="A181" s="3"/>
      <c r="B181" s="239"/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39"/>
      <c r="N181" s="239"/>
      <c r="O181" s="240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2.75" hidden="false" customHeight="true" outlineLevel="0" collapsed="false">
      <c r="A182" s="3"/>
      <c r="B182" s="239"/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39"/>
      <c r="N182" s="239"/>
      <c r="O182" s="240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2.75" hidden="false" customHeight="true" outlineLevel="0" collapsed="false">
      <c r="A183" s="3"/>
      <c r="B183" s="239"/>
      <c r="C183" s="239"/>
      <c r="D183" s="239"/>
      <c r="E183" s="239"/>
      <c r="F183" s="239"/>
      <c r="G183" s="239"/>
      <c r="H183" s="239"/>
      <c r="I183" s="239"/>
      <c r="J183" s="239"/>
      <c r="K183" s="239"/>
      <c r="L183" s="239"/>
      <c r="M183" s="239"/>
      <c r="N183" s="239"/>
      <c r="O183" s="240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2.75" hidden="false" customHeight="true" outlineLevel="0" collapsed="false">
      <c r="A184" s="3"/>
      <c r="B184" s="239"/>
      <c r="C184" s="239"/>
      <c r="D184" s="239"/>
      <c r="E184" s="239"/>
      <c r="F184" s="239"/>
      <c r="G184" s="239"/>
      <c r="H184" s="239"/>
      <c r="I184" s="239"/>
      <c r="J184" s="239"/>
      <c r="K184" s="239"/>
      <c r="L184" s="239"/>
      <c r="M184" s="239"/>
      <c r="N184" s="239"/>
      <c r="O184" s="240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2.75" hidden="false" customHeight="true" outlineLevel="0" collapsed="false">
      <c r="A185" s="3"/>
      <c r="B185" s="239"/>
      <c r="C185" s="239"/>
      <c r="D185" s="239"/>
      <c r="E185" s="239"/>
      <c r="F185" s="239"/>
      <c r="G185" s="239"/>
      <c r="H185" s="239"/>
      <c r="I185" s="239"/>
      <c r="J185" s="239"/>
      <c r="K185" s="239"/>
      <c r="L185" s="239"/>
      <c r="M185" s="239"/>
      <c r="N185" s="239"/>
      <c r="O185" s="240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2.75" hidden="false" customHeight="true" outlineLevel="0" collapsed="false">
      <c r="A186" s="3"/>
      <c r="B186" s="239"/>
      <c r="C186" s="239"/>
      <c r="D186" s="239"/>
      <c r="E186" s="239"/>
      <c r="F186" s="239"/>
      <c r="G186" s="239"/>
      <c r="H186" s="239"/>
      <c r="I186" s="239"/>
      <c r="J186" s="239"/>
      <c r="K186" s="239"/>
      <c r="L186" s="239"/>
      <c r="M186" s="239"/>
      <c r="N186" s="239"/>
      <c r="O186" s="240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2.75" hidden="false" customHeight="true" outlineLevel="0" collapsed="false">
      <c r="A187" s="3"/>
      <c r="B187" s="239"/>
      <c r="C187" s="239"/>
      <c r="D187" s="239"/>
      <c r="E187" s="239"/>
      <c r="F187" s="239"/>
      <c r="G187" s="239"/>
      <c r="H187" s="239"/>
      <c r="I187" s="239"/>
      <c r="J187" s="239"/>
      <c r="K187" s="239"/>
      <c r="L187" s="239"/>
      <c r="M187" s="239"/>
      <c r="N187" s="239"/>
      <c r="O187" s="240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2.75" hidden="false" customHeight="true" outlineLevel="0" collapsed="false">
      <c r="A188" s="3"/>
      <c r="B188" s="239"/>
      <c r="C188" s="239"/>
      <c r="D188" s="239"/>
      <c r="E188" s="239"/>
      <c r="F188" s="239"/>
      <c r="G188" s="239"/>
      <c r="H188" s="239"/>
      <c r="I188" s="239"/>
      <c r="J188" s="239"/>
      <c r="K188" s="239"/>
      <c r="L188" s="239"/>
      <c r="M188" s="239"/>
      <c r="N188" s="239"/>
      <c r="O188" s="240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2.75" hidden="false" customHeight="true" outlineLevel="0" collapsed="false">
      <c r="A189" s="3"/>
      <c r="B189" s="239"/>
      <c r="C189" s="239"/>
      <c r="D189" s="239"/>
      <c r="E189" s="239"/>
      <c r="F189" s="239"/>
      <c r="G189" s="239"/>
      <c r="H189" s="239"/>
      <c r="I189" s="239"/>
      <c r="J189" s="239"/>
      <c r="K189" s="239"/>
      <c r="L189" s="239"/>
      <c r="M189" s="239"/>
      <c r="N189" s="239"/>
      <c r="O189" s="240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2.75" hidden="false" customHeight="true" outlineLevel="0" collapsed="false">
      <c r="A190" s="3"/>
      <c r="B190" s="239"/>
      <c r="C190" s="239"/>
      <c r="D190" s="239"/>
      <c r="E190" s="239"/>
      <c r="F190" s="239"/>
      <c r="G190" s="239"/>
      <c r="H190" s="239"/>
      <c r="I190" s="239"/>
      <c r="J190" s="239"/>
      <c r="K190" s="239"/>
      <c r="L190" s="239"/>
      <c r="M190" s="239"/>
      <c r="N190" s="239"/>
      <c r="O190" s="240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2.75" hidden="false" customHeight="true" outlineLevel="0" collapsed="false">
      <c r="A191" s="3"/>
      <c r="B191" s="239"/>
      <c r="C191" s="239"/>
      <c r="D191" s="239"/>
      <c r="E191" s="239"/>
      <c r="F191" s="239"/>
      <c r="G191" s="239"/>
      <c r="H191" s="239"/>
      <c r="I191" s="239"/>
      <c r="J191" s="239"/>
      <c r="K191" s="239"/>
      <c r="L191" s="239"/>
      <c r="M191" s="239"/>
      <c r="N191" s="239"/>
      <c r="O191" s="240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2.75" hidden="false" customHeight="true" outlineLevel="0" collapsed="false">
      <c r="A192" s="3"/>
      <c r="B192" s="239"/>
      <c r="C192" s="239"/>
      <c r="D192" s="239"/>
      <c r="E192" s="239"/>
      <c r="F192" s="239"/>
      <c r="G192" s="239"/>
      <c r="H192" s="239"/>
      <c r="I192" s="239"/>
      <c r="J192" s="239"/>
      <c r="K192" s="239"/>
      <c r="L192" s="239"/>
      <c r="M192" s="239"/>
      <c r="N192" s="239"/>
      <c r="O192" s="240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2.75" hidden="false" customHeight="true" outlineLevel="0" collapsed="false">
      <c r="A193" s="3"/>
      <c r="B193" s="239"/>
      <c r="C193" s="239"/>
      <c r="D193" s="239"/>
      <c r="E193" s="239"/>
      <c r="F193" s="239"/>
      <c r="G193" s="239"/>
      <c r="H193" s="239"/>
      <c r="I193" s="239"/>
      <c r="J193" s="239"/>
      <c r="K193" s="239"/>
      <c r="L193" s="239"/>
      <c r="M193" s="239"/>
      <c r="N193" s="239"/>
      <c r="O193" s="240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2.75" hidden="false" customHeight="true" outlineLevel="0" collapsed="false">
      <c r="A194" s="3"/>
      <c r="B194" s="239"/>
      <c r="C194" s="239"/>
      <c r="D194" s="239"/>
      <c r="E194" s="239"/>
      <c r="F194" s="239"/>
      <c r="G194" s="239"/>
      <c r="H194" s="239"/>
      <c r="I194" s="239"/>
      <c r="J194" s="239"/>
      <c r="K194" s="239"/>
      <c r="L194" s="239"/>
      <c r="M194" s="239"/>
      <c r="N194" s="239"/>
      <c r="O194" s="240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2.75" hidden="false" customHeight="true" outlineLevel="0" collapsed="false">
      <c r="A195" s="3"/>
      <c r="B195" s="239"/>
      <c r="C195" s="239"/>
      <c r="D195" s="239"/>
      <c r="E195" s="239"/>
      <c r="F195" s="239"/>
      <c r="G195" s="239"/>
      <c r="H195" s="239"/>
      <c r="I195" s="239"/>
      <c r="J195" s="239"/>
      <c r="K195" s="239"/>
      <c r="L195" s="239"/>
      <c r="M195" s="239"/>
      <c r="N195" s="239"/>
      <c r="O195" s="240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2.75" hidden="false" customHeight="true" outlineLevel="0" collapsed="false">
      <c r="A196" s="3"/>
      <c r="B196" s="239"/>
      <c r="C196" s="239"/>
      <c r="D196" s="239"/>
      <c r="E196" s="239"/>
      <c r="F196" s="239"/>
      <c r="G196" s="239"/>
      <c r="H196" s="239"/>
      <c r="I196" s="239"/>
      <c r="J196" s="239"/>
      <c r="K196" s="239"/>
      <c r="L196" s="239"/>
      <c r="M196" s="239"/>
      <c r="N196" s="239"/>
      <c r="O196" s="240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2.75" hidden="false" customHeight="true" outlineLevel="0" collapsed="false">
      <c r="A197" s="3"/>
      <c r="B197" s="239"/>
      <c r="C197" s="239"/>
      <c r="D197" s="239"/>
      <c r="E197" s="239"/>
      <c r="F197" s="239"/>
      <c r="G197" s="239"/>
      <c r="H197" s="239"/>
      <c r="I197" s="239"/>
      <c r="J197" s="239"/>
      <c r="K197" s="239"/>
      <c r="L197" s="239"/>
      <c r="M197" s="239"/>
      <c r="N197" s="239"/>
      <c r="O197" s="240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2.75" hidden="false" customHeight="true" outlineLevel="0" collapsed="false">
      <c r="A198" s="3"/>
      <c r="B198" s="239"/>
      <c r="C198" s="239"/>
      <c r="D198" s="239"/>
      <c r="E198" s="239"/>
      <c r="F198" s="239"/>
      <c r="G198" s="239"/>
      <c r="H198" s="239"/>
      <c r="I198" s="239"/>
      <c r="J198" s="239"/>
      <c r="K198" s="239"/>
      <c r="L198" s="239"/>
      <c r="M198" s="239"/>
      <c r="N198" s="239"/>
      <c r="O198" s="240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2.75" hidden="false" customHeight="true" outlineLevel="0" collapsed="false">
      <c r="A199" s="3"/>
      <c r="B199" s="239"/>
      <c r="C199" s="239"/>
      <c r="D199" s="239"/>
      <c r="E199" s="239"/>
      <c r="F199" s="239"/>
      <c r="G199" s="239"/>
      <c r="H199" s="239"/>
      <c r="I199" s="239"/>
      <c r="J199" s="239"/>
      <c r="K199" s="239"/>
      <c r="L199" s="239"/>
      <c r="M199" s="239"/>
      <c r="N199" s="239"/>
      <c r="O199" s="240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2.75" hidden="false" customHeight="true" outlineLevel="0" collapsed="false">
      <c r="A200" s="3"/>
      <c r="B200" s="239"/>
      <c r="C200" s="239"/>
      <c r="D200" s="239"/>
      <c r="E200" s="239"/>
      <c r="F200" s="239"/>
      <c r="G200" s="239"/>
      <c r="H200" s="239"/>
      <c r="I200" s="239"/>
      <c r="J200" s="239"/>
      <c r="K200" s="239"/>
      <c r="L200" s="239"/>
      <c r="M200" s="239"/>
      <c r="N200" s="239"/>
      <c r="O200" s="240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2.75" hidden="false" customHeight="true" outlineLevel="0" collapsed="false">
      <c r="A201" s="3"/>
      <c r="B201" s="239"/>
      <c r="C201" s="239"/>
      <c r="D201" s="239"/>
      <c r="E201" s="239"/>
      <c r="F201" s="239"/>
      <c r="G201" s="239"/>
      <c r="H201" s="239"/>
      <c r="I201" s="239"/>
      <c r="J201" s="239"/>
      <c r="K201" s="239"/>
      <c r="L201" s="239"/>
      <c r="M201" s="239"/>
      <c r="N201" s="239"/>
      <c r="O201" s="240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2.75" hidden="false" customHeight="true" outlineLevel="0" collapsed="false">
      <c r="A202" s="3"/>
      <c r="B202" s="239"/>
      <c r="C202" s="239"/>
      <c r="D202" s="239"/>
      <c r="E202" s="239"/>
      <c r="F202" s="239"/>
      <c r="G202" s="239"/>
      <c r="H202" s="239"/>
      <c r="I202" s="239"/>
      <c r="J202" s="239"/>
      <c r="K202" s="239"/>
      <c r="L202" s="239"/>
      <c r="M202" s="239"/>
      <c r="N202" s="239"/>
      <c r="O202" s="240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2.75" hidden="false" customHeight="true" outlineLevel="0" collapsed="false">
      <c r="A203" s="3"/>
      <c r="B203" s="239"/>
      <c r="C203" s="239"/>
      <c r="D203" s="239"/>
      <c r="E203" s="239"/>
      <c r="F203" s="239"/>
      <c r="G203" s="239"/>
      <c r="H203" s="239"/>
      <c r="I203" s="239"/>
      <c r="J203" s="239"/>
      <c r="K203" s="239"/>
      <c r="L203" s="239"/>
      <c r="M203" s="239"/>
      <c r="N203" s="239"/>
      <c r="O203" s="240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2.75" hidden="false" customHeight="true" outlineLevel="0" collapsed="false">
      <c r="A204" s="3"/>
      <c r="B204" s="239"/>
      <c r="C204" s="239"/>
      <c r="D204" s="239"/>
      <c r="E204" s="239"/>
      <c r="F204" s="239"/>
      <c r="G204" s="239"/>
      <c r="H204" s="239"/>
      <c r="I204" s="239"/>
      <c r="J204" s="239"/>
      <c r="K204" s="239"/>
      <c r="L204" s="239"/>
      <c r="M204" s="239"/>
      <c r="N204" s="239"/>
      <c r="O204" s="240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2.75" hidden="false" customHeight="true" outlineLevel="0" collapsed="false">
      <c r="A205" s="3"/>
      <c r="B205" s="239"/>
      <c r="C205" s="239"/>
      <c r="D205" s="239"/>
      <c r="E205" s="239"/>
      <c r="F205" s="239"/>
      <c r="G205" s="239"/>
      <c r="H205" s="239"/>
      <c r="I205" s="239"/>
      <c r="J205" s="239"/>
      <c r="K205" s="239"/>
      <c r="L205" s="239"/>
      <c r="M205" s="239"/>
      <c r="N205" s="239"/>
      <c r="O205" s="240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2.75" hidden="false" customHeight="true" outlineLevel="0" collapsed="false">
      <c r="A206" s="3"/>
      <c r="B206" s="239"/>
      <c r="C206" s="239"/>
      <c r="D206" s="239"/>
      <c r="E206" s="239"/>
      <c r="F206" s="239"/>
      <c r="G206" s="239"/>
      <c r="H206" s="239"/>
      <c r="I206" s="239"/>
      <c r="J206" s="239"/>
      <c r="K206" s="239"/>
      <c r="L206" s="239"/>
      <c r="M206" s="239"/>
      <c r="N206" s="239"/>
      <c r="O206" s="240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2.75" hidden="false" customHeight="true" outlineLevel="0" collapsed="false">
      <c r="A207" s="3"/>
      <c r="B207" s="239"/>
      <c r="C207" s="239"/>
      <c r="D207" s="239"/>
      <c r="E207" s="239"/>
      <c r="F207" s="239"/>
      <c r="G207" s="239"/>
      <c r="H207" s="239"/>
      <c r="I207" s="239"/>
      <c r="J207" s="239"/>
      <c r="K207" s="239"/>
      <c r="L207" s="239"/>
      <c r="M207" s="239"/>
      <c r="N207" s="239"/>
      <c r="O207" s="240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2.75" hidden="false" customHeight="true" outlineLevel="0" collapsed="false">
      <c r="A208" s="3"/>
      <c r="B208" s="239"/>
      <c r="C208" s="239"/>
      <c r="D208" s="239"/>
      <c r="E208" s="239"/>
      <c r="F208" s="239"/>
      <c r="G208" s="239"/>
      <c r="H208" s="239"/>
      <c r="I208" s="239"/>
      <c r="J208" s="239"/>
      <c r="K208" s="239"/>
      <c r="L208" s="239"/>
      <c r="M208" s="239"/>
      <c r="N208" s="239"/>
      <c r="O208" s="240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2.75" hidden="false" customHeight="true" outlineLevel="0" collapsed="false">
      <c r="A209" s="3"/>
      <c r="B209" s="239"/>
      <c r="C209" s="239"/>
      <c r="D209" s="239"/>
      <c r="E209" s="239"/>
      <c r="F209" s="239"/>
      <c r="G209" s="239"/>
      <c r="H209" s="239"/>
      <c r="I209" s="239"/>
      <c r="J209" s="239"/>
      <c r="K209" s="239"/>
      <c r="L209" s="239"/>
      <c r="M209" s="239"/>
      <c r="N209" s="239"/>
      <c r="O209" s="240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2.75" hidden="false" customHeight="true" outlineLevel="0" collapsed="false">
      <c r="A210" s="3"/>
      <c r="B210" s="239"/>
      <c r="C210" s="239"/>
      <c r="D210" s="239"/>
      <c r="E210" s="239"/>
      <c r="F210" s="239"/>
      <c r="G210" s="239"/>
      <c r="H210" s="239"/>
      <c r="I210" s="239"/>
      <c r="J210" s="239"/>
      <c r="K210" s="239"/>
      <c r="L210" s="239"/>
      <c r="M210" s="239"/>
      <c r="N210" s="239"/>
      <c r="O210" s="240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2.75" hidden="false" customHeight="true" outlineLevel="0" collapsed="false">
      <c r="A211" s="3"/>
      <c r="B211" s="239"/>
      <c r="C211" s="239"/>
      <c r="D211" s="239"/>
      <c r="E211" s="239"/>
      <c r="F211" s="239"/>
      <c r="G211" s="239"/>
      <c r="H211" s="239"/>
      <c r="I211" s="239"/>
      <c r="J211" s="239"/>
      <c r="K211" s="239"/>
      <c r="L211" s="239"/>
      <c r="M211" s="239"/>
      <c r="N211" s="239"/>
      <c r="O211" s="240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2.75" hidden="false" customHeight="true" outlineLevel="0" collapsed="false">
      <c r="A212" s="3"/>
      <c r="B212" s="239"/>
      <c r="C212" s="239"/>
      <c r="D212" s="239"/>
      <c r="E212" s="239"/>
      <c r="F212" s="239"/>
      <c r="G212" s="239"/>
      <c r="H212" s="239"/>
      <c r="I212" s="239"/>
      <c r="J212" s="239"/>
      <c r="K212" s="239"/>
      <c r="L212" s="239"/>
      <c r="M212" s="239"/>
      <c r="N212" s="239"/>
      <c r="O212" s="240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2.75" hidden="false" customHeight="true" outlineLevel="0" collapsed="false">
      <c r="A213" s="3"/>
      <c r="B213" s="239"/>
      <c r="C213" s="239"/>
      <c r="D213" s="239"/>
      <c r="E213" s="239"/>
      <c r="F213" s="239"/>
      <c r="G213" s="239"/>
      <c r="H213" s="239"/>
      <c r="I213" s="239"/>
      <c r="J213" s="239"/>
      <c r="K213" s="239"/>
      <c r="L213" s="239"/>
      <c r="M213" s="239"/>
      <c r="N213" s="239"/>
      <c r="O213" s="240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2.75" hidden="false" customHeight="true" outlineLevel="0" collapsed="false">
      <c r="A214" s="3"/>
      <c r="B214" s="239"/>
      <c r="C214" s="239"/>
      <c r="D214" s="239"/>
      <c r="E214" s="239"/>
      <c r="F214" s="239"/>
      <c r="G214" s="239"/>
      <c r="H214" s="239"/>
      <c r="I214" s="239"/>
      <c r="J214" s="239"/>
      <c r="K214" s="239"/>
      <c r="L214" s="239"/>
      <c r="M214" s="239"/>
      <c r="N214" s="239"/>
      <c r="O214" s="240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2.75" hidden="false" customHeight="true" outlineLevel="0" collapsed="false">
      <c r="A215" s="3"/>
      <c r="B215" s="239"/>
      <c r="C215" s="239"/>
      <c r="D215" s="239"/>
      <c r="E215" s="239"/>
      <c r="F215" s="239"/>
      <c r="G215" s="239"/>
      <c r="H215" s="239"/>
      <c r="I215" s="239"/>
      <c r="J215" s="239"/>
      <c r="K215" s="239"/>
      <c r="L215" s="239"/>
      <c r="M215" s="239"/>
      <c r="N215" s="239"/>
      <c r="O215" s="240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2.75" hidden="false" customHeight="true" outlineLevel="0" collapsed="false">
      <c r="A216" s="3"/>
      <c r="B216" s="239"/>
      <c r="C216" s="239"/>
      <c r="D216" s="239"/>
      <c r="E216" s="239"/>
      <c r="F216" s="239"/>
      <c r="G216" s="239"/>
      <c r="H216" s="239"/>
      <c r="I216" s="239"/>
      <c r="J216" s="239"/>
      <c r="K216" s="239"/>
      <c r="L216" s="239"/>
      <c r="M216" s="239"/>
      <c r="N216" s="239"/>
      <c r="O216" s="240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2.75" hidden="false" customHeight="true" outlineLevel="0" collapsed="false">
      <c r="A217" s="3"/>
      <c r="B217" s="239"/>
      <c r="C217" s="239"/>
      <c r="D217" s="239"/>
      <c r="E217" s="239"/>
      <c r="F217" s="239"/>
      <c r="G217" s="239"/>
      <c r="H217" s="239"/>
      <c r="I217" s="239"/>
      <c r="J217" s="239"/>
      <c r="K217" s="239"/>
      <c r="L217" s="239"/>
      <c r="M217" s="239"/>
      <c r="N217" s="239"/>
      <c r="O217" s="240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2.75" hidden="false" customHeight="true" outlineLevel="0" collapsed="false">
      <c r="A218" s="3"/>
      <c r="B218" s="239"/>
      <c r="C218" s="239"/>
      <c r="D218" s="239"/>
      <c r="E218" s="239"/>
      <c r="F218" s="239"/>
      <c r="G218" s="239"/>
      <c r="H218" s="239"/>
      <c r="I218" s="239"/>
      <c r="J218" s="239"/>
      <c r="K218" s="239"/>
      <c r="L218" s="239"/>
      <c r="M218" s="239"/>
      <c r="N218" s="239"/>
      <c r="O218" s="240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2.75" hidden="false" customHeight="true" outlineLevel="0" collapsed="false">
      <c r="A219" s="3"/>
      <c r="B219" s="239"/>
      <c r="C219" s="239"/>
      <c r="D219" s="239"/>
      <c r="E219" s="239"/>
      <c r="F219" s="239"/>
      <c r="G219" s="239"/>
      <c r="H219" s="239"/>
      <c r="I219" s="239"/>
      <c r="J219" s="239"/>
      <c r="K219" s="239"/>
      <c r="L219" s="239"/>
      <c r="M219" s="239"/>
      <c r="N219" s="239"/>
      <c r="O219" s="240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2.75" hidden="false" customHeight="true" outlineLevel="0" collapsed="false">
      <c r="A220" s="3"/>
      <c r="B220" s="239"/>
      <c r="C220" s="239"/>
      <c r="D220" s="239"/>
      <c r="E220" s="239"/>
      <c r="F220" s="239"/>
      <c r="G220" s="239"/>
      <c r="H220" s="239"/>
      <c r="I220" s="239"/>
      <c r="J220" s="239"/>
      <c r="K220" s="239"/>
      <c r="L220" s="239"/>
      <c r="M220" s="239"/>
      <c r="N220" s="239"/>
      <c r="O220" s="240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2.75" hidden="false" customHeight="true" outlineLevel="0" collapsed="false">
      <c r="A221" s="3"/>
      <c r="B221" s="239"/>
      <c r="C221" s="239"/>
      <c r="D221" s="239"/>
      <c r="E221" s="239"/>
      <c r="F221" s="239"/>
      <c r="G221" s="239"/>
      <c r="H221" s="239"/>
      <c r="I221" s="239"/>
      <c r="J221" s="239"/>
      <c r="K221" s="239"/>
      <c r="L221" s="239"/>
      <c r="M221" s="239"/>
      <c r="N221" s="239"/>
      <c r="O221" s="240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2.75" hidden="false" customHeight="true" outlineLevel="0" collapsed="false">
      <c r="A222" s="3"/>
      <c r="B222" s="239"/>
      <c r="C222" s="239"/>
      <c r="D222" s="239"/>
      <c r="E222" s="239"/>
      <c r="F222" s="239"/>
      <c r="G222" s="239"/>
      <c r="H222" s="239"/>
      <c r="I222" s="239"/>
      <c r="J222" s="239"/>
      <c r="K222" s="239"/>
      <c r="L222" s="239"/>
      <c r="M222" s="239"/>
      <c r="N222" s="239"/>
      <c r="O222" s="240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2.75" hidden="false" customHeight="true" outlineLevel="0" collapsed="false">
      <c r="A223" s="3"/>
      <c r="B223" s="239"/>
      <c r="C223" s="239"/>
      <c r="D223" s="239"/>
      <c r="E223" s="239"/>
      <c r="F223" s="239"/>
      <c r="G223" s="239"/>
      <c r="H223" s="239"/>
      <c r="I223" s="239"/>
      <c r="J223" s="239"/>
      <c r="K223" s="239"/>
      <c r="L223" s="239"/>
      <c r="M223" s="239"/>
      <c r="N223" s="239"/>
      <c r="O223" s="240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2.75" hidden="false" customHeight="true" outlineLevel="0" collapsed="false">
      <c r="A224" s="3"/>
      <c r="B224" s="239"/>
      <c r="C224" s="239"/>
      <c r="D224" s="239"/>
      <c r="E224" s="239"/>
      <c r="F224" s="239"/>
      <c r="G224" s="239"/>
      <c r="H224" s="239"/>
      <c r="I224" s="239"/>
      <c r="J224" s="239"/>
      <c r="K224" s="239"/>
      <c r="L224" s="239"/>
      <c r="M224" s="239"/>
      <c r="N224" s="239"/>
      <c r="O224" s="240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2.75" hidden="false" customHeight="true" outlineLevel="0" collapsed="false">
      <c r="A225" s="3"/>
      <c r="B225" s="239"/>
      <c r="C225" s="239"/>
      <c r="D225" s="239"/>
      <c r="E225" s="239"/>
      <c r="F225" s="239"/>
      <c r="G225" s="239"/>
      <c r="H225" s="239"/>
      <c r="I225" s="239"/>
      <c r="J225" s="239"/>
      <c r="K225" s="239"/>
      <c r="L225" s="239"/>
      <c r="M225" s="239"/>
      <c r="N225" s="239"/>
      <c r="O225" s="240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2.75" hidden="false" customHeight="true" outlineLevel="0" collapsed="false">
      <c r="A226" s="3"/>
      <c r="B226" s="239"/>
      <c r="C226" s="239"/>
      <c r="D226" s="239"/>
      <c r="E226" s="239"/>
      <c r="F226" s="239"/>
      <c r="G226" s="239"/>
      <c r="H226" s="239"/>
      <c r="I226" s="239"/>
      <c r="J226" s="239"/>
      <c r="K226" s="239"/>
      <c r="L226" s="239"/>
      <c r="M226" s="239"/>
      <c r="N226" s="239"/>
      <c r="O226" s="240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2.75" hidden="false" customHeight="true" outlineLevel="0" collapsed="false">
      <c r="A227" s="3"/>
      <c r="B227" s="239"/>
      <c r="C227" s="239"/>
      <c r="D227" s="239"/>
      <c r="E227" s="239"/>
      <c r="F227" s="239"/>
      <c r="G227" s="239"/>
      <c r="H227" s="239"/>
      <c r="I227" s="239"/>
      <c r="J227" s="239"/>
      <c r="K227" s="239"/>
      <c r="L227" s="239"/>
      <c r="M227" s="239"/>
      <c r="N227" s="239"/>
      <c r="O227" s="240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2.75" hidden="false" customHeight="true" outlineLevel="0" collapsed="false">
      <c r="A228" s="3"/>
      <c r="B228" s="239"/>
      <c r="C228" s="239"/>
      <c r="D228" s="239"/>
      <c r="E228" s="239"/>
      <c r="F228" s="239"/>
      <c r="G228" s="239"/>
      <c r="H228" s="239"/>
      <c r="I228" s="239"/>
      <c r="J228" s="239"/>
      <c r="K228" s="239"/>
      <c r="L228" s="239"/>
      <c r="M228" s="239"/>
      <c r="N228" s="239"/>
      <c r="O228" s="240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2.75" hidden="false" customHeight="true" outlineLevel="0" collapsed="false">
      <c r="A229" s="3"/>
      <c r="B229" s="239"/>
      <c r="C229" s="239"/>
      <c r="D229" s="239"/>
      <c r="E229" s="239"/>
      <c r="F229" s="239"/>
      <c r="G229" s="239"/>
      <c r="H229" s="239"/>
      <c r="I229" s="239"/>
      <c r="J229" s="239"/>
      <c r="K229" s="239"/>
      <c r="L229" s="239"/>
      <c r="M229" s="239"/>
      <c r="N229" s="239"/>
      <c r="O229" s="240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2.75" hidden="false" customHeight="true" outlineLevel="0" collapsed="false">
      <c r="A230" s="3"/>
      <c r="B230" s="239"/>
      <c r="C230" s="239"/>
      <c r="D230" s="239"/>
      <c r="E230" s="239"/>
      <c r="F230" s="239"/>
      <c r="G230" s="239"/>
      <c r="H230" s="239"/>
      <c r="I230" s="239"/>
      <c r="J230" s="239"/>
      <c r="K230" s="239"/>
      <c r="L230" s="239"/>
      <c r="M230" s="239"/>
      <c r="N230" s="239"/>
      <c r="O230" s="240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2.75" hidden="false" customHeight="true" outlineLevel="0" collapsed="false">
      <c r="A231" s="3"/>
      <c r="B231" s="239"/>
      <c r="C231" s="239"/>
      <c r="D231" s="239"/>
      <c r="E231" s="239"/>
      <c r="F231" s="239"/>
      <c r="G231" s="239"/>
      <c r="H231" s="239"/>
      <c r="I231" s="239"/>
      <c r="J231" s="239"/>
      <c r="K231" s="239"/>
      <c r="L231" s="239"/>
      <c r="M231" s="239"/>
      <c r="N231" s="239"/>
      <c r="O231" s="240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2.75" hidden="false" customHeight="true" outlineLevel="0" collapsed="false">
      <c r="A232" s="3"/>
      <c r="B232" s="239"/>
      <c r="C232" s="239"/>
      <c r="D232" s="239"/>
      <c r="E232" s="239"/>
      <c r="F232" s="239"/>
      <c r="G232" s="239"/>
      <c r="H232" s="239"/>
      <c r="I232" s="239"/>
      <c r="J232" s="239"/>
      <c r="K232" s="239"/>
      <c r="L232" s="239"/>
      <c r="M232" s="239"/>
      <c r="N232" s="239"/>
      <c r="O232" s="240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2.75" hidden="false" customHeight="true" outlineLevel="0" collapsed="false">
      <c r="A233" s="3"/>
      <c r="B233" s="239"/>
      <c r="C233" s="239"/>
      <c r="D233" s="239"/>
      <c r="E233" s="239"/>
      <c r="F233" s="239"/>
      <c r="G233" s="239"/>
      <c r="H233" s="239"/>
      <c r="I233" s="239"/>
      <c r="J233" s="239"/>
      <c r="K233" s="239"/>
      <c r="L233" s="239"/>
      <c r="M233" s="239"/>
      <c r="N233" s="239"/>
      <c r="O233" s="240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2.75" hidden="false" customHeight="true" outlineLevel="0" collapsed="false">
      <c r="A234" s="3"/>
      <c r="B234" s="239"/>
      <c r="C234" s="239"/>
      <c r="D234" s="239"/>
      <c r="E234" s="239"/>
      <c r="F234" s="239"/>
      <c r="G234" s="239"/>
      <c r="H234" s="239"/>
      <c r="I234" s="239"/>
      <c r="J234" s="239"/>
      <c r="K234" s="239"/>
      <c r="L234" s="239"/>
      <c r="M234" s="239"/>
      <c r="N234" s="239"/>
      <c r="O234" s="240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2.75" hidden="false" customHeight="true" outlineLevel="0" collapsed="false">
      <c r="A235" s="3"/>
      <c r="B235" s="239"/>
      <c r="C235" s="239"/>
      <c r="D235" s="239"/>
      <c r="E235" s="239"/>
      <c r="F235" s="239"/>
      <c r="G235" s="239"/>
      <c r="H235" s="239"/>
      <c r="I235" s="239"/>
      <c r="J235" s="239"/>
      <c r="K235" s="239"/>
      <c r="L235" s="239"/>
      <c r="M235" s="239"/>
      <c r="N235" s="239"/>
      <c r="O235" s="240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2.75" hidden="false" customHeight="true" outlineLevel="0" collapsed="false">
      <c r="A236" s="3"/>
      <c r="B236" s="239"/>
      <c r="C236" s="239"/>
      <c r="D236" s="239"/>
      <c r="E236" s="239"/>
      <c r="F236" s="239"/>
      <c r="G236" s="239"/>
      <c r="H236" s="239"/>
      <c r="I236" s="239"/>
      <c r="J236" s="239"/>
      <c r="K236" s="239"/>
      <c r="L236" s="239"/>
      <c r="M236" s="239"/>
      <c r="N236" s="239"/>
      <c r="O236" s="240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5.75" hidden="false" customHeight="true" outlineLevel="0" collapsed="false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customFormat="false" ht="15.75" hidden="false" customHeight="true" outlineLevel="0" collapsed="false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customFormat="false" ht="15.75" hidden="false" customHeight="true" outlineLevel="0" collapsed="false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customFormat="false" ht="15.75" hidden="false" customHeight="true" outlineLevel="0" collapsed="false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customFormat="false" ht="15.75" hidden="false" customHeight="true" outlineLevel="0" collapsed="false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customFormat="false" ht="15.75" hidden="false" customHeight="true" outlineLevel="0" collapsed="false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customFormat="false" ht="15.75" hidden="false" customHeight="true" outlineLevel="0" collapsed="false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customFormat="false" ht="15.75" hidden="false" customHeight="true" outlineLevel="0" collapsed="false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customFormat="false" ht="15.75" hidden="false" customHeight="true" outlineLevel="0" collapsed="false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customFormat="false" ht="15.75" hidden="false" customHeight="true" outlineLevel="0" collapsed="false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customFormat="false" ht="15.75" hidden="false" customHeight="true" outlineLevel="0" collapsed="false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customFormat="false" ht="15.75" hidden="false" customHeight="true" outlineLevel="0" collapsed="false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customFormat="false" ht="15.75" hidden="false" customHeight="true" outlineLevel="0" collapsed="false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customFormat="false" ht="15.75" hidden="false" customHeight="true" outlineLevel="0" collapsed="false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customFormat="false" ht="15.75" hidden="false" customHeight="true" outlineLevel="0" collapsed="false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customFormat="false" ht="15.75" hidden="false" customHeight="true" outlineLevel="0" collapsed="false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customFormat="false" ht="15.75" hidden="false" customHeight="true" outlineLevel="0" collapsed="false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customFormat="false" ht="15.75" hidden="false" customHeight="true" outlineLevel="0" collapsed="false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customFormat="false" ht="15.75" hidden="false" customHeight="true" outlineLevel="0" collapsed="false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customFormat="false" ht="15.75" hidden="false" customHeight="true" outlineLevel="0" collapsed="false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customFormat="false" ht="15.75" hidden="false" customHeight="true" outlineLevel="0" collapsed="false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customFormat="false" ht="15.75" hidden="false" customHeight="true" outlineLevel="0" collapsed="false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customFormat="false" ht="15.75" hidden="false" customHeight="true" outlineLevel="0" collapsed="false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customFormat="false" ht="15.75" hidden="false" customHeight="true" outlineLevel="0" collapsed="false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customFormat="false" ht="15.75" hidden="false" customHeight="true" outlineLevel="0" collapsed="false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customFormat="false" ht="15.75" hidden="false" customHeight="true" outlineLevel="0" collapsed="false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customFormat="false" ht="15.75" hidden="false" customHeight="true" outlineLevel="0" collapsed="false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customFormat="false" ht="15.75" hidden="false" customHeight="true" outlineLevel="0" collapsed="false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customFormat="false" ht="15.75" hidden="false" customHeight="true" outlineLevel="0" collapsed="false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customFormat="false" ht="15.75" hidden="false" customHeight="true" outlineLevel="0" collapsed="false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customFormat="false" ht="15.75" hidden="false" customHeight="true" outlineLevel="0" collapsed="false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customFormat="false" ht="15.75" hidden="false" customHeight="true" outlineLevel="0" collapsed="false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customFormat="false" ht="15.75" hidden="false" customHeight="true" outlineLevel="0" collapsed="false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customFormat="false" ht="15.75" hidden="false" customHeight="true" outlineLevel="0" collapsed="false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customFormat="false" ht="15.75" hidden="false" customHeight="true" outlineLevel="0" collapsed="false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customFormat="false" ht="15.75" hidden="false" customHeight="true" outlineLevel="0" collapsed="false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customFormat="false" ht="15.75" hidden="false" customHeight="true" outlineLevel="0" collapsed="false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customFormat="false" ht="15.75" hidden="false" customHeight="true" outlineLevel="0" collapsed="false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customFormat="false" ht="15.75" hidden="false" customHeight="true" outlineLevel="0" collapsed="false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customFormat="false" ht="15.75" hidden="false" customHeight="true" outlineLevel="0" collapsed="false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customFormat="false" ht="15.75" hidden="false" customHeight="true" outlineLevel="0" collapsed="false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customFormat="false" ht="15.75" hidden="false" customHeight="true" outlineLevel="0" collapsed="false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customFormat="false" ht="15.75" hidden="false" customHeight="true" outlineLevel="0" collapsed="false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customFormat="false" ht="15.75" hidden="false" customHeight="true" outlineLevel="0" collapsed="false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customFormat="false" ht="15.75" hidden="false" customHeight="true" outlineLevel="0" collapsed="false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customFormat="false" ht="15.75" hidden="false" customHeight="true" outlineLevel="0" collapsed="false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customFormat="false" ht="15.75" hidden="false" customHeight="true" outlineLevel="0" collapsed="false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customFormat="false" ht="15.75" hidden="false" customHeight="true" outlineLevel="0" collapsed="false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customFormat="false" ht="15.75" hidden="false" customHeight="true" outlineLevel="0" collapsed="false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customFormat="false" ht="15.75" hidden="false" customHeight="true" outlineLevel="0" collapsed="false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customFormat="false" ht="15.75" hidden="false" customHeight="true" outlineLevel="0" collapsed="false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customFormat="false" ht="15.75" hidden="false" customHeight="true" outlineLevel="0" collapsed="false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customFormat="false" ht="15.75" hidden="false" customHeight="true" outlineLevel="0" collapsed="false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customFormat="false" ht="15.75" hidden="false" customHeight="true" outlineLevel="0" collapsed="false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customFormat="false" ht="15.75" hidden="false" customHeight="true" outlineLevel="0" collapsed="false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customFormat="false" ht="15.75" hidden="false" customHeight="true" outlineLevel="0" collapsed="false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customFormat="false" ht="15.75" hidden="false" customHeight="true" outlineLevel="0" collapsed="false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customFormat="false" ht="15.75" hidden="false" customHeight="true" outlineLevel="0" collapsed="false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customFormat="false" ht="15.75" hidden="false" customHeight="true" outlineLevel="0" collapsed="false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customFormat="false" ht="15.75" hidden="false" customHeight="true" outlineLevel="0" collapsed="false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customFormat="false" ht="15.75" hidden="false" customHeight="true" outlineLevel="0" collapsed="false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customFormat="false" ht="15.75" hidden="false" customHeight="true" outlineLevel="0" collapsed="false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customFormat="false" ht="15.75" hidden="false" customHeight="true" outlineLevel="0" collapsed="false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customFormat="false" ht="15.75" hidden="false" customHeight="true" outlineLevel="0" collapsed="false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customFormat="false" ht="15.75" hidden="false" customHeight="true" outlineLevel="0" collapsed="false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customFormat="false" ht="15.75" hidden="false" customHeight="true" outlineLevel="0" collapsed="false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customFormat="false" ht="15.75" hidden="false" customHeight="true" outlineLevel="0" collapsed="false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customFormat="false" ht="15.75" hidden="false" customHeight="true" outlineLevel="0" collapsed="false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customFormat="false" ht="15.75" hidden="false" customHeight="true" outlineLevel="0" collapsed="false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customFormat="false" ht="15.75" hidden="false" customHeight="true" outlineLevel="0" collapsed="false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customFormat="false" ht="15.75" hidden="false" customHeight="true" outlineLevel="0" collapsed="false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customFormat="false" ht="15.75" hidden="false" customHeight="true" outlineLevel="0" collapsed="false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customFormat="false" ht="15.75" hidden="false" customHeight="true" outlineLevel="0" collapsed="false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customFormat="false" ht="15.75" hidden="false" customHeight="true" outlineLevel="0" collapsed="false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customFormat="false" ht="15.75" hidden="false" customHeight="true" outlineLevel="0" collapsed="false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customFormat="false" ht="15.75" hidden="false" customHeight="true" outlineLevel="0" collapsed="false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customFormat="false" ht="15.75" hidden="false" customHeight="true" outlineLevel="0" collapsed="false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customFormat="false" ht="15.75" hidden="false" customHeight="true" outlineLevel="0" collapsed="false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customFormat="false" ht="15.75" hidden="false" customHeight="true" outlineLevel="0" collapsed="false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customFormat="false" ht="15.75" hidden="false" customHeight="true" outlineLevel="0" collapsed="false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customFormat="false" ht="15.75" hidden="false" customHeight="true" outlineLevel="0" collapsed="false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customFormat="false" ht="15.75" hidden="false" customHeight="true" outlineLevel="0" collapsed="false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customFormat="false" ht="15.75" hidden="false" customHeight="true" outlineLevel="0" collapsed="false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customFormat="false" ht="15.75" hidden="false" customHeight="true" outlineLevel="0" collapsed="false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customFormat="false" ht="15.75" hidden="false" customHeight="true" outlineLevel="0" collapsed="false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customFormat="false" ht="15.75" hidden="false" customHeight="true" outlineLevel="0" collapsed="false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customFormat="false" ht="15.75" hidden="false" customHeight="true" outlineLevel="0" collapsed="false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customFormat="false" ht="15.75" hidden="false" customHeight="true" outlineLevel="0" collapsed="false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customFormat="false" ht="15.75" hidden="false" customHeight="true" outlineLevel="0" collapsed="false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customFormat="false" ht="15.75" hidden="false" customHeight="true" outlineLevel="0" collapsed="false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customFormat="false" ht="15.75" hidden="false" customHeight="true" outlineLevel="0" collapsed="false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customFormat="false" ht="15.75" hidden="false" customHeight="true" outlineLevel="0" collapsed="false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customFormat="false" ht="15.75" hidden="false" customHeight="true" outlineLevel="0" collapsed="false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customFormat="false" ht="15.75" hidden="false" customHeight="true" outlineLevel="0" collapsed="false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customFormat="false" ht="15.75" hidden="false" customHeight="true" outlineLevel="0" collapsed="false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customFormat="false" ht="15.75" hidden="false" customHeight="true" outlineLevel="0" collapsed="false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customFormat="false" ht="15.75" hidden="false" customHeight="true" outlineLevel="0" collapsed="false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customFormat="false" ht="15.75" hidden="false" customHeight="true" outlineLevel="0" collapsed="false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customFormat="false" ht="15.75" hidden="false" customHeight="true" outlineLevel="0" collapsed="false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customFormat="false" ht="15.75" hidden="false" customHeight="true" outlineLevel="0" collapsed="false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6">
    <mergeCell ref="A1:O1"/>
    <mergeCell ref="A2:O2"/>
    <mergeCell ref="A3:O3"/>
    <mergeCell ref="A16:B16"/>
    <mergeCell ref="A26:B26"/>
    <mergeCell ref="A36:B36"/>
  </mergeCells>
  <printOptions headings="false" gridLines="false" gridLinesSet="true" horizontalCentered="true" verticalCentered="false"/>
  <pageMargins left="0.196527777777778" right="0.196527777777778" top="0.590277777777778" bottom="0.590277777777778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6923C"/>
    <pageSetUpPr fitToPage="true"/>
  </sheetPr>
  <dimension ref="A1:Z1000"/>
  <sheetViews>
    <sheetView showFormulas="false" showGridLines="false" showRowColHeaders="true" showZeros="true" rightToLeft="false" tabSelected="false" showOutlineSymbols="true" defaultGridColor="true" view="normal" topLeftCell="A1" colorId="64" zoomScale="82" zoomScaleNormal="82" zoomScalePageLayoutView="100" workbookViewId="0">
      <pane xSplit="0" ySplit="4" topLeftCell="A5" activePane="bottomLeft" state="frozen"/>
      <selection pane="topLeft" activeCell="A1" activeCellId="0" sqref="A1"/>
      <selection pane="bottomLeft" activeCell="B6" activeCellId="0" sqref="B6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11.63"/>
    <col collapsed="false" customWidth="true" hidden="false" outlineLevel="0" max="2" min="2" style="1" width="33.88"/>
    <col collapsed="false" customWidth="true" hidden="false" outlineLevel="0" max="3" min="3" style="1" width="21.63"/>
    <col collapsed="false" customWidth="true" hidden="false" outlineLevel="0" max="4" min="4" style="1" width="12.38"/>
    <col collapsed="false" customWidth="true" hidden="false" outlineLevel="0" max="6" min="6" style="1" width="23.38"/>
    <col collapsed="false" customWidth="true" hidden="false" outlineLevel="0" max="7" min="7" style="1" width="20.38"/>
    <col collapsed="false" customWidth="true" hidden="false" outlineLevel="0" max="8" min="8" style="1" width="19.88"/>
    <col collapsed="false" customWidth="true" hidden="false" outlineLevel="0" max="9" min="9" style="1" width="22.38"/>
    <col collapsed="false" customWidth="true" hidden="false" outlineLevel="0" max="26" min="10" style="1" width="9.13"/>
  </cols>
  <sheetData>
    <row r="1" customFormat="false" ht="27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20.25" hidden="false" customHeight="true" outlineLevel="0" collapsed="false">
      <c r="A2" s="14" t="str">
        <f aca="false">Capa!A5</f>
        <v>4º Relatório Gerencial Financeiro</v>
      </c>
      <c r="B2" s="14"/>
      <c r="C2" s="14"/>
      <c r="D2" s="14"/>
      <c r="E2" s="14"/>
      <c r="F2" s="14"/>
      <c r="G2" s="14"/>
      <c r="H2" s="14"/>
      <c r="I2" s="1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20.25" hidden="false" customHeight="true" outlineLevel="0" collapsed="false">
      <c r="A3" s="119" t="s">
        <v>417</v>
      </c>
      <c r="B3" s="119"/>
      <c r="C3" s="119"/>
      <c r="D3" s="119"/>
      <c r="E3" s="119"/>
      <c r="F3" s="119"/>
      <c r="G3" s="119"/>
      <c r="H3" s="119"/>
      <c r="I3" s="119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43.5" hidden="false" customHeight="true" outlineLevel="0" collapsed="false">
      <c r="A4" s="241" t="s">
        <v>418</v>
      </c>
      <c r="B4" s="241" t="s">
        <v>419</v>
      </c>
      <c r="C4" s="241" t="s">
        <v>420</v>
      </c>
      <c r="D4" s="242" t="s">
        <v>421</v>
      </c>
      <c r="E4" s="241" t="s">
        <v>422</v>
      </c>
      <c r="F4" s="241" t="s">
        <v>423</v>
      </c>
      <c r="G4" s="241" t="s">
        <v>424</v>
      </c>
      <c r="H4" s="241" t="s">
        <v>425</v>
      </c>
      <c r="I4" s="241" t="s">
        <v>426</v>
      </c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</row>
    <row r="5" customFormat="false" ht="58.4" hidden="false" customHeight="false" outlineLevel="0" collapsed="false">
      <c r="A5" s="244"/>
      <c r="B5" s="245" t="s">
        <v>427</v>
      </c>
      <c r="C5" s="246"/>
      <c r="D5" s="247" t="n">
        <v>312.9</v>
      </c>
      <c r="E5" s="248" t="n">
        <v>46003</v>
      </c>
      <c r="F5" s="249" t="s">
        <v>428</v>
      </c>
      <c r="G5" s="250" t="n">
        <v>2716</v>
      </c>
      <c r="H5" s="251" t="s">
        <v>429</v>
      </c>
      <c r="I5" s="252" t="s">
        <v>430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5" hidden="false" customHeight="false" outlineLevel="0" collapsed="false">
      <c r="A6" s="244"/>
      <c r="B6" s="245"/>
      <c r="C6" s="246"/>
      <c r="D6" s="247"/>
      <c r="E6" s="248"/>
      <c r="F6" s="253"/>
      <c r="G6" s="254"/>
      <c r="H6" s="246"/>
      <c r="I6" s="25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5" hidden="false" customHeight="false" outlineLevel="0" collapsed="false">
      <c r="A7" s="244"/>
      <c r="B7" s="245"/>
      <c r="C7" s="246"/>
      <c r="D7" s="247"/>
      <c r="E7" s="248"/>
      <c r="F7" s="253"/>
      <c r="G7" s="254"/>
      <c r="H7" s="246"/>
      <c r="I7" s="25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5" hidden="false" customHeight="false" outlineLevel="0" collapsed="false">
      <c r="A8" s="244"/>
      <c r="B8" s="255"/>
      <c r="C8" s="254"/>
      <c r="D8" s="256"/>
      <c r="E8" s="257"/>
      <c r="F8" s="254"/>
      <c r="G8" s="254"/>
      <c r="H8" s="254"/>
      <c r="I8" s="25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5" hidden="false" customHeight="false" outlineLevel="0" collapsed="false">
      <c r="A9" s="244"/>
      <c r="B9" s="255"/>
      <c r="C9" s="254"/>
      <c r="D9" s="256"/>
      <c r="E9" s="257"/>
      <c r="F9" s="254"/>
      <c r="G9" s="254"/>
      <c r="H9" s="254"/>
      <c r="I9" s="25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5" hidden="false" customHeight="false" outlineLevel="0" collapsed="false">
      <c r="A10" s="244"/>
      <c r="B10" s="255"/>
      <c r="C10" s="254"/>
      <c r="D10" s="256"/>
      <c r="E10" s="257"/>
      <c r="F10" s="254"/>
      <c r="G10" s="254"/>
      <c r="H10" s="254"/>
      <c r="I10" s="252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5" hidden="false" customHeight="false" outlineLevel="0" collapsed="false">
      <c r="A11" s="244"/>
      <c r="B11" s="254"/>
      <c r="C11" s="254"/>
      <c r="D11" s="256"/>
      <c r="E11" s="257"/>
      <c r="F11" s="254"/>
      <c r="G11" s="254"/>
      <c r="H11" s="254"/>
      <c r="I11" s="252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5" hidden="false" customHeight="false" outlineLevel="0" collapsed="false">
      <c r="A12" s="244"/>
      <c r="B12" s="254"/>
      <c r="C12" s="254"/>
      <c r="D12" s="256"/>
      <c r="E12" s="257"/>
      <c r="F12" s="254"/>
      <c r="G12" s="254"/>
      <c r="H12" s="254"/>
      <c r="I12" s="252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5" hidden="false" customHeight="false" outlineLevel="0" collapsed="false">
      <c r="A13" s="244"/>
      <c r="B13" s="254"/>
      <c r="C13" s="254"/>
      <c r="D13" s="256"/>
      <c r="E13" s="257"/>
      <c r="F13" s="254"/>
      <c r="G13" s="254"/>
      <c r="H13" s="254"/>
      <c r="I13" s="252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5" hidden="false" customHeight="false" outlineLevel="0" collapsed="false">
      <c r="A14" s="258"/>
      <c r="B14" s="254"/>
      <c r="C14" s="254"/>
      <c r="D14" s="256"/>
      <c r="E14" s="257"/>
      <c r="F14" s="254"/>
      <c r="G14" s="254"/>
      <c r="H14" s="254"/>
      <c r="I14" s="252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5" hidden="false" customHeight="false" outlineLevel="0" collapsed="false">
      <c r="A15" s="244"/>
      <c r="B15" s="254"/>
      <c r="C15" s="254"/>
      <c r="D15" s="256"/>
      <c r="E15" s="257"/>
      <c r="F15" s="254"/>
      <c r="G15" s="254"/>
      <c r="H15" s="254"/>
      <c r="I15" s="252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5" hidden="false" customHeight="false" outlineLevel="0" collapsed="false">
      <c r="A16" s="258"/>
      <c r="B16" s="254"/>
      <c r="C16" s="254"/>
      <c r="D16" s="256"/>
      <c r="E16" s="257"/>
      <c r="F16" s="254"/>
      <c r="G16" s="254"/>
      <c r="H16" s="254"/>
      <c r="I16" s="252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5" hidden="false" customHeight="false" outlineLevel="0" collapsed="false">
      <c r="A17" s="258"/>
      <c r="B17" s="254"/>
      <c r="C17" s="254"/>
      <c r="D17" s="256"/>
      <c r="E17" s="257"/>
      <c r="F17" s="254"/>
      <c r="G17" s="254"/>
      <c r="H17" s="254"/>
      <c r="I17" s="252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5" hidden="false" customHeight="false" outlineLevel="0" collapsed="false">
      <c r="A18" s="258"/>
      <c r="B18" s="254"/>
      <c r="C18" s="254"/>
      <c r="D18" s="256"/>
      <c r="E18" s="257"/>
      <c r="F18" s="254"/>
      <c r="G18" s="254"/>
      <c r="H18" s="254"/>
      <c r="I18" s="252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5" hidden="false" customHeight="false" outlineLevel="0" collapsed="false">
      <c r="A19" s="258"/>
      <c r="B19" s="254"/>
      <c r="C19" s="254"/>
      <c r="D19" s="256"/>
      <c r="E19" s="257"/>
      <c r="F19" s="254"/>
      <c r="G19" s="254"/>
      <c r="H19" s="254"/>
      <c r="I19" s="252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2.75" hidden="false" customHeight="true" outlineLevel="0" collapsed="false">
      <c r="A20" s="258"/>
      <c r="B20" s="254"/>
      <c r="C20" s="254"/>
      <c r="D20" s="256"/>
      <c r="E20" s="257"/>
      <c r="F20" s="254"/>
      <c r="G20" s="254"/>
      <c r="H20" s="254"/>
      <c r="I20" s="252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2.75" hidden="false" customHeight="true" outlineLevel="0" collapsed="false">
      <c r="A21" s="258"/>
      <c r="B21" s="254"/>
      <c r="C21" s="254"/>
      <c r="D21" s="256"/>
      <c r="E21" s="257"/>
      <c r="F21" s="254"/>
      <c r="G21" s="254"/>
      <c r="H21" s="254"/>
      <c r="I21" s="252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2.75" hidden="false" customHeight="true" outlineLevel="0" collapsed="false">
      <c r="A22" s="258"/>
      <c r="B22" s="254"/>
      <c r="C22" s="254"/>
      <c r="D22" s="256"/>
      <c r="E22" s="257"/>
      <c r="F22" s="254"/>
      <c r="G22" s="254"/>
      <c r="H22" s="254"/>
      <c r="I22" s="252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2.75" hidden="false" customHeight="true" outlineLevel="0" collapsed="false">
      <c r="A23" s="258"/>
      <c r="B23" s="254"/>
      <c r="C23" s="254"/>
      <c r="D23" s="256"/>
      <c r="E23" s="257"/>
      <c r="F23" s="254"/>
      <c r="G23" s="254"/>
      <c r="H23" s="254"/>
      <c r="I23" s="252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2.75" hidden="false" customHeight="true" outlineLevel="0" collapsed="false">
      <c r="A24" s="258"/>
      <c r="B24" s="254"/>
      <c r="C24" s="254"/>
      <c r="D24" s="256"/>
      <c r="E24" s="257"/>
      <c r="F24" s="254"/>
      <c r="G24" s="254"/>
      <c r="H24" s="254"/>
      <c r="I24" s="252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2.75" hidden="false" customHeight="true" outlineLevel="0" collapsed="false">
      <c r="A25" s="258"/>
      <c r="B25" s="254"/>
      <c r="C25" s="254"/>
      <c r="D25" s="256"/>
      <c r="E25" s="257"/>
      <c r="F25" s="254"/>
      <c r="G25" s="254"/>
      <c r="H25" s="254"/>
      <c r="I25" s="252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2.75" hidden="false" customHeight="true" outlineLevel="0" collapsed="false">
      <c r="A26" s="258"/>
      <c r="B26" s="254"/>
      <c r="C26" s="254"/>
      <c r="D26" s="256"/>
      <c r="E26" s="257"/>
      <c r="F26" s="254"/>
      <c r="G26" s="254"/>
      <c r="H26" s="254"/>
      <c r="I26" s="25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2.75" hidden="false" customHeight="true" outlineLevel="0" collapsed="false">
      <c r="A27" s="258"/>
      <c r="B27" s="254"/>
      <c r="C27" s="254"/>
      <c r="D27" s="256"/>
      <c r="E27" s="257"/>
      <c r="F27" s="254"/>
      <c r="G27" s="254"/>
      <c r="H27" s="254"/>
      <c r="I27" s="252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2.75" hidden="false" customHeight="true" outlineLevel="0" collapsed="false">
      <c r="A28" s="258"/>
      <c r="B28" s="254"/>
      <c r="C28" s="254"/>
      <c r="D28" s="256"/>
      <c r="E28" s="257"/>
      <c r="F28" s="254"/>
      <c r="G28" s="254"/>
      <c r="H28" s="254"/>
      <c r="I28" s="252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2.75" hidden="false" customHeight="true" outlineLevel="0" collapsed="false">
      <c r="A29" s="258"/>
      <c r="B29" s="254"/>
      <c r="C29" s="254"/>
      <c r="D29" s="256"/>
      <c r="E29" s="257"/>
      <c r="F29" s="254"/>
      <c r="G29" s="254"/>
      <c r="H29" s="254"/>
      <c r="I29" s="252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2.75" hidden="false" customHeight="true" outlineLevel="0" collapsed="false">
      <c r="A30" s="258"/>
      <c r="B30" s="254"/>
      <c r="C30" s="254"/>
      <c r="D30" s="256"/>
      <c r="E30" s="257"/>
      <c r="F30" s="254"/>
      <c r="G30" s="254"/>
      <c r="H30" s="254"/>
      <c r="I30" s="252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2.75" hidden="false" customHeight="true" outlineLevel="0" collapsed="false">
      <c r="A31" s="258"/>
      <c r="B31" s="254"/>
      <c r="C31" s="254"/>
      <c r="D31" s="256"/>
      <c r="E31" s="257"/>
      <c r="F31" s="254"/>
      <c r="G31" s="254"/>
      <c r="H31" s="254"/>
      <c r="I31" s="25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2.75" hidden="false" customHeight="true" outlineLevel="0" collapsed="false">
      <c r="A32" s="258"/>
      <c r="B32" s="254"/>
      <c r="C32" s="254"/>
      <c r="D32" s="256"/>
      <c r="E32" s="257"/>
      <c r="F32" s="254"/>
      <c r="G32" s="254"/>
      <c r="H32" s="254"/>
      <c r="I32" s="252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2.75" hidden="false" customHeight="true" outlineLevel="0" collapsed="false">
      <c r="A33" s="258"/>
      <c r="B33" s="254"/>
      <c r="C33" s="254"/>
      <c r="D33" s="256"/>
      <c r="E33" s="257"/>
      <c r="F33" s="254"/>
      <c r="G33" s="254"/>
      <c r="H33" s="254"/>
      <c r="I33" s="252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2.75" hidden="false" customHeight="true" outlineLevel="0" collapsed="false">
      <c r="A34" s="258"/>
      <c r="B34" s="254"/>
      <c r="C34" s="254"/>
      <c r="D34" s="256"/>
      <c r="E34" s="257"/>
      <c r="F34" s="254"/>
      <c r="G34" s="254"/>
      <c r="H34" s="254"/>
      <c r="I34" s="252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2.75" hidden="false" customHeight="true" outlineLevel="0" collapsed="false">
      <c r="A35" s="258"/>
      <c r="B35" s="254"/>
      <c r="C35" s="254"/>
      <c r="D35" s="256"/>
      <c r="E35" s="257"/>
      <c r="F35" s="254"/>
      <c r="G35" s="254"/>
      <c r="H35" s="254"/>
      <c r="I35" s="252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2.75" hidden="false" customHeight="true" outlineLevel="0" collapsed="false">
      <c r="A36" s="258"/>
      <c r="B36" s="254"/>
      <c r="C36" s="254"/>
      <c r="D36" s="256"/>
      <c r="E36" s="257"/>
      <c r="F36" s="254"/>
      <c r="G36" s="254"/>
      <c r="H36" s="254"/>
      <c r="I36" s="252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2.75" hidden="false" customHeight="true" outlineLevel="0" collapsed="false">
      <c r="A37" s="258"/>
      <c r="B37" s="254"/>
      <c r="C37" s="254"/>
      <c r="D37" s="256"/>
      <c r="E37" s="257"/>
      <c r="F37" s="254"/>
      <c r="G37" s="254"/>
      <c r="H37" s="254"/>
      <c r="I37" s="252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2.75" hidden="false" customHeight="true" outlineLevel="0" collapsed="false">
      <c r="A38" s="258"/>
      <c r="B38" s="254"/>
      <c r="C38" s="254"/>
      <c r="D38" s="256"/>
      <c r="E38" s="257"/>
      <c r="F38" s="254"/>
      <c r="G38" s="254"/>
      <c r="H38" s="254"/>
      <c r="I38" s="252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2.75" hidden="false" customHeight="true" outlineLevel="0" collapsed="false">
      <c r="A39" s="258"/>
      <c r="B39" s="254"/>
      <c r="C39" s="254"/>
      <c r="D39" s="256"/>
      <c r="E39" s="257"/>
      <c r="F39" s="254"/>
      <c r="G39" s="254"/>
      <c r="H39" s="254"/>
      <c r="I39" s="252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2.75" hidden="false" customHeight="true" outlineLevel="0" collapsed="false">
      <c r="A40" s="258"/>
      <c r="B40" s="254"/>
      <c r="C40" s="254"/>
      <c r="D40" s="256"/>
      <c r="E40" s="257"/>
      <c r="F40" s="254"/>
      <c r="G40" s="254"/>
      <c r="H40" s="254"/>
      <c r="I40" s="25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2.75" hidden="false" customHeight="true" outlineLevel="0" collapsed="false">
      <c r="A41" s="258"/>
      <c r="B41" s="254"/>
      <c r="C41" s="254"/>
      <c r="D41" s="256"/>
      <c r="E41" s="257"/>
      <c r="F41" s="254"/>
      <c r="G41" s="254"/>
      <c r="H41" s="254"/>
      <c r="I41" s="252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2.75" hidden="false" customHeight="true" outlineLevel="0" collapsed="false">
      <c r="A42" s="258"/>
      <c r="B42" s="254"/>
      <c r="C42" s="254"/>
      <c r="D42" s="256"/>
      <c r="E42" s="257"/>
      <c r="F42" s="254"/>
      <c r="G42" s="254"/>
      <c r="H42" s="254"/>
      <c r="I42" s="25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2.75" hidden="false" customHeight="true" outlineLevel="0" collapsed="false">
      <c r="A43" s="258"/>
      <c r="B43" s="254"/>
      <c r="C43" s="254"/>
      <c r="D43" s="256"/>
      <c r="E43" s="257"/>
      <c r="F43" s="254"/>
      <c r="G43" s="254"/>
      <c r="H43" s="254"/>
      <c r="I43" s="252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2.75" hidden="false" customHeight="true" outlineLevel="0" collapsed="false">
      <c r="A44" s="258"/>
      <c r="B44" s="254"/>
      <c r="C44" s="254"/>
      <c r="D44" s="256"/>
      <c r="E44" s="257"/>
      <c r="F44" s="254"/>
      <c r="G44" s="254"/>
      <c r="H44" s="254"/>
      <c r="I44" s="252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2.75" hidden="false" customHeight="true" outlineLevel="0" collapsed="false">
      <c r="A45" s="258"/>
      <c r="B45" s="254"/>
      <c r="C45" s="254"/>
      <c r="D45" s="256"/>
      <c r="E45" s="257"/>
      <c r="F45" s="254"/>
      <c r="G45" s="254"/>
      <c r="H45" s="254"/>
      <c r="I45" s="252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2.75" hidden="false" customHeight="true" outlineLevel="0" collapsed="false">
      <c r="A46" s="258"/>
      <c r="B46" s="254"/>
      <c r="C46" s="254"/>
      <c r="D46" s="256"/>
      <c r="E46" s="257"/>
      <c r="F46" s="254"/>
      <c r="G46" s="254"/>
      <c r="H46" s="254"/>
      <c r="I46" s="25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2.75" hidden="false" customHeight="true" outlineLevel="0" collapsed="false">
      <c r="A47" s="258"/>
      <c r="B47" s="254"/>
      <c r="C47" s="254"/>
      <c r="D47" s="256"/>
      <c r="E47" s="257"/>
      <c r="F47" s="254"/>
      <c r="G47" s="254"/>
      <c r="H47" s="254"/>
      <c r="I47" s="25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2.75" hidden="false" customHeight="true" outlineLevel="0" collapsed="false">
      <c r="A48" s="258"/>
      <c r="B48" s="254"/>
      <c r="C48" s="254"/>
      <c r="D48" s="256"/>
      <c r="E48" s="257"/>
      <c r="F48" s="254"/>
      <c r="G48" s="254"/>
      <c r="H48" s="254"/>
      <c r="I48" s="25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2.75" hidden="false" customHeight="true" outlineLevel="0" collapsed="false">
      <c r="A49" s="258"/>
      <c r="B49" s="254"/>
      <c r="C49" s="254"/>
      <c r="D49" s="256"/>
      <c r="E49" s="257"/>
      <c r="F49" s="254"/>
      <c r="G49" s="254"/>
      <c r="H49" s="254"/>
      <c r="I49" s="252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2.75" hidden="false" customHeight="true" outlineLevel="0" collapsed="false">
      <c r="A50" s="258"/>
      <c r="B50" s="254"/>
      <c r="C50" s="254"/>
      <c r="D50" s="256"/>
      <c r="E50" s="257"/>
      <c r="F50" s="254"/>
      <c r="G50" s="254"/>
      <c r="H50" s="254"/>
      <c r="I50" s="25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2.75" hidden="false" customHeight="true" outlineLevel="0" collapsed="false">
      <c r="A51" s="258"/>
      <c r="B51" s="254"/>
      <c r="C51" s="254"/>
      <c r="D51" s="256"/>
      <c r="E51" s="257"/>
      <c r="F51" s="254"/>
      <c r="G51" s="254"/>
      <c r="H51" s="254"/>
      <c r="I51" s="25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2.75" hidden="false" customHeight="true" outlineLevel="0" collapsed="false">
      <c r="A52" s="258"/>
      <c r="B52" s="254"/>
      <c r="C52" s="254"/>
      <c r="D52" s="256"/>
      <c r="E52" s="257"/>
      <c r="F52" s="254"/>
      <c r="G52" s="254"/>
      <c r="H52" s="254"/>
      <c r="I52" s="25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2.75" hidden="false" customHeight="true" outlineLevel="0" collapsed="false">
      <c r="A53" s="258"/>
      <c r="B53" s="254"/>
      <c r="C53" s="254"/>
      <c r="D53" s="256"/>
      <c r="E53" s="257"/>
      <c r="F53" s="254"/>
      <c r="G53" s="254"/>
      <c r="H53" s="254"/>
      <c r="I53" s="252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2.75" hidden="false" customHeight="true" outlineLevel="0" collapsed="false">
      <c r="A54" s="258"/>
      <c r="B54" s="254"/>
      <c r="C54" s="254"/>
      <c r="D54" s="256"/>
      <c r="E54" s="257"/>
      <c r="F54" s="254"/>
      <c r="G54" s="254"/>
      <c r="H54" s="254"/>
      <c r="I54" s="252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2.75" hidden="false" customHeight="true" outlineLevel="0" collapsed="false">
      <c r="A55" s="258"/>
      <c r="B55" s="254"/>
      <c r="C55" s="254"/>
      <c r="D55" s="256"/>
      <c r="E55" s="257"/>
      <c r="F55" s="254"/>
      <c r="G55" s="254"/>
      <c r="H55" s="254"/>
      <c r="I55" s="25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2.75" hidden="false" customHeight="true" outlineLevel="0" collapsed="false">
      <c r="A56" s="258"/>
      <c r="B56" s="254"/>
      <c r="C56" s="254"/>
      <c r="D56" s="256"/>
      <c r="E56" s="257"/>
      <c r="F56" s="254"/>
      <c r="G56" s="254"/>
      <c r="H56" s="254"/>
      <c r="I56" s="25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2.75" hidden="false" customHeight="true" outlineLevel="0" collapsed="false">
      <c r="A57" s="258"/>
      <c r="B57" s="254"/>
      <c r="C57" s="254"/>
      <c r="D57" s="256"/>
      <c r="E57" s="257"/>
      <c r="F57" s="254"/>
      <c r="G57" s="254"/>
      <c r="H57" s="254"/>
      <c r="I57" s="25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2.75" hidden="false" customHeight="true" outlineLevel="0" collapsed="false">
      <c r="A58" s="258"/>
      <c r="B58" s="254"/>
      <c r="C58" s="254"/>
      <c r="D58" s="256"/>
      <c r="E58" s="257"/>
      <c r="F58" s="254"/>
      <c r="G58" s="254"/>
      <c r="H58" s="254"/>
      <c r="I58" s="252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2.75" hidden="false" customHeight="true" outlineLevel="0" collapsed="false">
      <c r="A59" s="258"/>
      <c r="B59" s="254"/>
      <c r="C59" s="254"/>
      <c r="D59" s="256"/>
      <c r="E59" s="257"/>
      <c r="F59" s="254"/>
      <c r="G59" s="254"/>
      <c r="H59" s="254"/>
      <c r="I59" s="252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2.75" hidden="false" customHeight="true" outlineLevel="0" collapsed="false">
      <c r="A60" s="258"/>
      <c r="B60" s="254"/>
      <c r="C60" s="254"/>
      <c r="D60" s="256"/>
      <c r="E60" s="257"/>
      <c r="F60" s="254"/>
      <c r="G60" s="254"/>
      <c r="H60" s="254"/>
      <c r="I60" s="252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2.75" hidden="false" customHeight="true" outlineLevel="0" collapsed="false">
      <c r="A61" s="258"/>
      <c r="B61" s="254"/>
      <c r="C61" s="254"/>
      <c r="D61" s="256"/>
      <c r="E61" s="257"/>
      <c r="F61" s="254"/>
      <c r="G61" s="254"/>
      <c r="H61" s="254"/>
      <c r="I61" s="252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2.75" hidden="false" customHeight="true" outlineLevel="0" collapsed="false">
      <c r="A62" s="258"/>
      <c r="B62" s="254"/>
      <c r="C62" s="254"/>
      <c r="D62" s="256"/>
      <c r="E62" s="257"/>
      <c r="F62" s="254"/>
      <c r="G62" s="254"/>
      <c r="H62" s="254"/>
      <c r="I62" s="252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2.75" hidden="false" customHeight="true" outlineLevel="0" collapsed="false">
      <c r="A63" s="258"/>
      <c r="B63" s="254"/>
      <c r="C63" s="254"/>
      <c r="D63" s="256"/>
      <c r="E63" s="257"/>
      <c r="F63" s="254"/>
      <c r="G63" s="254"/>
      <c r="H63" s="254"/>
      <c r="I63" s="252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2.75" hidden="false" customHeight="true" outlineLevel="0" collapsed="false">
      <c r="A64" s="258"/>
      <c r="B64" s="254"/>
      <c r="C64" s="254"/>
      <c r="D64" s="256"/>
      <c r="E64" s="257"/>
      <c r="F64" s="254"/>
      <c r="G64" s="254"/>
      <c r="H64" s="254"/>
      <c r="I64" s="252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2.75" hidden="false" customHeight="true" outlineLevel="0" collapsed="false">
      <c r="A65" s="258"/>
      <c r="B65" s="254"/>
      <c r="C65" s="254"/>
      <c r="D65" s="256"/>
      <c r="E65" s="257"/>
      <c r="F65" s="254"/>
      <c r="G65" s="254"/>
      <c r="H65" s="254"/>
      <c r="I65" s="252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2.75" hidden="false" customHeight="true" outlineLevel="0" collapsed="false">
      <c r="A66" s="258"/>
      <c r="B66" s="254"/>
      <c r="C66" s="254"/>
      <c r="D66" s="256"/>
      <c r="E66" s="257"/>
      <c r="F66" s="254"/>
      <c r="G66" s="254"/>
      <c r="H66" s="254"/>
      <c r="I66" s="252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2.75" hidden="false" customHeight="true" outlineLevel="0" collapsed="false">
      <c r="A67" s="258"/>
      <c r="B67" s="254"/>
      <c r="C67" s="254"/>
      <c r="D67" s="256"/>
      <c r="E67" s="257"/>
      <c r="F67" s="254"/>
      <c r="G67" s="254"/>
      <c r="H67" s="254"/>
      <c r="I67" s="252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2.75" hidden="false" customHeight="true" outlineLevel="0" collapsed="false">
      <c r="A68" s="258"/>
      <c r="B68" s="254"/>
      <c r="C68" s="254"/>
      <c r="D68" s="256"/>
      <c r="E68" s="257"/>
      <c r="F68" s="254"/>
      <c r="G68" s="254"/>
      <c r="H68" s="254"/>
      <c r="I68" s="252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2.75" hidden="false" customHeight="true" outlineLevel="0" collapsed="false">
      <c r="A69" s="258"/>
      <c r="B69" s="254"/>
      <c r="C69" s="254"/>
      <c r="D69" s="256"/>
      <c r="E69" s="257"/>
      <c r="F69" s="254"/>
      <c r="G69" s="254"/>
      <c r="H69" s="254"/>
      <c r="I69" s="252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2.75" hidden="false" customHeight="true" outlineLevel="0" collapsed="false">
      <c r="A70" s="258"/>
      <c r="B70" s="254"/>
      <c r="C70" s="254"/>
      <c r="D70" s="256"/>
      <c r="E70" s="257"/>
      <c r="F70" s="254"/>
      <c r="G70" s="254"/>
      <c r="H70" s="254"/>
      <c r="I70" s="252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2.75" hidden="false" customHeight="true" outlineLevel="0" collapsed="false">
      <c r="A71" s="258"/>
      <c r="B71" s="254"/>
      <c r="C71" s="254"/>
      <c r="D71" s="256"/>
      <c r="E71" s="257"/>
      <c r="F71" s="254"/>
      <c r="G71" s="254"/>
      <c r="H71" s="254"/>
      <c r="I71" s="252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2.75" hidden="false" customHeight="true" outlineLevel="0" collapsed="false">
      <c r="A72" s="258"/>
      <c r="B72" s="254"/>
      <c r="C72" s="254"/>
      <c r="D72" s="256"/>
      <c r="E72" s="257"/>
      <c r="F72" s="254"/>
      <c r="G72" s="254"/>
      <c r="H72" s="254"/>
      <c r="I72" s="252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2.75" hidden="false" customHeight="true" outlineLevel="0" collapsed="false">
      <c r="A73" s="258"/>
      <c r="B73" s="254"/>
      <c r="C73" s="254"/>
      <c r="D73" s="256"/>
      <c r="E73" s="257"/>
      <c r="F73" s="254"/>
      <c r="G73" s="254"/>
      <c r="H73" s="254"/>
      <c r="I73" s="252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2.75" hidden="false" customHeight="true" outlineLevel="0" collapsed="false">
      <c r="A74" s="258"/>
      <c r="B74" s="254"/>
      <c r="C74" s="254"/>
      <c r="D74" s="256"/>
      <c r="E74" s="257"/>
      <c r="F74" s="254"/>
      <c r="G74" s="254"/>
      <c r="H74" s="254"/>
      <c r="I74" s="252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2.75" hidden="false" customHeight="true" outlineLevel="0" collapsed="false">
      <c r="A75" s="258"/>
      <c r="B75" s="254"/>
      <c r="C75" s="254"/>
      <c r="D75" s="256"/>
      <c r="E75" s="257"/>
      <c r="F75" s="254"/>
      <c r="G75" s="254"/>
      <c r="H75" s="254"/>
      <c r="I75" s="252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2.75" hidden="false" customHeight="true" outlineLevel="0" collapsed="false">
      <c r="A76" s="258"/>
      <c r="B76" s="254"/>
      <c r="C76" s="254"/>
      <c r="D76" s="256"/>
      <c r="E76" s="257"/>
      <c r="F76" s="254"/>
      <c r="G76" s="254"/>
      <c r="H76" s="254"/>
      <c r="I76" s="252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2.75" hidden="false" customHeight="true" outlineLevel="0" collapsed="false">
      <c r="A77" s="258"/>
      <c r="B77" s="254"/>
      <c r="C77" s="254"/>
      <c r="D77" s="256"/>
      <c r="E77" s="257"/>
      <c r="F77" s="254"/>
      <c r="G77" s="254"/>
      <c r="H77" s="254"/>
      <c r="I77" s="252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2.75" hidden="false" customHeight="true" outlineLevel="0" collapsed="false">
      <c r="A78" s="258"/>
      <c r="B78" s="254"/>
      <c r="C78" s="254"/>
      <c r="D78" s="256"/>
      <c r="E78" s="257"/>
      <c r="F78" s="254"/>
      <c r="G78" s="254"/>
      <c r="H78" s="254"/>
      <c r="I78" s="252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2.75" hidden="false" customHeight="true" outlineLevel="0" collapsed="false">
      <c r="A79" s="258"/>
      <c r="B79" s="254"/>
      <c r="C79" s="254"/>
      <c r="D79" s="256"/>
      <c r="E79" s="257"/>
      <c r="F79" s="254"/>
      <c r="G79" s="254"/>
      <c r="H79" s="254"/>
      <c r="I79" s="252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2.75" hidden="false" customHeight="true" outlineLevel="0" collapsed="false">
      <c r="A80" s="258"/>
      <c r="B80" s="254"/>
      <c r="C80" s="254"/>
      <c r="D80" s="256"/>
      <c r="E80" s="257"/>
      <c r="F80" s="254"/>
      <c r="G80" s="254"/>
      <c r="H80" s="254"/>
      <c r="I80" s="252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2.75" hidden="false" customHeight="true" outlineLevel="0" collapsed="false">
      <c r="A81" s="258"/>
      <c r="B81" s="254"/>
      <c r="C81" s="254"/>
      <c r="D81" s="256"/>
      <c r="E81" s="257"/>
      <c r="F81" s="254"/>
      <c r="G81" s="254"/>
      <c r="H81" s="254"/>
      <c r="I81" s="252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2.75" hidden="false" customHeight="true" outlineLevel="0" collapsed="false">
      <c r="A82" s="258"/>
      <c r="B82" s="254"/>
      <c r="C82" s="254"/>
      <c r="D82" s="256"/>
      <c r="E82" s="257"/>
      <c r="F82" s="254"/>
      <c r="G82" s="254"/>
      <c r="H82" s="254"/>
      <c r="I82" s="252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2.75" hidden="false" customHeight="true" outlineLevel="0" collapsed="false">
      <c r="A83" s="258"/>
      <c r="B83" s="254"/>
      <c r="C83" s="254"/>
      <c r="D83" s="256"/>
      <c r="E83" s="257"/>
      <c r="F83" s="254"/>
      <c r="G83" s="254"/>
      <c r="H83" s="254"/>
      <c r="I83" s="252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2.75" hidden="false" customHeight="true" outlineLevel="0" collapsed="false">
      <c r="A84" s="258"/>
      <c r="B84" s="254"/>
      <c r="C84" s="254"/>
      <c r="D84" s="256"/>
      <c r="E84" s="257"/>
      <c r="F84" s="254"/>
      <c r="G84" s="254"/>
      <c r="H84" s="254"/>
      <c r="I84" s="252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2.75" hidden="false" customHeight="true" outlineLevel="0" collapsed="false">
      <c r="A85" s="258"/>
      <c r="B85" s="254"/>
      <c r="C85" s="254"/>
      <c r="D85" s="256"/>
      <c r="E85" s="257"/>
      <c r="F85" s="254"/>
      <c r="G85" s="254"/>
      <c r="H85" s="254"/>
      <c r="I85" s="252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2.75" hidden="false" customHeight="true" outlineLevel="0" collapsed="false">
      <c r="A86" s="258"/>
      <c r="B86" s="254"/>
      <c r="C86" s="254"/>
      <c r="D86" s="256"/>
      <c r="E86" s="257"/>
      <c r="F86" s="254"/>
      <c r="G86" s="254"/>
      <c r="H86" s="254"/>
      <c r="I86" s="252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2.75" hidden="false" customHeight="true" outlineLevel="0" collapsed="false">
      <c r="A87" s="258"/>
      <c r="B87" s="254"/>
      <c r="C87" s="254"/>
      <c r="D87" s="256"/>
      <c r="E87" s="257"/>
      <c r="F87" s="254"/>
      <c r="G87" s="254"/>
      <c r="H87" s="254"/>
      <c r="I87" s="252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2.75" hidden="false" customHeight="true" outlineLevel="0" collapsed="false">
      <c r="A88" s="258"/>
      <c r="B88" s="254"/>
      <c r="C88" s="254"/>
      <c r="D88" s="256"/>
      <c r="E88" s="257"/>
      <c r="F88" s="254"/>
      <c r="G88" s="254"/>
      <c r="H88" s="254"/>
      <c r="I88" s="252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2.75" hidden="false" customHeight="true" outlineLevel="0" collapsed="false">
      <c r="A89" s="258"/>
      <c r="B89" s="254"/>
      <c r="C89" s="254"/>
      <c r="D89" s="256"/>
      <c r="E89" s="257"/>
      <c r="F89" s="254"/>
      <c r="G89" s="254"/>
      <c r="H89" s="259"/>
      <c r="I89" s="252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2.75" hidden="false" customHeight="true" outlineLevel="0" collapsed="false">
      <c r="A90" s="260"/>
      <c r="B90" s="259"/>
      <c r="C90" s="259"/>
      <c r="D90" s="261"/>
      <c r="E90" s="262"/>
      <c r="F90" s="259"/>
      <c r="G90" s="259"/>
      <c r="H90" s="263"/>
      <c r="I90" s="264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22.5" hidden="false" customHeight="true" outlineLevel="0" collapsed="false">
      <c r="A91" s="265"/>
      <c r="B91" s="265"/>
      <c r="C91" s="266"/>
      <c r="D91" s="124"/>
      <c r="E91" s="265"/>
      <c r="F91" s="265"/>
      <c r="G91" s="265"/>
      <c r="H91" s="239"/>
      <c r="I91" s="26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2.75" hidden="false" customHeight="true" outlineLevel="0" collapsed="false">
      <c r="A92" s="239"/>
      <c r="B92" s="239"/>
      <c r="C92" s="239"/>
      <c r="D92" s="267"/>
      <c r="E92" s="267"/>
      <c r="F92" s="239"/>
      <c r="G92" s="239"/>
      <c r="H92" s="239"/>
      <c r="I92" s="239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2.75" hidden="false" customHeight="true" outlineLevel="0" collapsed="false">
      <c r="A93" s="239"/>
      <c r="B93" s="239"/>
      <c r="C93" s="239"/>
      <c r="D93" s="267"/>
      <c r="E93" s="267"/>
      <c r="F93" s="239"/>
      <c r="G93" s="239"/>
      <c r="H93" s="239"/>
      <c r="I93" s="239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2.75" hidden="false" customHeight="true" outlineLevel="0" collapsed="false">
      <c r="A94" s="239"/>
      <c r="B94" s="239"/>
      <c r="C94" s="239"/>
      <c r="D94" s="267"/>
      <c r="E94" s="267"/>
      <c r="F94" s="239"/>
      <c r="G94" s="239"/>
      <c r="H94" s="239"/>
      <c r="I94" s="239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2.75" hidden="false" customHeight="true" outlineLevel="0" collapsed="false">
      <c r="A95" s="239"/>
      <c r="B95" s="239"/>
      <c r="C95" s="239"/>
      <c r="D95" s="267"/>
      <c r="E95" s="267"/>
      <c r="F95" s="239"/>
      <c r="G95" s="239"/>
      <c r="H95" s="239"/>
      <c r="I95" s="239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2.75" hidden="false" customHeight="true" outlineLevel="0" collapsed="false">
      <c r="A96" s="239"/>
      <c r="B96" s="239"/>
      <c r="C96" s="239"/>
      <c r="D96" s="267"/>
      <c r="E96" s="267"/>
      <c r="F96" s="239"/>
      <c r="G96" s="239"/>
      <c r="H96" s="239"/>
      <c r="I96" s="239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2.75" hidden="false" customHeight="true" outlineLevel="0" collapsed="false">
      <c r="A97" s="239"/>
      <c r="B97" s="239"/>
      <c r="C97" s="239"/>
      <c r="D97" s="267"/>
      <c r="E97" s="267"/>
      <c r="F97" s="239"/>
      <c r="G97" s="239"/>
      <c r="H97" s="239"/>
      <c r="I97" s="239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2.75" hidden="false" customHeight="true" outlineLevel="0" collapsed="false">
      <c r="A98" s="239"/>
      <c r="B98" s="239"/>
      <c r="C98" s="239"/>
      <c r="D98" s="267"/>
      <c r="E98" s="267"/>
      <c r="F98" s="239"/>
      <c r="G98" s="239"/>
      <c r="H98" s="239"/>
      <c r="I98" s="239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2.75" hidden="false" customHeight="true" outlineLevel="0" collapsed="false">
      <c r="A99" s="239"/>
      <c r="B99" s="239"/>
      <c r="C99" s="239"/>
      <c r="D99" s="267"/>
      <c r="E99" s="267"/>
      <c r="F99" s="239"/>
      <c r="G99" s="239"/>
      <c r="H99" s="239"/>
      <c r="I99" s="239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2.75" hidden="false" customHeight="true" outlineLevel="0" collapsed="false">
      <c r="A100" s="239"/>
      <c r="B100" s="239"/>
      <c r="C100" s="239"/>
      <c r="D100" s="267"/>
      <c r="E100" s="267"/>
      <c r="F100" s="239"/>
      <c r="G100" s="239"/>
      <c r="H100" s="239"/>
      <c r="I100" s="239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2.75" hidden="false" customHeight="true" outlineLevel="0" collapsed="false">
      <c r="A101" s="239"/>
      <c r="B101" s="239"/>
      <c r="C101" s="239"/>
      <c r="D101" s="267"/>
      <c r="E101" s="267"/>
      <c r="F101" s="239"/>
      <c r="G101" s="239"/>
      <c r="H101" s="239"/>
      <c r="I101" s="239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2.75" hidden="false" customHeight="true" outlineLevel="0" collapsed="false">
      <c r="A102" s="239"/>
      <c r="B102" s="239"/>
      <c r="C102" s="239"/>
      <c r="D102" s="267"/>
      <c r="E102" s="267"/>
      <c r="F102" s="239"/>
      <c r="G102" s="239"/>
      <c r="H102" s="239"/>
      <c r="I102" s="239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2.75" hidden="false" customHeight="true" outlineLevel="0" collapsed="false">
      <c r="A103" s="239"/>
      <c r="B103" s="239"/>
      <c r="C103" s="239"/>
      <c r="D103" s="267"/>
      <c r="E103" s="267"/>
      <c r="F103" s="239"/>
      <c r="G103" s="239"/>
      <c r="H103" s="239"/>
      <c r="I103" s="239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2.75" hidden="false" customHeight="true" outlineLevel="0" collapsed="false">
      <c r="A104" s="239"/>
      <c r="B104" s="239"/>
      <c r="C104" s="239"/>
      <c r="D104" s="267"/>
      <c r="E104" s="267"/>
      <c r="F104" s="239"/>
      <c r="G104" s="239"/>
      <c r="H104" s="239"/>
      <c r="I104" s="239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2.75" hidden="false" customHeight="true" outlineLevel="0" collapsed="false">
      <c r="A105" s="239"/>
      <c r="B105" s="239"/>
      <c r="C105" s="239"/>
      <c r="D105" s="267"/>
      <c r="E105" s="267"/>
      <c r="F105" s="239"/>
      <c r="G105" s="239"/>
      <c r="H105" s="239"/>
      <c r="I105" s="239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2.75" hidden="false" customHeight="true" outlineLevel="0" collapsed="false">
      <c r="A106" s="239"/>
      <c r="B106" s="239"/>
      <c r="C106" s="239"/>
      <c r="D106" s="267"/>
      <c r="E106" s="267"/>
      <c r="F106" s="239"/>
      <c r="G106" s="239"/>
      <c r="H106" s="239"/>
      <c r="I106" s="239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2.75" hidden="false" customHeight="true" outlineLevel="0" collapsed="false">
      <c r="A107" s="239"/>
      <c r="B107" s="239"/>
      <c r="C107" s="239"/>
      <c r="D107" s="267"/>
      <c r="E107" s="267"/>
      <c r="F107" s="239"/>
      <c r="G107" s="239"/>
      <c r="H107" s="239"/>
      <c r="I107" s="239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2.75" hidden="false" customHeight="true" outlineLevel="0" collapsed="false">
      <c r="A108" s="239"/>
      <c r="B108" s="239"/>
      <c r="C108" s="239"/>
      <c r="D108" s="267"/>
      <c r="E108" s="267"/>
      <c r="F108" s="239"/>
      <c r="G108" s="239"/>
      <c r="H108" s="239"/>
      <c r="I108" s="239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2.75" hidden="false" customHeight="true" outlineLevel="0" collapsed="false">
      <c r="A109" s="239"/>
      <c r="B109" s="239"/>
      <c r="C109" s="239"/>
      <c r="D109" s="267"/>
      <c r="E109" s="267"/>
      <c r="F109" s="239"/>
      <c r="G109" s="239"/>
      <c r="H109" s="239"/>
      <c r="I109" s="239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2.75" hidden="false" customHeight="true" outlineLevel="0" collapsed="false">
      <c r="A110" s="239"/>
      <c r="B110" s="239"/>
      <c r="C110" s="239"/>
      <c r="D110" s="267"/>
      <c r="E110" s="267"/>
      <c r="F110" s="239"/>
      <c r="G110" s="239"/>
      <c r="H110" s="239"/>
      <c r="I110" s="239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2.75" hidden="false" customHeight="true" outlineLevel="0" collapsed="false">
      <c r="A111" s="239"/>
      <c r="B111" s="239"/>
      <c r="C111" s="239"/>
      <c r="D111" s="267"/>
      <c r="E111" s="267"/>
      <c r="F111" s="239"/>
      <c r="G111" s="239"/>
      <c r="H111" s="239"/>
      <c r="I111" s="239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2.75" hidden="false" customHeight="true" outlineLevel="0" collapsed="false">
      <c r="A112" s="239"/>
      <c r="B112" s="239"/>
      <c r="C112" s="239"/>
      <c r="D112" s="267"/>
      <c r="E112" s="267"/>
      <c r="F112" s="239"/>
      <c r="G112" s="239"/>
      <c r="H112" s="239"/>
      <c r="I112" s="239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2.75" hidden="false" customHeight="true" outlineLevel="0" collapsed="false">
      <c r="A113" s="239"/>
      <c r="B113" s="239"/>
      <c r="C113" s="239"/>
      <c r="D113" s="267"/>
      <c r="E113" s="267"/>
      <c r="F113" s="239"/>
      <c r="G113" s="239"/>
      <c r="H113" s="239"/>
      <c r="I113" s="239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2.75" hidden="false" customHeight="true" outlineLevel="0" collapsed="false">
      <c r="A114" s="239"/>
      <c r="B114" s="239"/>
      <c r="C114" s="239"/>
      <c r="D114" s="267"/>
      <c r="E114" s="267"/>
      <c r="F114" s="239"/>
      <c r="G114" s="239"/>
      <c r="H114" s="239"/>
      <c r="I114" s="239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2.75" hidden="false" customHeight="true" outlineLevel="0" collapsed="false">
      <c r="A115" s="239"/>
      <c r="B115" s="239"/>
      <c r="C115" s="239"/>
      <c r="D115" s="267"/>
      <c r="E115" s="267"/>
      <c r="F115" s="239"/>
      <c r="G115" s="239"/>
      <c r="H115" s="239"/>
      <c r="I115" s="239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2.75" hidden="false" customHeight="true" outlineLevel="0" collapsed="false">
      <c r="A116" s="239"/>
      <c r="B116" s="239"/>
      <c r="C116" s="239"/>
      <c r="D116" s="267"/>
      <c r="E116" s="267"/>
      <c r="F116" s="239"/>
      <c r="G116" s="239"/>
      <c r="H116" s="239"/>
      <c r="I116" s="239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2.75" hidden="false" customHeight="true" outlineLevel="0" collapsed="false">
      <c r="A117" s="239"/>
      <c r="B117" s="239"/>
      <c r="C117" s="239"/>
      <c r="D117" s="267"/>
      <c r="E117" s="267"/>
      <c r="F117" s="239"/>
      <c r="G117" s="239"/>
      <c r="H117" s="239"/>
      <c r="I117" s="239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2.75" hidden="false" customHeight="true" outlineLevel="0" collapsed="false">
      <c r="A118" s="239"/>
      <c r="B118" s="239"/>
      <c r="C118" s="239"/>
      <c r="D118" s="267"/>
      <c r="E118" s="267"/>
      <c r="F118" s="239"/>
      <c r="G118" s="239"/>
      <c r="H118" s="239"/>
      <c r="I118" s="239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2.75" hidden="false" customHeight="true" outlineLevel="0" collapsed="false">
      <c r="A119" s="239"/>
      <c r="B119" s="239"/>
      <c r="C119" s="239"/>
      <c r="D119" s="267"/>
      <c r="E119" s="267"/>
      <c r="F119" s="239"/>
      <c r="G119" s="239"/>
      <c r="H119" s="239"/>
      <c r="I119" s="239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2.75" hidden="false" customHeight="true" outlineLevel="0" collapsed="false">
      <c r="A120" s="239"/>
      <c r="B120" s="239"/>
      <c r="C120" s="239"/>
      <c r="D120" s="267"/>
      <c r="E120" s="267"/>
      <c r="F120" s="239"/>
      <c r="G120" s="239"/>
      <c r="H120" s="239"/>
      <c r="I120" s="239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2.75" hidden="false" customHeight="true" outlineLevel="0" collapsed="false">
      <c r="A121" s="239"/>
      <c r="B121" s="239"/>
      <c r="C121" s="239"/>
      <c r="D121" s="267"/>
      <c r="E121" s="267"/>
      <c r="F121" s="239"/>
      <c r="G121" s="239"/>
      <c r="H121" s="239"/>
      <c r="I121" s="239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2.75" hidden="false" customHeight="true" outlineLevel="0" collapsed="false">
      <c r="A122" s="239"/>
      <c r="B122" s="239"/>
      <c r="C122" s="239"/>
      <c r="D122" s="267"/>
      <c r="E122" s="267"/>
      <c r="F122" s="239"/>
      <c r="G122" s="239"/>
      <c r="H122" s="239"/>
      <c r="I122" s="239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2.75" hidden="false" customHeight="true" outlineLevel="0" collapsed="false">
      <c r="A123" s="239"/>
      <c r="B123" s="239"/>
      <c r="C123" s="239"/>
      <c r="D123" s="267"/>
      <c r="E123" s="267"/>
      <c r="F123" s="239"/>
      <c r="G123" s="239"/>
      <c r="H123" s="239"/>
      <c r="I123" s="239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2.75" hidden="false" customHeight="true" outlineLevel="0" collapsed="false">
      <c r="A124" s="239"/>
      <c r="B124" s="239"/>
      <c r="C124" s="239"/>
      <c r="D124" s="267"/>
      <c r="E124" s="267"/>
      <c r="F124" s="239"/>
      <c r="G124" s="239"/>
      <c r="H124" s="239"/>
      <c r="I124" s="239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2.75" hidden="false" customHeight="true" outlineLevel="0" collapsed="false">
      <c r="A125" s="239"/>
      <c r="B125" s="239"/>
      <c r="C125" s="239"/>
      <c r="D125" s="267"/>
      <c r="E125" s="267"/>
      <c r="F125" s="239"/>
      <c r="G125" s="239"/>
      <c r="H125" s="239"/>
      <c r="I125" s="239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2.75" hidden="false" customHeight="true" outlineLevel="0" collapsed="false">
      <c r="A126" s="239"/>
      <c r="B126" s="239"/>
      <c r="C126" s="239"/>
      <c r="D126" s="267"/>
      <c r="E126" s="267"/>
      <c r="F126" s="239"/>
      <c r="G126" s="239"/>
      <c r="H126" s="239"/>
      <c r="I126" s="239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2.75" hidden="false" customHeight="true" outlineLevel="0" collapsed="false">
      <c r="A127" s="239"/>
      <c r="B127" s="239"/>
      <c r="C127" s="239"/>
      <c r="D127" s="267"/>
      <c r="E127" s="267"/>
      <c r="F127" s="239"/>
      <c r="G127" s="239"/>
      <c r="H127" s="239"/>
      <c r="I127" s="239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2.75" hidden="false" customHeight="true" outlineLevel="0" collapsed="false">
      <c r="A128" s="239"/>
      <c r="B128" s="239"/>
      <c r="C128" s="239"/>
      <c r="D128" s="267"/>
      <c r="E128" s="267"/>
      <c r="F128" s="239"/>
      <c r="G128" s="239"/>
      <c r="H128" s="239"/>
      <c r="I128" s="239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2.75" hidden="false" customHeight="true" outlineLevel="0" collapsed="false">
      <c r="A129" s="239"/>
      <c r="B129" s="239"/>
      <c r="C129" s="239"/>
      <c r="D129" s="267"/>
      <c r="E129" s="267"/>
      <c r="F129" s="239"/>
      <c r="G129" s="239"/>
      <c r="H129" s="239"/>
      <c r="I129" s="239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2.75" hidden="false" customHeight="true" outlineLevel="0" collapsed="false">
      <c r="A130" s="239"/>
      <c r="B130" s="239"/>
      <c r="C130" s="239"/>
      <c r="D130" s="267"/>
      <c r="E130" s="267"/>
      <c r="F130" s="239"/>
      <c r="G130" s="239"/>
      <c r="H130" s="239"/>
      <c r="I130" s="239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2.75" hidden="false" customHeight="true" outlineLevel="0" collapsed="false">
      <c r="A131" s="239"/>
      <c r="B131" s="239"/>
      <c r="C131" s="239"/>
      <c r="D131" s="267"/>
      <c r="E131" s="267"/>
      <c r="F131" s="239"/>
      <c r="G131" s="239"/>
      <c r="H131" s="239"/>
      <c r="I131" s="239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2.75" hidden="false" customHeight="true" outlineLevel="0" collapsed="false">
      <c r="A132" s="239"/>
      <c r="B132" s="239"/>
      <c r="C132" s="239"/>
      <c r="D132" s="267"/>
      <c r="E132" s="267"/>
      <c r="F132" s="239"/>
      <c r="G132" s="239"/>
      <c r="H132" s="239"/>
      <c r="I132" s="239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2.75" hidden="false" customHeight="true" outlineLevel="0" collapsed="false">
      <c r="A133" s="239"/>
      <c r="B133" s="239"/>
      <c r="C133" s="239"/>
      <c r="D133" s="267"/>
      <c r="E133" s="267"/>
      <c r="F133" s="239"/>
      <c r="G133" s="239"/>
      <c r="H133" s="239"/>
      <c r="I133" s="239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2.75" hidden="false" customHeight="true" outlineLevel="0" collapsed="false">
      <c r="A134" s="239"/>
      <c r="B134" s="239"/>
      <c r="C134" s="239"/>
      <c r="D134" s="267"/>
      <c r="E134" s="267"/>
      <c r="F134" s="239"/>
      <c r="G134" s="239"/>
      <c r="H134" s="239"/>
      <c r="I134" s="239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2.75" hidden="false" customHeight="true" outlineLevel="0" collapsed="false">
      <c r="A135" s="239"/>
      <c r="B135" s="239"/>
      <c r="C135" s="239"/>
      <c r="D135" s="267"/>
      <c r="E135" s="267"/>
      <c r="F135" s="239"/>
      <c r="G135" s="239"/>
      <c r="H135" s="239"/>
      <c r="I135" s="239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2.75" hidden="false" customHeight="true" outlineLevel="0" collapsed="false">
      <c r="A136" s="239"/>
      <c r="B136" s="239"/>
      <c r="C136" s="239"/>
      <c r="D136" s="267"/>
      <c r="E136" s="267"/>
      <c r="F136" s="239"/>
      <c r="G136" s="239"/>
      <c r="H136" s="239"/>
      <c r="I136" s="239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2.75" hidden="false" customHeight="true" outlineLevel="0" collapsed="false">
      <c r="A137" s="239"/>
      <c r="B137" s="239"/>
      <c r="C137" s="239"/>
      <c r="D137" s="267"/>
      <c r="E137" s="267"/>
      <c r="F137" s="239"/>
      <c r="G137" s="239"/>
      <c r="H137" s="239"/>
      <c r="I137" s="239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2.75" hidden="false" customHeight="true" outlineLevel="0" collapsed="false">
      <c r="A138" s="239"/>
      <c r="B138" s="239"/>
      <c r="C138" s="239"/>
      <c r="D138" s="267"/>
      <c r="E138" s="267"/>
      <c r="F138" s="239"/>
      <c r="G138" s="239"/>
      <c r="H138" s="239"/>
      <c r="I138" s="239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2.75" hidden="false" customHeight="true" outlineLevel="0" collapsed="false">
      <c r="A139" s="239"/>
      <c r="B139" s="239"/>
      <c r="C139" s="239"/>
      <c r="D139" s="267"/>
      <c r="E139" s="267"/>
      <c r="F139" s="239"/>
      <c r="G139" s="239"/>
      <c r="H139" s="239"/>
      <c r="I139" s="239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2.75" hidden="false" customHeight="true" outlineLevel="0" collapsed="false">
      <c r="A140" s="239"/>
      <c r="B140" s="239"/>
      <c r="C140" s="239"/>
      <c r="D140" s="267"/>
      <c r="E140" s="267"/>
      <c r="F140" s="239"/>
      <c r="G140" s="239"/>
      <c r="H140" s="239"/>
      <c r="I140" s="239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2.75" hidden="false" customHeight="true" outlineLevel="0" collapsed="false">
      <c r="A141" s="239"/>
      <c r="B141" s="239"/>
      <c r="C141" s="239"/>
      <c r="D141" s="267"/>
      <c r="E141" s="267"/>
      <c r="F141" s="239"/>
      <c r="G141" s="239"/>
      <c r="H141" s="239"/>
      <c r="I141" s="239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2.75" hidden="false" customHeight="true" outlineLevel="0" collapsed="false">
      <c r="A142" s="239"/>
      <c r="B142" s="239"/>
      <c r="C142" s="239"/>
      <c r="D142" s="267"/>
      <c r="E142" s="267"/>
      <c r="F142" s="239"/>
      <c r="G142" s="239"/>
      <c r="H142" s="239"/>
      <c r="I142" s="239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2.75" hidden="false" customHeight="true" outlineLevel="0" collapsed="false">
      <c r="A143" s="239"/>
      <c r="B143" s="239"/>
      <c r="C143" s="239"/>
      <c r="D143" s="267"/>
      <c r="E143" s="267"/>
      <c r="F143" s="239"/>
      <c r="G143" s="239"/>
      <c r="H143" s="239"/>
      <c r="I143" s="239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2.75" hidden="false" customHeight="true" outlineLevel="0" collapsed="false">
      <c r="A144" s="239"/>
      <c r="B144" s="239"/>
      <c r="C144" s="239"/>
      <c r="D144" s="267"/>
      <c r="E144" s="267"/>
      <c r="F144" s="239"/>
      <c r="G144" s="239"/>
      <c r="H144" s="239"/>
      <c r="I144" s="239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2.75" hidden="false" customHeight="true" outlineLevel="0" collapsed="false">
      <c r="A145" s="239"/>
      <c r="B145" s="239"/>
      <c r="C145" s="239"/>
      <c r="D145" s="267"/>
      <c r="E145" s="267"/>
      <c r="F145" s="239"/>
      <c r="G145" s="239"/>
      <c r="H145" s="239"/>
      <c r="I145" s="239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2.75" hidden="false" customHeight="true" outlineLevel="0" collapsed="false">
      <c r="A146" s="239"/>
      <c r="B146" s="239"/>
      <c r="C146" s="239"/>
      <c r="D146" s="267"/>
      <c r="E146" s="267"/>
      <c r="F146" s="239"/>
      <c r="G146" s="239"/>
      <c r="H146" s="239"/>
      <c r="I146" s="239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2.75" hidden="false" customHeight="true" outlineLevel="0" collapsed="false">
      <c r="A147" s="239"/>
      <c r="B147" s="239"/>
      <c r="C147" s="239"/>
      <c r="D147" s="267"/>
      <c r="E147" s="267"/>
      <c r="F147" s="239"/>
      <c r="G147" s="239"/>
      <c r="H147" s="239"/>
      <c r="I147" s="239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2.75" hidden="false" customHeight="true" outlineLevel="0" collapsed="false">
      <c r="A148" s="239"/>
      <c r="B148" s="239"/>
      <c r="C148" s="239"/>
      <c r="D148" s="267"/>
      <c r="E148" s="267"/>
      <c r="F148" s="239"/>
      <c r="G148" s="239"/>
      <c r="H148" s="239"/>
      <c r="I148" s="239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2.75" hidden="false" customHeight="true" outlineLevel="0" collapsed="false">
      <c r="A149" s="239"/>
      <c r="B149" s="239"/>
      <c r="C149" s="239"/>
      <c r="D149" s="267"/>
      <c r="E149" s="267"/>
      <c r="F149" s="239"/>
      <c r="G149" s="239"/>
      <c r="H149" s="239"/>
      <c r="I149" s="239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2.75" hidden="false" customHeight="true" outlineLevel="0" collapsed="false">
      <c r="A150" s="239"/>
      <c r="B150" s="239"/>
      <c r="C150" s="239"/>
      <c r="D150" s="267"/>
      <c r="E150" s="267"/>
      <c r="F150" s="239"/>
      <c r="G150" s="239"/>
      <c r="H150" s="239"/>
      <c r="I150" s="239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2.75" hidden="false" customHeight="true" outlineLevel="0" collapsed="false">
      <c r="A151" s="239"/>
      <c r="B151" s="239"/>
      <c r="C151" s="239"/>
      <c r="D151" s="267"/>
      <c r="E151" s="267"/>
      <c r="F151" s="239"/>
      <c r="G151" s="239"/>
      <c r="H151" s="239"/>
      <c r="I151" s="239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2.75" hidden="false" customHeight="true" outlineLevel="0" collapsed="false">
      <c r="A152" s="239"/>
      <c r="B152" s="239"/>
      <c r="C152" s="239"/>
      <c r="D152" s="267"/>
      <c r="E152" s="267"/>
      <c r="F152" s="239"/>
      <c r="G152" s="239"/>
      <c r="H152" s="239"/>
      <c r="I152" s="239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2.75" hidden="false" customHeight="true" outlineLevel="0" collapsed="false">
      <c r="A153" s="239"/>
      <c r="B153" s="239"/>
      <c r="C153" s="239"/>
      <c r="D153" s="267"/>
      <c r="E153" s="267"/>
      <c r="F153" s="239"/>
      <c r="G153" s="239"/>
      <c r="H153" s="239"/>
      <c r="I153" s="239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2.75" hidden="false" customHeight="true" outlineLevel="0" collapsed="false">
      <c r="A154" s="239"/>
      <c r="B154" s="239"/>
      <c r="C154" s="239"/>
      <c r="D154" s="267"/>
      <c r="E154" s="267"/>
      <c r="F154" s="239"/>
      <c r="G154" s="239"/>
      <c r="H154" s="239"/>
      <c r="I154" s="239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2.75" hidden="false" customHeight="true" outlineLevel="0" collapsed="false">
      <c r="A155" s="239"/>
      <c r="B155" s="239"/>
      <c r="C155" s="239"/>
      <c r="D155" s="267"/>
      <c r="E155" s="267"/>
      <c r="F155" s="239"/>
      <c r="G155" s="239"/>
      <c r="H155" s="239"/>
      <c r="I155" s="239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2.75" hidden="false" customHeight="true" outlineLevel="0" collapsed="false">
      <c r="A156" s="239"/>
      <c r="B156" s="239"/>
      <c r="C156" s="239"/>
      <c r="D156" s="267"/>
      <c r="E156" s="267"/>
      <c r="F156" s="239"/>
      <c r="G156" s="239"/>
      <c r="H156" s="239"/>
      <c r="I156" s="239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2.75" hidden="false" customHeight="true" outlineLevel="0" collapsed="false">
      <c r="A157" s="239"/>
      <c r="B157" s="239"/>
      <c r="C157" s="239"/>
      <c r="D157" s="267"/>
      <c r="E157" s="267"/>
      <c r="F157" s="239"/>
      <c r="G157" s="239"/>
      <c r="H157" s="239"/>
      <c r="I157" s="239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2.75" hidden="false" customHeight="true" outlineLevel="0" collapsed="false">
      <c r="A158" s="239"/>
      <c r="B158" s="239"/>
      <c r="C158" s="239"/>
      <c r="D158" s="267"/>
      <c r="E158" s="267"/>
      <c r="F158" s="239"/>
      <c r="G158" s="239"/>
      <c r="H158" s="239"/>
      <c r="I158" s="239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2.75" hidden="false" customHeight="true" outlineLevel="0" collapsed="false">
      <c r="A159" s="239"/>
      <c r="B159" s="239"/>
      <c r="C159" s="239"/>
      <c r="D159" s="267"/>
      <c r="E159" s="267"/>
      <c r="F159" s="239"/>
      <c r="G159" s="239"/>
      <c r="H159" s="239"/>
      <c r="I159" s="239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2.75" hidden="false" customHeight="true" outlineLevel="0" collapsed="false">
      <c r="A160" s="239"/>
      <c r="B160" s="239"/>
      <c r="C160" s="239"/>
      <c r="D160" s="267"/>
      <c r="E160" s="267"/>
      <c r="F160" s="239"/>
      <c r="G160" s="239"/>
      <c r="H160" s="239"/>
      <c r="I160" s="239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2.75" hidden="false" customHeight="true" outlineLevel="0" collapsed="false">
      <c r="A161" s="239"/>
      <c r="B161" s="239"/>
      <c r="C161" s="239"/>
      <c r="D161" s="267"/>
      <c r="E161" s="267"/>
      <c r="F161" s="239"/>
      <c r="G161" s="239"/>
      <c r="H161" s="239"/>
      <c r="I161" s="239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2.75" hidden="false" customHeight="true" outlineLevel="0" collapsed="false">
      <c r="A162" s="239"/>
      <c r="B162" s="239"/>
      <c r="C162" s="239"/>
      <c r="D162" s="267"/>
      <c r="E162" s="267"/>
      <c r="F162" s="239"/>
      <c r="G162" s="239"/>
      <c r="H162" s="239"/>
      <c r="I162" s="239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2.75" hidden="false" customHeight="true" outlineLevel="0" collapsed="false">
      <c r="A163" s="239"/>
      <c r="B163" s="239"/>
      <c r="C163" s="239"/>
      <c r="D163" s="267"/>
      <c r="E163" s="267"/>
      <c r="F163" s="239"/>
      <c r="G163" s="239"/>
      <c r="H163" s="239"/>
      <c r="I163" s="239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2.75" hidden="false" customHeight="true" outlineLevel="0" collapsed="false">
      <c r="A164" s="239"/>
      <c r="B164" s="239"/>
      <c r="C164" s="239"/>
      <c r="D164" s="267"/>
      <c r="E164" s="267"/>
      <c r="F164" s="239"/>
      <c r="G164" s="239"/>
      <c r="H164" s="239"/>
      <c r="I164" s="239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2.75" hidden="false" customHeight="true" outlineLevel="0" collapsed="false">
      <c r="A165" s="239"/>
      <c r="B165" s="239"/>
      <c r="C165" s="239"/>
      <c r="D165" s="267"/>
      <c r="E165" s="267"/>
      <c r="F165" s="239"/>
      <c r="G165" s="239"/>
      <c r="H165" s="239"/>
      <c r="I165" s="239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2.75" hidden="false" customHeight="true" outlineLevel="0" collapsed="false">
      <c r="A166" s="239"/>
      <c r="B166" s="239"/>
      <c r="C166" s="239"/>
      <c r="D166" s="267"/>
      <c r="E166" s="267"/>
      <c r="F166" s="239"/>
      <c r="G166" s="239"/>
      <c r="H166" s="239"/>
      <c r="I166" s="239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2.75" hidden="false" customHeight="true" outlineLevel="0" collapsed="false">
      <c r="A167" s="239"/>
      <c r="B167" s="239"/>
      <c r="C167" s="239"/>
      <c r="D167" s="267"/>
      <c r="E167" s="267"/>
      <c r="F167" s="239"/>
      <c r="G167" s="239"/>
      <c r="H167" s="239"/>
      <c r="I167" s="239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2.75" hidden="false" customHeight="true" outlineLevel="0" collapsed="false">
      <c r="A168" s="239"/>
      <c r="B168" s="239"/>
      <c r="C168" s="239"/>
      <c r="D168" s="267"/>
      <c r="E168" s="267"/>
      <c r="F168" s="239"/>
      <c r="G168" s="239"/>
      <c r="H168" s="239"/>
      <c r="I168" s="239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2.75" hidden="false" customHeight="true" outlineLevel="0" collapsed="false">
      <c r="A169" s="239"/>
      <c r="B169" s="239"/>
      <c r="C169" s="239"/>
      <c r="D169" s="267"/>
      <c r="E169" s="267"/>
      <c r="F169" s="239"/>
      <c r="G169" s="239"/>
      <c r="H169" s="239"/>
      <c r="I169" s="239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2.75" hidden="false" customHeight="true" outlineLevel="0" collapsed="false">
      <c r="A170" s="239"/>
      <c r="B170" s="239"/>
      <c r="C170" s="239"/>
      <c r="D170" s="267"/>
      <c r="E170" s="267"/>
      <c r="F170" s="239"/>
      <c r="G170" s="239"/>
      <c r="H170" s="239"/>
      <c r="I170" s="239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2.75" hidden="false" customHeight="true" outlineLevel="0" collapsed="false">
      <c r="A171" s="239"/>
      <c r="B171" s="239"/>
      <c r="C171" s="239"/>
      <c r="D171" s="267"/>
      <c r="E171" s="267"/>
      <c r="F171" s="239"/>
      <c r="G171" s="239"/>
      <c r="H171" s="239"/>
      <c r="I171" s="239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2.75" hidden="false" customHeight="true" outlineLevel="0" collapsed="false">
      <c r="A172" s="239"/>
      <c r="B172" s="239"/>
      <c r="C172" s="239"/>
      <c r="D172" s="267"/>
      <c r="E172" s="267"/>
      <c r="F172" s="239"/>
      <c r="G172" s="239"/>
      <c r="H172" s="239"/>
      <c r="I172" s="239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2.75" hidden="false" customHeight="true" outlineLevel="0" collapsed="false">
      <c r="A173" s="239"/>
      <c r="B173" s="239"/>
      <c r="C173" s="239"/>
      <c r="D173" s="267"/>
      <c r="E173" s="267"/>
      <c r="F173" s="239"/>
      <c r="G173" s="239"/>
      <c r="H173" s="239"/>
      <c r="I173" s="239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2.75" hidden="false" customHeight="true" outlineLevel="0" collapsed="false">
      <c r="A174" s="239"/>
      <c r="B174" s="239"/>
      <c r="C174" s="239"/>
      <c r="D174" s="267"/>
      <c r="E174" s="267"/>
      <c r="F174" s="239"/>
      <c r="G174" s="239"/>
      <c r="H174" s="239"/>
      <c r="I174" s="239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2.75" hidden="false" customHeight="true" outlineLevel="0" collapsed="false">
      <c r="A175" s="239"/>
      <c r="B175" s="239"/>
      <c r="C175" s="239"/>
      <c r="D175" s="267"/>
      <c r="E175" s="267"/>
      <c r="F175" s="239"/>
      <c r="G175" s="239"/>
      <c r="H175" s="239"/>
      <c r="I175" s="239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2.75" hidden="false" customHeight="true" outlineLevel="0" collapsed="false">
      <c r="A176" s="239"/>
      <c r="B176" s="239"/>
      <c r="C176" s="239"/>
      <c r="D176" s="267"/>
      <c r="E176" s="267"/>
      <c r="F176" s="239"/>
      <c r="G176" s="239"/>
      <c r="H176" s="239"/>
      <c r="I176" s="239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2.75" hidden="false" customHeight="true" outlineLevel="0" collapsed="false">
      <c r="A177" s="239"/>
      <c r="B177" s="239"/>
      <c r="C177" s="239"/>
      <c r="D177" s="267"/>
      <c r="E177" s="267"/>
      <c r="F177" s="239"/>
      <c r="G177" s="239"/>
      <c r="H177" s="239"/>
      <c r="I177" s="239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2.75" hidden="false" customHeight="true" outlineLevel="0" collapsed="false">
      <c r="A178" s="239"/>
      <c r="B178" s="239"/>
      <c r="C178" s="239"/>
      <c r="D178" s="267"/>
      <c r="E178" s="267"/>
      <c r="F178" s="239"/>
      <c r="G178" s="239"/>
      <c r="H178" s="239"/>
      <c r="I178" s="239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2.75" hidden="false" customHeight="true" outlineLevel="0" collapsed="false">
      <c r="A179" s="239"/>
      <c r="B179" s="239"/>
      <c r="C179" s="239"/>
      <c r="D179" s="267"/>
      <c r="E179" s="267"/>
      <c r="F179" s="239"/>
      <c r="G179" s="239"/>
      <c r="H179" s="239"/>
      <c r="I179" s="239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2.75" hidden="false" customHeight="true" outlineLevel="0" collapsed="false">
      <c r="A180" s="239"/>
      <c r="B180" s="239"/>
      <c r="C180" s="239"/>
      <c r="D180" s="267"/>
      <c r="E180" s="267"/>
      <c r="F180" s="239"/>
      <c r="G180" s="239"/>
      <c r="H180" s="239"/>
      <c r="I180" s="239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2.75" hidden="false" customHeight="true" outlineLevel="0" collapsed="false">
      <c r="A181" s="239"/>
      <c r="B181" s="239"/>
      <c r="C181" s="239"/>
      <c r="D181" s="267"/>
      <c r="E181" s="267"/>
      <c r="F181" s="239"/>
      <c r="G181" s="239"/>
      <c r="H181" s="239"/>
      <c r="I181" s="239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2.75" hidden="false" customHeight="true" outlineLevel="0" collapsed="false">
      <c r="A182" s="239"/>
      <c r="B182" s="239"/>
      <c r="C182" s="239"/>
      <c r="D182" s="267"/>
      <c r="E182" s="267"/>
      <c r="F182" s="239"/>
      <c r="G182" s="239"/>
      <c r="H182" s="239"/>
      <c r="I182" s="239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2.75" hidden="false" customHeight="true" outlineLevel="0" collapsed="false">
      <c r="A183" s="239"/>
      <c r="B183" s="239"/>
      <c r="C183" s="239"/>
      <c r="D183" s="267"/>
      <c r="E183" s="267"/>
      <c r="F183" s="239"/>
      <c r="G183" s="239"/>
      <c r="H183" s="239"/>
      <c r="I183" s="239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2.75" hidden="false" customHeight="true" outlineLevel="0" collapsed="false">
      <c r="A184" s="239"/>
      <c r="B184" s="239"/>
      <c r="C184" s="239"/>
      <c r="D184" s="267"/>
      <c r="E184" s="267"/>
      <c r="F184" s="239"/>
      <c r="G184" s="239"/>
      <c r="H184" s="239"/>
      <c r="I184" s="239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2.75" hidden="false" customHeight="true" outlineLevel="0" collapsed="false">
      <c r="A185" s="239"/>
      <c r="B185" s="239"/>
      <c r="C185" s="239"/>
      <c r="D185" s="267"/>
      <c r="E185" s="267"/>
      <c r="F185" s="239"/>
      <c r="G185" s="239"/>
      <c r="H185" s="239"/>
      <c r="I185" s="239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2.75" hidden="false" customHeight="true" outlineLevel="0" collapsed="false">
      <c r="A186" s="239"/>
      <c r="B186" s="239"/>
      <c r="C186" s="239"/>
      <c r="D186" s="267"/>
      <c r="E186" s="267"/>
      <c r="F186" s="239"/>
      <c r="G186" s="239"/>
      <c r="H186" s="239"/>
      <c r="I186" s="239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2.75" hidden="false" customHeight="true" outlineLevel="0" collapsed="false">
      <c r="A187" s="239"/>
      <c r="B187" s="239"/>
      <c r="C187" s="239"/>
      <c r="D187" s="267"/>
      <c r="E187" s="267"/>
      <c r="F187" s="239"/>
      <c r="G187" s="239"/>
      <c r="H187" s="239"/>
      <c r="I187" s="239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2.75" hidden="false" customHeight="true" outlineLevel="0" collapsed="false">
      <c r="A188" s="239"/>
      <c r="B188" s="239"/>
      <c r="C188" s="239"/>
      <c r="D188" s="267"/>
      <c r="E188" s="267"/>
      <c r="F188" s="239"/>
      <c r="G188" s="239"/>
      <c r="H188" s="239"/>
      <c r="I188" s="239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2.75" hidden="false" customHeight="true" outlineLevel="0" collapsed="false">
      <c r="A189" s="239"/>
      <c r="B189" s="239"/>
      <c r="C189" s="239"/>
      <c r="D189" s="267"/>
      <c r="E189" s="267"/>
      <c r="F189" s="239"/>
      <c r="G189" s="239"/>
      <c r="H189" s="239"/>
      <c r="I189" s="239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2.75" hidden="false" customHeight="true" outlineLevel="0" collapsed="false">
      <c r="A190" s="239"/>
      <c r="B190" s="239"/>
      <c r="C190" s="239"/>
      <c r="D190" s="267"/>
      <c r="E190" s="267"/>
      <c r="F190" s="239"/>
      <c r="G190" s="239"/>
      <c r="H190" s="239"/>
      <c r="I190" s="239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2.75" hidden="false" customHeight="true" outlineLevel="0" collapsed="false">
      <c r="A191" s="239"/>
      <c r="B191" s="239"/>
      <c r="C191" s="239"/>
      <c r="D191" s="267"/>
      <c r="E191" s="267"/>
      <c r="F191" s="239"/>
      <c r="G191" s="239"/>
      <c r="H191" s="239"/>
      <c r="I191" s="239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2.75" hidden="false" customHeight="true" outlineLevel="0" collapsed="false">
      <c r="A192" s="239"/>
      <c r="B192" s="239"/>
      <c r="C192" s="239"/>
      <c r="D192" s="267"/>
      <c r="E192" s="267"/>
      <c r="F192" s="239"/>
      <c r="G192" s="239"/>
      <c r="H192" s="239"/>
      <c r="I192" s="239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2.75" hidden="false" customHeight="true" outlineLevel="0" collapsed="false">
      <c r="A193" s="239"/>
      <c r="B193" s="239"/>
      <c r="C193" s="239"/>
      <c r="D193" s="267"/>
      <c r="E193" s="267"/>
      <c r="F193" s="239"/>
      <c r="G193" s="239"/>
      <c r="H193" s="239"/>
      <c r="I193" s="239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2.75" hidden="false" customHeight="true" outlineLevel="0" collapsed="false">
      <c r="A194" s="239"/>
      <c r="B194" s="239"/>
      <c r="C194" s="239"/>
      <c r="D194" s="267"/>
      <c r="E194" s="267"/>
      <c r="F194" s="239"/>
      <c r="G194" s="239"/>
      <c r="H194" s="239"/>
      <c r="I194" s="239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2.75" hidden="false" customHeight="true" outlineLevel="0" collapsed="false">
      <c r="A195" s="239"/>
      <c r="B195" s="239"/>
      <c r="C195" s="239"/>
      <c r="D195" s="267"/>
      <c r="E195" s="267"/>
      <c r="F195" s="239"/>
      <c r="G195" s="239"/>
      <c r="H195" s="239"/>
      <c r="I195" s="239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2.75" hidden="false" customHeight="true" outlineLevel="0" collapsed="false">
      <c r="A196" s="239"/>
      <c r="B196" s="239"/>
      <c r="C196" s="239"/>
      <c r="D196" s="267"/>
      <c r="E196" s="267"/>
      <c r="F196" s="239"/>
      <c r="G196" s="239"/>
      <c r="H196" s="239"/>
      <c r="I196" s="239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2.75" hidden="false" customHeight="true" outlineLevel="0" collapsed="false">
      <c r="A197" s="239"/>
      <c r="B197" s="239"/>
      <c r="C197" s="239"/>
      <c r="D197" s="267"/>
      <c r="E197" s="267"/>
      <c r="F197" s="239"/>
      <c r="G197" s="239"/>
      <c r="H197" s="239"/>
      <c r="I197" s="239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2.75" hidden="false" customHeight="true" outlineLevel="0" collapsed="false">
      <c r="A198" s="239"/>
      <c r="B198" s="239"/>
      <c r="C198" s="239"/>
      <c r="D198" s="267"/>
      <c r="E198" s="267"/>
      <c r="F198" s="239"/>
      <c r="G198" s="239"/>
      <c r="H198" s="239"/>
      <c r="I198" s="239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2.75" hidden="false" customHeight="true" outlineLevel="0" collapsed="false">
      <c r="A199" s="239"/>
      <c r="B199" s="239"/>
      <c r="C199" s="239"/>
      <c r="D199" s="267"/>
      <c r="E199" s="267"/>
      <c r="F199" s="239"/>
      <c r="G199" s="239"/>
      <c r="H199" s="239"/>
      <c r="I199" s="239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2.75" hidden="false" customHeight="true" outlineLevel="0" collapsed="false">
      <c r="A200" s="239"/>
      <c r="B200" s="239"/>
      <c r="C200" s="239"/>
      <c r="D200" s="267"/>
      <c r="E200" s="267"/>
      <c r="F200" s="239"/>
      <c r="G200" s="239"/>
      <c r="H200" s="239"/>
      <c r="I200" s="239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2.75" hidden="false" customHeight="true" outlineLevel="0" collapsed="false">
      <c r="A201" s="239"/>
      <c r="B201" s="239"/>
      <c r="C201" s="239"/>
      <c r="D201" s="267"/>
      <c r="E201" s="267"/>
      <c r="F201" s="239"/>
      <c r="G201" s="239"/>
      <c r="H201" s="239"/>
      <c r="I201" s="239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2.75" hidden="false" customHeight="true" outlineLevel="0" collapsed="false">
      <c r="A202" s="239"/>
      <c r="B202" s="239"/>
      <c r="C202" s="239"/>
      <c r="D202" s="267"/>
      <c r="E202" s="267"/>
      <c r="F202" s="239"/>
      <c r="G202" s="239"/>
      <c r="H202" s="239"/>
      <c r="I202" s="239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2.75" hidden="false" customHeight="true" outlineLevel="0" collapsed="false">
      <c r="A203" s="239"/>
      <c r="B203" s="239"/>
      <c r="C203" s="239"/>
      <c r="D203" s="267"/>
      <c r="E203" s="267"/>
      <c r="F203" s="239"/>
      <c r="G203" s="239"/>
      <c r="H203" s="239"/>
      <c r="I203" s="239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2.75" hidden="false" customHeight="true" outlineLevel="0" collapsed="false">
      <c r="A204" s="239"/>
      <c r="B204" s="239"/>
      <c r="C204" s="239"/>
      <c r="D204" s="267"/>
      <c r="E204" s="267"/>
      <c r="F204" s="239"/>
      <c r="G204" s="239"/>
      <c r="H204" s="239"/>
      <c r="I204" s="239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2.75" hidden="false" customHeight="true" outlineLevel="0" collapsed="false">
      <c r="A205" s="239"/>
      <c r="B205" s="239"/>
      <c r="C205" s="239"/>
      <c r="D205" s="267"/>
      <c r="E205" s="267"/>
      <c r="F205" s="239"/>
      <c r="G205" s="239"/>
      <c r="H205" s="239"/>
      <c r="I205" s="239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2.75" hidden="false" customHeight="true" outlineLevel="0" collapsed="false">
      <c r="A206" s="239"/>
      <c r="B206" s="239"/>
      <c r="C206" s="239"/>
      <c r="D206" s="267"/>
      <c r="E206" s="267"/>
      <c r="F206" s="239"/>
      <c r="G206" s="239"/>
      <c r="H206" s="239"/>
      <c r="I206" s="239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2.75" hidden="false" customHeight="true" outlineLevel="0" collapsed="false">
      <c r="A207" s="239"/>
      <c r="B207" s="239"/>
      <c r="C207" s="239"/>
      <c r="D207" s="267"/>
      <c r="E207" s="267"/>
      <c r="F207" s="239"/>
      <c r="G207" s="239"/>
      <c r="H207" s="239"/>
      <c r="I207" s="239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2.75" hidden="false" customHeight="true" outlineLevel="0" collapsed="false">
      <c r="A208" s="239"/>
      <c r="B208" s="239"/>
      <c r="C208" s="239"/>
      <c r="D208" s="267"/>
      <c r="E208" s="267"/>
      <c r="F208" s="239"/>
      <c r="G208" s="239"/>
      <c r="H208" s="239"/>
      <c r="I208" s="239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2.75" hidden="false" customHeight="true" outlineLevel="0" collapsed="false">
      <c r="A209" s="239"/>
      <c r="B209" s="239"/>
      <c r="C209" s="239"/>
      <c r="D209" s="267"/>
      <c r="E209" s="267"/>
      <c r="F209" s="239"/>
      <c r="G209" s="239"/>
      <c r="H209" s="239"/>
      <c r="I209" s="239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2.75" hidden="false" customHeight="true" outlineLevel="0" collapsed="false">
      <c r="A210" s="239"/>
      <c r="B210" s="239"/>
      <c r="C210" s="239"/>
      <c r="D210" s="267"/>
      <c r="E210" s="267"/>
      <c r="F210" s="239"/>
      <c r="G210" s="239"/>
      <c r="H210" s="239"/>
      <c r="I210" s="239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2.75" hidden="false" customHeight="true" outlineLevel="0" collapsed="false">
      <c r="A211" s="239"/>
      <c r="B211" s="239"/>
      <c r="C211" s="239"/>
      <c r="D211" s="267"/>
      <c r="E211" s="267"/>
      <c r="F211" s="239"/>
      <c r="G211" s="239"/>
      <c r="H211" s="239"/>
      <c r="I211" s="239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2.75" hidden="false" customHeight="true" outlineLevel="0" collapsed="false">
      <c r="A212" s="239"/>
      <c r="B212" s="239"/>
      <c r="C212" s="239"/>
      <c r="D212" s="267"/>
      <c r="E212" s="267"/>
      <c r="F212" s="239"/>
      <c r="G212" s="239"/>
      <c r="H212" s="239"/>
      <c r="I212" s="239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2.75" hidden="false" customHeight="true" outlineLevel="0" collapsed="false">
      <c r="A213" s="239"/>
      <c r="B213" s="239"/>
      <c r="C213" s="239"/>
      <c r="D213" s="267"/>
      <c r="E213" s="267"/>
      <c r="F213" s="239"/>
      <c r="G213" s="239"/>
      <c r="H213" s="239"/>
      <c r="I213" s="239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2.75" hidden="false" customHeight="true" outlineLevel="0" collapsed="false">
      <c r="A214" s="239"/>
      <c r="B214" s="239"/>
      <c r="C214" s="239"/>
      <c r="D214" s="267"/>
      <c r="E214" s="267"/>
      <c r="F214" s="239"/>
      <c r="G214" s="239"/>
      <c r="H214" s="239"/>
      <c r="I214" s="239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2.75" hidden="false" customHeight="true" outlineLevel="0" collapsed="false">
      <c r="A215" s="239"/>
      <c r="B215" s="239"/>
      <c r="C215" s="239"/>
      <c r="D215" s="267"/>
      <c r="E215" s="267"/>
      <c r="F215" s="239"/>
      <c r="G215" s="239"/>
      <c r="H215" s="239"/>
      <c r="I215" s="239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2.75" hidden="false" customHeight="true" outlineLevel="0" collapsed="false">
      <c r="A216" s="239"/>
      <c r="B216" s="239"/>
      <c r="C216" s="239"/>
      <c r="D216" s="267"/>
      <c r="E216" s="267"/>
      <c r="F216" s="239"/>
      <c r="G216" s="239"/>
      <c r="H216" s="239"/>
      <c r="I216" s="239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2.75" hidden="false" customHeight="true" outlineLevel="0" collapsed="false">
      <c r="A217" s="239"/>
      <c r="B217" s="239"/>
      <c r="C217" s="239"/>
      <c r="D217" s="267"/>
      <c r="E217" s="267"/>
      <c r="F217" s="239"/>
      <c r="G217" s="239"/>
      <c r="H217" s="239"/>
      <c r="I217" s="239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2.75" hidden="false" customHeight="true" outlineLevel="0" collapsed="false">
      <c r="A218" s="239"/>
      <c r="B218" s="239"/>
      <c r="C218" s="239"/>
      <c r="D218" s="267"/>
      <c r="E218" s="267"/>
      <c r="F218" s="239"/>
      <c r="G218" s="239"/>
      <c r="H218" s="239"/>
      <c r="I218" s="239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2.75" hidden="false" customHeight="true" outlineLevel="0" collapsed="false">
      <c r="A219" s="239"/>
      <c r="B219" s="239"/>
      <c r="C219" s="239"/>
      <c r="D219" s="267"/>
      <c r="E219" s="267"/>
      <c r="F219" s="239"/>
      <c r="G219" s="239"/>
      <c r="H219" s="239"/>
      <c r="I219" s="239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2.75" hidden="false" customHeight="true" outlineLevel="0" collapsed="false">
      <c r="A220" s="239"/>
      <c r="B220" s="239"/>
      <c r="C220" s="239"/>
      <c r="D220" s="267"/>
      <c r="E220" s="267"/>
      <c r="F220" s="239"/>
      <c r="G220" s="239"/>
      <c r="H220" s="239"/>
      <c r="I220" s="239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5.75" hidden="false" customHeight="true" outlineLevel="0" collapsed="false">
      <c r="A221" s="13"/>
      <c r="B221" s="13"/>
      <c r="C221" s="13"/>
      <c r="D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customFormat="false" ht="15.75" hidden="false" customHeight="true" outlineLevel="0" collapsed="false">
      <c r="A222" s="13"/>
      <c r="B222" s="13"/>
      <c r="C222" s="13"/>
      <c r="D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customFormat="false" ht="15.75" hidden="false" customHeight="true" outlineLevel="0" collapsed="false">
      <c r="A223" s="13"/>
      <c r="B223" s="13"/>
      <c r="C223" s="13"/>
      <c r="D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customFormat="false" ht="15.75" hidden="false" customHeight="true" outlineLevel="0" collapsed="false">
      <c r="A224" s="13"/>
      <c r="B224" s="13"/>
      <c r="C224" s="13"/>
      <c r="D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customFormat="false" ht="15.75" hidden="false" customHeight="true" outlineLevel="0" collapsed="false">
      <c r="A225" s="13"/>
      <c r="B225" s="13"/>
      <c r="C225" s="13"/>
      <c r="D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customFormat="false" ht="15.75" hidden="false" customHeight="true" outlineLevel="0" collapsed="false">
      <c r="A226" s="13"/>
      <c r="B226" s="13"/>
      <c r="C226" s="13"/>
      <c r="D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customFormat="false" ht="15.75" hidden="false" customHeight="true" outlineLevel="0" collapsed="false">
      <c r="A227" s="13"/>
      <c r="B227" s="13"/>
      <c r="C227" s="13"/>
      <c r="D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customFormat="false" ht="15.75" hidden="false" customHeight="true" outlineLevel="0" collapsed="false">
      <c r="A228" s="13"/>
      <c r="B228" s="13"/>
      <c r="C228" s="13"/>
      <c r="D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customFormat="false" ht="15.75" hidden="false" customHeight="true" outlineLevel="0" collapsed="false">
      <c r="A229" s="13"/>
      <c r="B229" s="13"/>
      <c r="C229" s="13"/>
      <c r="D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customFormat="false" ht="15.75" hidden="false" customHeight="true" outlineLevel="0" collapsed="false">
      <c r="A230" s="13"/>
      <c r="B230" s="13"/>
      <c r="C230" s="13"/>
      <c r="D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customFormat="false" ht="15.75" hidden="false" customHeight="true" outlineLevel="0" collapsed="false">
      <c r="A231" s="13"/>
      <c r="B231" s="13"/>
      <c r="C231" s="13"/>
      <c r="D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customFormat="false" ht="15.75" hidden="false" customHeight="true" outlineLevel="0" collapsed="false">
      <c r="A232" s="13"/>
      <c r="B232" s="13"/>
      <c r="C232" s="13"/>
      <c r="D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customFormat="false" ht="15.75" hidden="false" customHeight="true" outlineLevel="0" collapsed="false">
      <c r="A233" s="13"/>
      <c r="B233" s="13"/>
      <c r="C233" s="13"/>
      <c r="D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customFormat="false" ht="15.75" hidden="false" customHeight="true" outlineLevel="0" collapsed="false">
      <c r="A234" s="13"/>
      <c r="B234" s="13"/>
      <c r="C234" s="13"/>
      <c r="D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customFormat="false" ht="15.75" hidden="false" customHeight="true" outlineLevel="0" collapsed="false">
      <c r="A235" s="13"/>
      <c r="B235" s="13"/>
      <c r="C235" s="13"/>
      <c r="D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customFormat="false" ht="15.75" hidden="false" customHeight="true" outlineLevel="0" collapsed="false">
      <c r="A236" s="13"/>
      <c r="B236" s="13"/>
      <c r="C236" s="13"/>
      <c r="D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customFormat="false" ht="15.75" hidden="false" customHeight="true" outlineLevel="0" collapsed="false">
      <c r="A237" s="13"/>
      <c r="B237" s="13"/>
      <c r="C237" s="13"/>
      <c r="D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customFormat="false" ht="15.75" hidden="false" customHeight="true" outlineLevel="0" collapsed="false">
      <c r="A238" s="13"/>
      <c r="B238" s="13"/>
      <c r="C238" s="13"/>
      <c r="D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customFormat="false" ht="15.75" hidden="false" customHeight="true" outlineLevel="0" collapsed="false">
      <c r="A239" s="13"/>
      <c r="B239" s="13"/>
      <c r="C239" s="13"/>
      <c r="D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customFormat="false" ht="15.75" hidden="false" customHeight="true" outlineLevel="0" collapsed="false">
      <c r="A240" s="13"/>
      <c r="B240" s="13"/>
      <c r="C240" s="13"/>
      <c r="D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customFormat="false" ht="15.75" hidden="false" customHeight="true" outlineLevel="0" collapsed="false">
      <c r="A241" s="13"/>
      <c r="B241" s="13"/>
      <c r="C241" s="13"/>
      <c r="D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customFormat="false" ht="15.75" hidden="false" customHeight="true" outlineLevel="0" collapsed="false">
      <c r="A242" s="13"/>
      <c r="B242" s="13"/>
      <c r="C242" s="13"/>
      <c r="D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customFormat="false" ht="15.75" hidden="false" customHeight="true" outlineLevel="0" collapsed="false">
      <c r="A243" s="13"/>
      <c r="B243" s="13"/>
      <c r="C243" s="13"/>
      <c r="D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customFormat="false" ht="15.75" hidden="false" customHeight="true" outlineLevel="0" collapsed="false">
      <c r="A244" s="13"/>
      <c r="B244" s="13"/>
      <c r="C244" s="13"/>
      <c r="D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customFormat="false" ht="15.75" hidden="false" customHeight="true" outlineLevel="0" collapsed="false">
      <c r="A245" s="13"/>
      <c r="B245" s="13"/>
      <c r="C245" s="13"/>
      <c r="D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customFormat="false" ht="15.75" hidden="false" customHeight="true" outlineLevel="0" collapsed="false">
      <c r="A246" s="13"/>
      <c r="B246" s="13"/>
      <c r="C246" s="13"/>
      <c r="D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customFormat="false" ht="15.75" hidden="false" customHeight="true" outlineLevel="0" collapsed="false">
      <c r="A247" s="13"/>
      <c r="B247" s="13"/>
      <c r="C247" s="13"/>
      <c r="D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customFormat="false" ht="15.75" hidden="false" customHeight="true" outlineLevel="0" collapsed="false">
      <c r="A248" s="13"/>
      <c r="B248" s="13"/>
      <c r="C248" s="13"/>
      <c r="D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customFormat="false" ht="15.75" hidden="false" customHeight="true" outlineLevel="0" collapsed="false">
      <c r="A249" s="13"/>
      <c r="B249" s="13"/>
      <c r="C249" s="13"/>
      <c r="D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customFormat="false" ht="15.75" hidden="false" customHeight="true" outlineLevel="0" collapsed="false">
      <c r="A250" s="13"/>
      <c r="B250" s="13"/>
      <c r="C250" s="13"/>
      <c r="D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customFormat="false" ht="15.75" hidden="false" customHeight="true" outlineLevel="0" collapsed="false">
      <c r="A251" s="13"/>
      <c r="B251" s="13"/>
      <c r="C251" s="13"/>
      <c r="D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customFormat="false" ht="15.75" hidden="false" customHeight="true" outlineLevel="0" collapsed="false">
      <c r="A252" s="13"/>
      <c r="B252" s="13"/>
      <c r="C252" s="13"/>
      <c r="D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customFormat="false" ht="15.75" hidden="false" customHeight="true" outlineLevel="0" collapsed="false">
      <c r="A253" s="13"/>
      <c r="B253" s="13"/>
      <c r="C253" s="13"/>
      <c r="D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customFormat="false" ht="15.75" hidden="false" customHeight="true" outlineLevel="0" collapsed="false">
      <c r="A254" s="13"/>
      <c r="B254" s="13"/>
      <c r="C254" s="13"/>
      <c r="D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customFormat="false" ht="15.75" hidden="false" customHeight="true" outlineLevel="0" collapsed="false">
      <c r="A255" s="13"/>
      <c r="B255" s="13"/>
      <c r="C255" s="13"/>
      <c r="D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customFormat="false" ht="15.75" hidden="false" customHeight="true" outlineLevel="0" collapsed="false">
      <c r="A256" s="13"/>
      <c r="B256" s="13"/>
      <c r="C256" s="13"/>
      <c r="D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customFormat="false" ht="15.75" hidden="false" customHeight="true" outlineLevel="0" collapsed="false">
      <c r="A257" s="13"/>
      <c r="B257" s="13"/>
      <c r="C257" s="13"/>
      <c r="D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customFormat="false" ht="15.75" hidden="false" customHeight="true" outlineLevel="0" collapsed="false">
      <c r="A258" s="13"/>
      <c r="B258" s="13"/>
      <c r="C258" s="13"/>
      <c r="D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customFormat="false" ht="15.75" hidden="false" customHeight="true" outlineLevel="0" collapsed="false">
      <c r="A259" s="13"/>
      <c r="B259" s="13"/>
      <c r="C259" s="13"/>
      <c r="D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customFormat="false" ht="15.75" hidden="false" customHeight="true" outlineLevel="0" collapsed="false">
      <c r="A260" s="13"/>
      <c r="B260" s="13"/>
      <c r="C260" s="13"/>
      <c r="D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customFormat="false" ht="15.75" hidden="false" customHeight="true" outlineLevel="0" collapsed="false">
      <c r="A261" s="13"/>
      <c r="B261" s="13"/>
      <c r="C261" s="13"/>
      <c r="D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customFormat="false" ht="15.75" hidden="false" customHeight="true" outlineLevel="0" collapsed="false">
      <c r="A262" s="13"/>
      <c r="B262" s="13"/>
      <c r="C262" s="13"/>
      <c r="D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customFormat="false" ht="15.75" hidden="false" customHeight="true" outlineLevel="0" collapsed="false">
      <c r="A263" s="13"/>
      <c r="B263" s="13"/>
      <c r="C263" s="13"/>
      <c r="D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customFormat="false" ht="15.75" hidden="false" customHeight="true" outlineLevel="0" collapsed="false">
      <c r="A264" s="13"/>
      <c r="B264" s="13"/>
      <c r="C264" s="13"/>
      <c r="D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customFormat="false" ht="15.75" hidden="false" customHeight="true" outlineLevel="0" collapsed="false">
      <c r="A265" s="13"/>
      <c r="B265" s="13"/>
      <c r="C265" s="13"/>
      <c r="D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customFormat="false" ht="15.75" hidden="false" customHeight="true" outlineLevel="0" collapsed="false">
      <c r="A266" s="13"/>
      <c r="B266" s="13"/>
      <c r="C266" s="13"/>
      <c r="D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customFormat="false" ht="15.75" hidden="false" customHeight="true" outlineLevel="0" collapsed="false">
      <c r="A267" s="13"/>
      <c r="B267" s="13"/>
      <c r="C267" s="13"/>
      <c r="D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customFormat="false" ht="15.75" hidden="false" customHeight="true" outlineLevel="0" collapsed="false">
      <c r="A268" s="13"/>
      <c r="B268" s="13"/>
      <c r="C268" s="13"/>
      <c r="D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customFormat="false" ht="15.75" hidden="false" customHeight="true" outlineLevel="0" collapsed="false">
      <c r="A269" s="13"/>
      <c r="B269" s="13"/>
      <c r="C269" s="13"/>
      <c r="D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customFormat="false" ht="15.75" hidden="false" customHeight="true" outlineLevel="0" collapsed="false">
      <c r="A270" s="13"/>
      <c r="B270" s="13"/>
      <c r="C270" s="13"/>
      <c r="D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customFormat="false" ht="15.75" hidden="false" customHeight="true" outlineLevel="0" collapsed="false">
      <c r="A271" s="13"/>
      <c r="B271" s="13"/>
      <c r="C271" s="13"/>
      <c r="D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customFormat="false" ht="15.75" hidden="false" customHeight="true" outlineLevel="0" collapsed="false">
      <c r="A272" s="13"/>
      <c r="B272" s="13"/>
      <c r="C272" s="13"/>
      <c r="D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customFormat="false" ht="15.75" hidden="false" customHeight="true" outlineLevel="0" collapsed="false">
      <c r="A273" s="13"/>
      <c r="B273" s="13"/>
      <c r="C273" s="13"/>
      <c r="D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customFormat="false" ht="15.75" hidden="false" customHeight="true" outlineLevel="0" collapsed="false">
      <c r="A274" s="13"/>
      <c r="B274" s="13"/>
      <c r="C274" s="13"/>
      <c r="D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customFormat="false" ht="15.75" hidden="false" customHeight="true" outlineLevel="0" collapsed="false">
      <c r="A275" s="13"/>
      <c r="B275" s="13"/>
      <c r="C275" s="13"/>
      <c r="D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customFormat="false" ht="15.75" hidden="false" customHeight="true" outlineLevel="0" collapsed="false">
      <c r="A276" s="13"/>
      <c r="B276" s="13"/>
      <c r="C276" s="13"/>
      <c r="D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customFormat="false" ht="15.75" hidden="false" customHeight="true" outlineLevel="0" collapsed="false">
      <c r="A277" s="13"/>
      <c r="B277" s="13"/>
      <c r="C277" s="13"/>
      <c r="D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customFormat="false" ht="15.75" hidden="false" customHeight="true" outlineLevel="0" collapsed="false">
      <c r="A278" s="13"/>
      <c r="B278" s="13"/>
      <c r="C278" s="13"/>
      <c r="D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customFormat="false" ht="15.75" hidden="false" customHeight="true" outlineLevel="0" collapsed="false">
      <c r="A279" s="13"/>
      <c r="B279" s="13"/>
      <c r="C279" s="13"/>
      <c r="D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customFormat="false" ht="15.75" hidden="false" customHeight="true" outlineLevel="0" collapsed="false">
      <c r="A280" s="13"/>
      <c r="B280" s="13"/>
      <c r="C280" s="13"/>
      <c r="D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customFormat="false" ht="15.75" hidden="false" customHeight="true" outlineLevel="0" collapsed="false">
      <c r="A281" s="13"/>
      <c r="B281" s="13"/>
      <c r="C281" s="13"/>
      <c r="D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customFormat="false" ht="15.75" hidden="false" customHeight="true" outlineLevel="0" collapsed="false">
      <c r="A282" s="13"/>
      <c r="B282" s="13"/>
      <c r="C282" s="13"/>
      <c r="D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customFormat="false" ht="15.75" hidden="false" customHeight="true" outlineLevel="0" collapsed="false">
      <c r="A283" s="13"/>
      <c r="B283" s="13"/>
      <c r="C283" s="13"/>
      <c r="D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customFormat="false" ht="15.75" hidden="false" customHeight="true" outlineLevel="0" collapsed="false">
      <c r="A284" s="13"/>
      <c r="B284" s="13"/>
      <c r="C284" s="13"/>
      <c r="D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customFormat="false" ht="15.75" hidden="false" customHeight="true" outlineLevel="0" collapsed="false">
      <c r="A285" s="13"/>
      <c r="B285" s="13"/>
      <c r="C285" s="13"/>
      <c r="D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customFormat="false" ht="15.75" hidden="false" customHeight="true" outlineLevel="0" collapsed="false">
      <c r="A286" s="13"/>
      <c r="B286" s="13"/>
      <c r="C286" s="13"/>
      <c r="D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customFormat="false" ht="15.75" hidden="false" customHeight="true" outlineLevel="0" collapsed="false">
      <c r="A287" s="13"/>
      <c r="B287" s="13"/>
      <c r="C287" s="13"/>
      <c r="D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customFormat="false" ht="15.75" hidden="false" customHeight="true" outlineLevel="0" collapsed="false">
      <c r="A288" s="13"/>
      <c r="B288" s="13"/>
      <c r="C288" s="13"/>
      <c r="D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customFormat="false" ht="15.75" hidden="false" customHeight="true" outlineLevel="0" collapsed="false">
      <c r="A289" s="13"/>
      <c r="B289" s="13"/>
      <c r="C289" s="13"/>
      <c r="D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customFormat="false" ht="15.75" hidden="false" customHeight="true" outlineLevel="0" collapsed="false">
      <c r="A290" s="13"/>
      <c r="B290" s="13"/>
      <c r="C290" s="13"/>
      <c r="D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customFormat="false" ht="15.75" hidden="false" customHeight="true" outlineLevel="0" collapsed="false">
      <c r="A291" s="13"/>
      <c r="B291" s="13"/>
      <c r="C291" s="13"/>
      <c r="D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customFormat="false" ht="15.75" hidden="false" customHeight="true" outlineLevel="0" collapsed="false">
      <c r="A292" s="13"/>
      <c r="B292" s="13"/>
      <c r="C292" s="13"/>
      <c r="D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customFormat="false" ht="15.75" hidden="false" customHeight="true" outlineLevel="0" collapsed="false">
      <c r="A293" s="13"/>
      <c r="B293" s="13"/>
      <c r="C293" s="13"/>
      <c r="D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customFormat="false" ht="15.75" hidden="false" customHeight="true" outlineLevel="0" collapsed="false">
      <c r="A294" s="13"/>
      <c r="B294" s="13"/>
      <c r="C294" s="13"/>
      <c r="D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customFormat="false" ht="15.75" hidden="false" customHeight="true" outlineLevel="0" collapsed="false">
      <c r="A295" s="13"/>
      <c r="B295" s="13"/>
      <c r="C295" s="13"/>
      <c r="D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customFormat="false" ht="15.75" hidden="false" customHeight="true" outlineLevel="0" collapsed="false">
      <c r="A296" s="13"/>
      <c r="B296" s="13"/>
      <c r="C296" s="13"/>
      <c r="D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customFormat="false" ht="15.75" hidden="false" customHeight="true" outlineLevel="0" collapsed="false">
      <c r="A297" s="13"/>
      <c r="B297" s="13"/>
      <c r="C297" s="13"/>
      <c r="D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customFormat="false" ht="15.75" hidden="false" customHeight="true" outlineLevel="0" collapsed="false">
      <c r="A298" s="13"/>
      <c r="B298" s="13"/>
      <c r="C298" s="13"/>
      <c r="D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customFormat="false" ht="15.75" hidden="false" customHeight="true" outlineLevel="0" collapsed="false">
      <c r="A299" s="13"/>
      <c r="B299" s="13"/>
      <c r="C299" s="13"/>
      <c r="D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customFormat="false" ht="15.75" hidden="false" customHeight="true" outlineLevel="0" collapsed="false">
      <c r="A300" s="13"/>
      <c r="B300" s="13"/>
      <c r="C300" s="13"/>
      <c r="D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customFormat="false" ht="15.75" hidden="false" customHeight="true" outlineLevel="0" collapsed="false">
      <c r="A301" s="13"/>
      <c r="B301" s="13"/>
      <c r="C301" s="13"/>
      <c r="D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customFormat="false" ht="15.75" hidden="false" customHeight="true" outlineLevel="0" collapsed="false">
      <c r="A302" s="13"/>
      <c r="B302" s="13"/>
      <c r="C302" s="13"/>
      <c r="D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customFormat="false" ht="15.75" hidden="false" customHeight="true" outlineLevel="0" collapsed="false">
      <c r="A303" s="13"/>
      <c r="B303" s="13"/>
      <c r="C303" s="13"/>
      <c r="D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customFormat="false" ht="15.75" hidden="false" customHeight="true" outlineLevel="0" collapsed="false">
      <c r="A304" s="13"/>
      <c r="B304" s="13"/>
      <c r="C304" s="13"/>
      <c r="D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customFormat="false" ht="15.75" hidden="false" customHeight="true" outlineLevel="0" collapsed="false">
      <c r="A305" s="13"/>
      <c r="B305" s="13"/>
      <c r="C305" s="13"/>
      <c r="D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customFormat="false" ht="15.75" hidden="false" customHeight="true" outlineLevel="0" collapsed="false">
      <c r="A306" s="13"/>
      <c r="B306" s="13"/>
      <c r="C306" s="13"/>
      <c r="D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customFormat="false" ht="15.75" hidden="false" customHeight="true" outlineLevel="0" collapsed="false">
      <c r="A307" s="13"/>
      <c r="B307" s="13"/>
      <c r="C307" s="13"/>
      <c r="D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customFormat="false" ht="15.75" hidden="false" customHeight="true" outlineLevel="0" collapsed="false">
      <c r="A308" s="13"/>
      <c r="B308" s="13"/>
      <c r="C308" s="13"/>
      <c r="D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customFormat="false" ht="15.75" hidden="false" customHeight="true" outlineLevel="0" collapsed="false">
      <c r="A309" s="13"/>
      <c r="B309" s="13"/>
      <c r="C309" s="13"/>
      <c r="D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customFormat="false" ht="15.75" hidden="false" customHeight="true" outlineLevel="0" collapsed="false">
      <c r="A310" s="13"/>
      <c r="B310" s="13"/>
      <c r="C310" s="13"/>
      <c r="D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customFormat="false" ht="15.75" hidden="false" customHeight="true" outlineLevel="0" collapsed="false">
      <c r="A311" s="13"/>
      <c r="B311" s="13"/>
      <c r="C311" s="13"/>
      <c r="D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customFormat="false" ht="15.75" hidden="false" customHeight="true" outlineLevel="0" collapsed="false">
      <c r="A312" s="13"/>
      <c r="B312" s="13"/>
      <c r="C312" s="13"/>
      <c r="D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customFormat="false" ht="15.75" hidden="false" customHeight="true" outlineLevel="0" collapsed="false">
      <c r="A313" s="13"/>
      <c r="B313" s="13"/>
      <c r="C313" s="13"/>
      <c r="D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customFormat="false" ht="15.75" hidden="false" customHeight="true" outlineLevel="0" collapsed="false">
      <c r="A314" s="13"/>
      <c r="B314" s="13"/>
      <c r="C314" s="13"/>
      <c r="D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customFormat="false" ht="15.75" hidden="false" customHeight="true" outlineLevel="0" collapsed="false">
      <c r="A315" s="13"/>
      <c r="B315" s="13"/>
      <c r="C315" s="13"/>
      <c r="D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customFormat="false" ht="15.75" hidden="false" customHeight="true" outlineLevel="0" collapsed="false">
      <c r="A316" s="13"/>
      <c r="B316" s="13"/>
      <c r="C316" s="13"/>
      <c r="D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customFormat="false" ht="15.75" hidden="false" customHeight="true" outlineLevel="0" collapsed="false">
      <c r="A317" s="13"/>
      <c r="B317" s="13"/>
      <c r="C317" s="13"/>
      <c r="D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customFormat="false" ht="15.75" hidden="false" customHeight="true" outlineLevel="0" collapsed="false">
      <c r="A318" s="13"/>
      <c r="B318" s="13"/>
      <c r="C318" s="13"/>
      <c r="D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customFormat="false" ht="15.75" hidden="false" customHeight="true" outlineLevel="0" collapsed="false">
      <c r="A319" s="13"/>
      <c r="B319" s="13"/>
      <c r="C319" s="13"/>
      <c r="D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customFormat="false" ht="15.75" hidden="false" customHeight="true" outlineLevel="0" collapsed="false">
      <c r="A320" s="13"/>
      <c r="B320" s="13"/>
      <c r="C320" s="13"/>
      <c r="D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customFormat="false" ht="15.75" hidden="false" customHeight="true" outlineLevel="0" collapsed="false">
      <c r="A321" s="13"/>
      <c r="B321" s="13"/>
      <c r="C321" s="13"/>
      <c r="D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customFormat="false" ht="15.75" hidden="false" customHeight="true" outlineLevel="0" collapsed="false">
      <c r="A322" s="13"/>
      <c r="B322" s="13"/>
      <c r="C322" s="13"/>
      <c r="D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customFormat="false" ht="15.75" hidden="false" customHeight="true" outlineLevel="0" collapsed="false">
      <c r="A323" s="13"/>
      <c r="B323" s="13"/>
      <c r="C323" s="13"/>
      <c r="D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customFormat="false" ht="15.75" hidden="false" customHeight="true" outlineLevel="0" collapsed="false">
      <c r="A324" s="13"/>
      <c r="B324" s="13"/>
      <c r="C324" s="13"/>
      <c r="D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customFormat="false" ht="15.75" hidden="false" customHeight="true" outlineLevel="0" collapsed="false">
      <c r="A325" s="13"/>
      <c r="B325" s="13"/>
      <c r="C325" s="13"/>
      <c r="D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customFormat="false" ht="15.75" hidden="false" customHeight="true" outlineLevel="0" collapsed="false">
      <c r="A326" s="13"/>
      <c r="B326" s="13"/>
      <c r="C326" s="13"/>
      <c r="D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customFormat="false" ht="15.75" hidden="false" customHeight="true" outlineLevel="0" collapsed="false">
      <c r="A327" s="13"/>
      <c r="B327" s="13"/>
      <c r="C327" s="13"/>
      <c r="D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customFormat="false" ht="15.75" hidden="false" customHeight="true" outlineLevel="0" collapsed="false">
      <c r="A328" s="13"/>
      <c r="B328" s="13"/>
      <c r="C328" s="13"/>
      <c r="D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customFormat="false" ht="15.75" hidden="false" customHeight="true" outlineLevel="0" collapsed="false">
      <c r="A329" s="13"/>
      <c r="B329" s="13"/>
      <c r="C329" s="13"/>
      <c r="D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customFormat="false" ht="15.75" hidden="false" customHeight="true" outlineLevel="0" collapsed="false">
      <c r="A330" s="13"/>
      <c r="B330" s="13"/>
      <c r="C330" s="13"/>
      <c r="D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customFormat="false" ht="15.75" hidden="false" customHeight="true" outlineLevel="0" collapsed="false">
      <c r="A331" s="13"/>
      <c r="B331" s="13"/>
      <c r="C331" s="13"/>
      <c r="D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customFormat="false" ht="15.75" hidden="false" customHeight="true" outlineLevel="0" collapsed="false">
      <c r="A332" s="13"/>
      <c r="B332" s="13"/>
      <c r="C332" s="13"/>
      <c r="D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customFormat="false" ht="15.75" hidden="false" customHeight="true" outlineLevel="0" collapsed="false">
      <c r="A333" s="13"/>
      <c r="B333" s="13"/>
      <c r="C333" s="13"/>
      <c r="D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customFormat="false" ht="15.75" hidden="false" customHeight="true" outlineLevel="0" collapsed="false">
      <c r="A334" s="13"/>
      <c r="B334" s="13"/>
      <c r="C334" s="13"/>
      <c r="D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customFormat="false" ht="15.75" hidden="false" customHeight="true" outlineLevel="0" collapsed="false">
      <c r="A335" s="13"/>
      <c r="B335" s="13"/>
      <c r="C335" s="13"/>
      <c r="D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customFormat="false" ht="15.75" hidden="false" customHeight="true" outlineLevel="0" collapsed="false">
      <c r="A336" s="13"/>
      <c r="B336" s="13"/>
      <c r="C336" s="13"/>
      <c r="D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C337" s="13"/>
      <c r="D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C338" s="13"/>
      <c r="D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3">
    <mergeCell ref="A1:I1"/>
    <mergeCell ref="A2:I2"/>
    <mergeCell ref="A3:I3"/>
  </mergeCells>
  <dataValidations count="2">
    <dataValidation allowBlank="true" errorStyle="stop" operator="between" showDropDown="false" showErrorMessage="true" showInputMessage="false" sqref="H5" type="list">
      <formula1>VinculoPT</formula1>
      <formula2>0</formula2>
    </dataValidation>
    <dataValidation allowBlank="true" errorStyle="stop" operator="between" showDropDown="false" showErrorMessage="true" showInputMessage="false" sqref="C5:C90" type="list">
      <formula1>$F$506:$F$519</formula1>
      <formula2>0</formula2>
    </dataValidation>
  </dataValidations>
  <printOptions headings="false" gridLines="false" gridLinesSet="true" horizontalCentered="false" verticalCentered="false"/>
  <pageMargins left="0.196527777777778" right="0.196527777777778" top="0.590277777777778" bottom="0.590277777777778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94429"/>
    <pageSetUpPr fitToPage="true"/>
  </sheetPr>
  <dimension ref="A1:Z1000"/>
  <sheetViews>
    <sheetView showFormulas="false" showGridLines="false" showRowColHeaders="true" showZeros="true" rightToLeft="false" tabSelected="false" showOutlineSymbols="true" defaultGridColor="true" view="normal" topLeftCell="A1" colorId="64" zoomScale="82" zoomScaleNormal="82" zoomScalePageLayoutView="100" workbookViewId="0">
      <pane xSplit="5" ySplit="4" topLeftCell="F5" activePane="bottomRight" state="frozen"/>
      <selection pane="topLeft" activeCell="A1" activeCellId="0" sqref="A1"/>
      <selection pane="topRight" activeCell="F1" activeCellId="0" sqref="F1"/>
      <selection pane="bottomLeft" activeCell="A5" activeCellId="0" sqref="A5"/>
      <selection pane="bottomRight" activeCell="F5" activeCellId="0" sqref="F5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7.63"/>
    <col collapsed="false" customWidth="true" hidden="false" outlineLevel="0" max="3" min="3" style="1" width="17.75"/>
    <col collapsed="false" customWidth="true" hidden="false" outlineLevel="0" max="4" min="4" style="1" width="23.63"/>
    <col collapsed="false" customWidth="true" hidden="false" outlineLevel="0" max="5" min="5" style="1" width="14.63"/>
    <col collapsed="false" customWidth="true" hidden="false" outlineLevel="0" max="6" min="6" style="1" width="44.38"/>
    <col collapsed="false" customWidth="true" hidden="false" outlineLevel="0" max="7" min="7" style="1" width="25.38"/>
    <col collapsed="false" customWidth="true" hidden="false" outlineLevel="0" max="8" min="8" style="1" width="31.63"/>
    <col collapsed="false" customWidth="true" hidden="false" outlineLevel="0" max="10" min="9" style="1" width="23.88"/>
    <col collapsed="false" customWidth="true" hidden="false" outlineLevel="0" max="26" min="11" style="1" width="9.13"/>
  </cols>
  <sheetData>
    <row r="1" customFormat="false" ht="15.75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1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2.75" hidden="false" customHeight="true" outlineLevel="0" collapsed="false">
      <c r="A2" s="14" t="str">
        <f aca="false">Capa!A5</f>
        <v>4º Relatório Gerencial Financeiro</v>
      </c>
      <c r="B2" s="14"/>
      <c r="C2" s="14"/>
      <c r="D2" s="14"/>
      <c r="E2" s="14"/>
      <c r="F2" s="14"/>
      <c r="G2" s="14"/>
      <c r="H2" s="14"/>
      <c r="I2" s="14"/>
      <c r="J2" s="1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2.75" hidden="false" customHeight="true" outlineLevel="0" collapsed="false">
      <c r="A3" s="16" t="s">
        <v>431</v>
      </c>
      <c r="B3" s="16"/>
      <c r="C3" s="16"/>
      <c r="D3" s="16"/>
      <c r="E3" s="16"/>
      <c r="F3" s="16"/>
      <c r="G3" s="16"/>
      <c r="H3" s="16"/>
      <c r="I3" s="16"/>
      <c r="J3" s="16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36" hidden="false" customHeight="true" outlineLevel="0" collapsed="false">
      <c r="A4" s="268" t="s">
        <v>432</v>
      </c>
      <c r="B4" s="269" t="s">
        <v>433</v>
      </c>
      <c r="C4" s="269" t="s">
        <v>434</v>
      </c>
      <c r="D4" s="269" t="s">
        <v>420</v>
      </c>
      <c r="E4" s="270" t="s">
        <v>403</v>
      </c>
      <c r="F4" s="271" t="s">
        <v>435</v>
      </c>
      <c r="G4" s="272" t="s">
        <v>436</v>
      </c>
      <c r="H4" s="272" t="s">
        <v>437</v>
      </c>
      <c r="I4" s="273" t="s">
        <v>438</v>
      </c>
      <c r="J4" s="274" t="s">
        <v>438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2.75" hidden="false" customHeight="true" outlineLevel="0" collapsed="false">
      <c r="A5" s="275" t="n">
        <v>1</v>
      </c>
      <c r="B5" s="276" t="n">
        <v>45992</v>
      </c>
      <c r="C5" s="251" t="s">
        <v>147</v>
      </c>
      <c r="D5" s="277" t="s">
        <v>149</v>
      </c>
      <c r="E5" s="278" t="n">
        <v>16488.26</v>
      </c>
      <c r="F5" s="277" t="s">
        <v>439</v>
      </c>
      <c r="G5" s="251" t="s">
        <v>393</v>
      </c>
      <c r="H5" s="251"/>
      <c r="I5" s="279"/>
      <c r="J5" s="280" t="str">
        <f aca="false">IF(I5="","",IF(LEN(I5)&gt;14,IF(ISBLANK(I5),"",I5),REPLACE(REPLACE(I5,1,3,"XXX"),13,2,"XX")))</f>
        <v/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2.75" hidden="false" customHeight="true" outlineLevel="0" collapsed="false">
      <c r="A6" s="275" t="n">
        <v>2</v>
      </c>
      <c r="B6" s="276" t="n">
        <v>45992</v>
      </c>
      <c r="C6" s="251" t="s">
        <v>147</v>
      </c>
      <c r="D6" s="277" t="s">
        <v>199</v>
      </c>
      <c r="E6" s="278" t="n">
        <v>1577.78</v>
      </c>
      <c r="F6" s="277" t="s">
        <v>440</v>
      </c>
      <c r="G6" s="251" t="s">
        <v>393</v>
      </c>
      <c r="H6" s="251"/>
      <c r="I6" s="279"/>
      <c r="J6" s="280" t="str">
        <f aca="false">IF(I6="","",IF(LEN(I6)&gt;14,IF(ISBLANK(I6),"",I6),REPLACE(REPLACE(I6,1,3,"XXX"),13,2,"XX")))</f>
        <v/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2.75" hidden="false" customHeight="true" outlineLevel="0" collapsed="false">
      <c r="A7" s="275" t="n">
        <v>3</v>
      </c>
      <c r="B7" s="276" t="n">
        <v>45992</v>
      </c>
      <c r="C7" s="251" t="s">
        <v>147</v>
      </c>
      <c r="D7" s="277" t="s">
        <v>195</v>
      </c>
      <c r="E7" s="278" t="n">
        <v>2025.09</v>
      </c>
      <c r="F7" s="277" t="s">
        <v>441</v>
      </c>
      <c r="G7" s="251" t="s">
        <v>393</v>
      </c>
      <c r="H7" s="251"/>
      <c r="I7" s="279"/>
      <c r="J7" s="280" t="str">
        <f aca="false">IF(I7="","",IF(LEN(I7)&gt;14,IF(ISBLANK(I7),"",I7),REPLACE(REPLACE(I7,1,3,"XXX"),13,2,"XX")))</f>
        <v/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2.75" hidden="false" customHeight="true" outlineLevel="0" collapsed="false">
      <c r="A8" s="275" t="n">
        <v>4</v>
      </c>
      <c r="B8" s="276" t="n">
        <v>45992</v>
      </c>
      <c r="C8" s="251" t="s">
        <v>147</v>
      </c>
      <c r="D8" s="277" t="s">
        <v>215</v>
      </c>
      <c r="E8" s="278" t="n">
        <v>962.41</v>
      </c>
      <c r="F8" s="277" t="s">
        <v>442</v>
      </c>
      <c r="G8" s="251" t="s">
        <v>393</v>
      </c>
      <c r="H8" s="251"/>
      <c r="I8" s="279"/>
      <c r="J8" s="280" t="str">
        <f aca="false">IF(I8="","",IF(LEN(I8)&gt;14,IF(ISBLANK(I8),"",I8),REPLACE(REPLACE(I8,1,3,"XXX"),13,2,"XX")))</f>
        <v/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2.75" hidden="false" customHeight="true" outlineLevel="0" collapsed="false">
      <c r="A9" s="275" t="n">
        <v>5</v>
      </c>
      <c r="B9" s="276" t="n">
        <v>45992</v>
      </c>
      <c r="C9" s="251" t="s">
        <v>147</v>
      </c>
      <c r="D9" s="277" t="s">
        <v>149</v>
      </c>
      <c r="E9" s="278" t="n">
        <v>17160.12</v>
      </c>
      <c r="F9" s="277" t="s">
        <v>443</v>
      </c>
      <c r="G9" s="251" t="s">
        <v>394</v>
      </c>
      <c r="H9" s="251"/>
      <c r="I9" s="279"/>
      <c r="J9" s="280" t="str">
        <f aca="false">IF(I9="","",IF(LEN(I9)&gt;14,IF(ISBLANK(I9),"",I9),REPLACE(REPLACE(I9,1,3,"XXX"),13,2,"XX")))</f>
        <v/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2.75" hidden="false" customHeight="true" outlineLevel="0" collapsed="false">
      <c r="A10" s="275" t="n">
        <v>6</v>
      </c>
      <c r="B10" s="276" t="n">
        <v>45992</v>
      </c>
      <c r="C10" s="251" t="s">
        <v>147</v>
      </c>
      <c r="D10" s="277" t="s">
        <v>199</v>
      </c>
      <c r="E10" s="278" t="n">
        <v>1463.42</v>
      </c>
      <c r="F10" s="277" t="s">
        <v>444</v>
      </c>
      <c r="G10" s="251" t="s">
        <v>394</v>
      </c>
      <c r="H10" s="251"/>
      <c r="I10" s="279"/>
      <c r="J10" s="280" t="str">
        <f aca="false">IF(I10="","",IF(LEN(I10)&gt;14,IF(ISBLANK(I10),"",I10),REPLACE(REPLACE(I10,1,3,"XXX"),13,2,"XX")))</f>
        <v/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2.75" hidden="false" customHeight="true" outlineLevel="0" collapsed="false">
      <c r="A11" s="275" t="n">
        <v>7</v>
      </c>
      <c r="B11" s="276" t="n">
        <v>45992</v>
      </c>
      <c r="C11" s="251" t="s">
        <v>147</v>
      </c>
      <c r="D11" s="277" t="s">
        <v>195</v>
      </c>
      <c r="E11" s="278" t="n">
        <v>1581.6</v>
      </c>
      <c r="F11" s="277" t="s">
        <v>445</v>
      </c>
      <c r="G11" s="251" t="s">
        <v>394</v>
      </c>
      <c r="H11" s="251"/>
      <c r="I11" s="279"/>
      <c r="J11" s="280" t="str">
        <f aca="false">IF(I11="","",IF(LEN(I11)&gt;14,IF(ISBLANK(I11),"",I11),REPLACE(REPLACE(I11,1,3,"XXX"),13,2,"XX")))</f>
        <v/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2.75" hidden="false" customHeight="true" outlineLevel="0" collapsed="false">
      <c r="A12" s="275" t="n">
        <v>8</v>
      </c>
      <c r="B12" s="276" t="n">
        <v>45992</v>
      </c>
      <c r="C12" s="251" t="s">
        <v>147</v>
      </c>
      <c r="D12" s="277" t="s">
        <v>149</v>
      </c>
      <c r="E12" s="278" t="n">
        <v>13081.78</v>
      </c>
      <c r="F12" s="277" t="s">
        <v>446</v>
      </c>
      <c r="G12" s="251" t="s">
        <v>395</v>
      </c>
      <c r="H12" s="251"/>
      <c r="I12" s="279"/>
      <c r="J12" s="280" t="str">
        <f aca="false">IF(I12="","",IF(LEN(I12)&gt;14,IF(ISBLANK(I12),"",I12),REPLACE(REPLACE(I12,1,3,"XXX"),13,2,"XX")))</f>
        <v/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2.75" hidden="false" customHeight="true" outlineLevel="0" collapsed="false">
      <c r="A13" s="275" t="n">
        <v>9</v>
      </c>
      <c r="B13" s="276" t="n">
        <v>45992</v>
      </c>
      <c r="C13" s="251" t="s">
        <v>147</v>
      </c>
      <c r="D13" s="277" t="s">
        <v>199</v>
      </c>
      <c r="E13" s="278" t="n">
        <v>1065.48</v>
      </c>
      <c r="F13" s="277" t="s">
        <v>447</v>
      </c>
      <c r="G13" s="251" t="s">
        <v>395</v>
      </c>
      <c r="H13" s="251"/>
      <c r="I13" s="279"/>
      <c r="J13" s="280" t="str">
        <f aca="false">IF(I13="","",IF(LEN(I13)&gt;14,IF(ISBLANK(I13),"",I13),REPLACE(REPLACE(I13,1,3,"XXX"),13,2,"XX")))</f>
        <v/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2.75" hidden="false" customHeight="true" outlineLevel="0" collapsed="false">
      <c r="A14" s="275" t="n">
        <v>10</v>
      </c>
      <c r="B14" s="276" t="n">
        <v>45992</v>
      </c>
      <c r="C14" s="251" t="s">
        <v>147</v>
      </c>
      <c r="D14" s="277" t="s">
        <v>195</v>
      </c>
      <c r="E14" s="278" t="n">
        <v>1171.82</v>
      </c>
      <c r="F14" s="277" t="s">
        <v>448</v>
      </c>
      <c r="G14" s="251" t="s">
        <v>395</v>
      </c>
      <c r="H14" s="251"/>
      <c r="I14" s="279"/>
      <c r="J14" s="280" t="str">
        <f aca="false">IF(I14="","",IF(LEN(I14)&gt;14,IF(ISBLANK(I14),"",I14),REPLACE(REPLACE(I14,1,3,"XXX"),13,2,"XX")))</f>
        <v/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2.75" hidden="false" customHeight="true" outlineLevel="0" collapsed="false">
      <c r="A15" s="275" t="n">
        <v>11</v>
      </c>
      <c r="B15" s="276" t="n">
        <v>45992</v>
      </c>
      <c r="C15" s="251" t="s">
        <v>147</v>
      </c>
      <c r="D15" s="277" t="s">
        <v>149</v>
      </c>
      <c r="E15" s="278" t="n">
        <v>12082.38</v>
      </c>
      <c r="F15" s="277" t="s">
        <v>449</v>
      </c>
      <c r="G15" s="251" t="s">
        <v>397</v>
      </c>
      <c r="H15" s="251"/>
      <c r="I15" s="279"/>
      <c r="J15" s="280" t="str">
        <f aca="false">IF(I15="","",IF(LEN(I15)&gt;14,IF(ISBLANK(I15),"",I15),REPLACE(REPLACE(I15,1,3,"XXX"),13,2,"XX")))</f>
        <v/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2.75" hidden="false" customHeight="true" outlineLevel="0" collapsed="false">
      <c r="A16" s="275" t="n">
        <v>12</v>
      </c>
      <c r="B16" s="276" t="n">
        <v>45992</v>
      </c>
      <c r="C16" s="251" t="s">
        <v>147</v>
      </c>
      <c r="D16" s="277" t="s">
        <v>195</v>
      </c>
      <c r="E16" s="278" t="n">
        <v>1171.82</v>
      </c>
      <c r="F16" s="277" t="s">
        <v>450</v>
      </c>
      <c r="G16" s="251" t="s">
        <v>397</v>
      </c>
      <c r="H16" s="251"/>
      <c r="I16" s="279"/>
      <c r="J16" s="280" t="str">
        <f aca="false">IF(I16="","",IF(LEN(I16)&gt;14,IF(ISBLANK(I16),"",I16),REPLACE(REPLACE(I16,1,3,"XXX"),13,2,"XX")))</f>
        <v/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2.75" hidden="false" customHeight="true" outlineLevel="0" collapsed="false">
      <c r="A17" s="275" t="n">
        <v>13</v>
      </c>
      <c r="B17" s="276" t="n">
        <v>45992</v>
      </c>
      <c r="C17" s="251" t="s">
        <v>147</v>
      </c>
      <c r="D17" s="277" t="s">
        <v>215</v>
      </c>
      <c r="E17" s="278" t="n">
        <v>1065.48</v>
      </c>
      <c r="F17" s="277" t="s">
        <v>451</v>
      </c>
      <c r="G17" s="251" t="s">
        <v>397</v>
      </c>
      <c r="H17" s="251"/>
      <c r="I17" s="279"/>
      <c r="J17" s="280" t="str">
        <f aca="false">IF(I17="","",IF(LEN(I17)&gt;14,IF(ISBLANK(I17),"",I17),REPLACE(REPLACE(I17,1,3,"XXX"),13,2,"XX")))</f>
        <v/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2.75" hidden="false" customHeight="true" outlineLevel="0" collapsed="false">
      <c r="A18" s="275" t="n">
        <v>14</v>
      </c>
      <c r="B18" s="276" t="n">
        <v>45992</v>
      </c>
      <c r="C18" s="251" t="s">
        <v>147</v>
      </c>
      <c r="D18" s="277" t="s">
        <v>149</v>
      </c>
      <c r="E18" s="278" t="n">
        <v>15904.68</v>
      </c>
      <c r="F18" s="277" t="s">
        <v>449</v>
      </c>
      <c r="G18" s="251" t="s">
        <v>396</v>
      </c>
      <c r="H18" s="251"/>
      <c r="I18" s="279"/>
      <c r="J18" s="280" t="str">
        <f aca="false">IF(I18="","",IF(LEN(I18)&gt;14,IF(ISBLANK(I18),"",I18),REPLACE(REPLACE(I18,1,3,"XXX"),13,2,"XX")))</f>
        <v/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2.75" hidden="false" customHeight="true" outlineLevel="0" collapsed="false">
      <c r="A19" s="275" t="n">
        <v>15</v>
      </c>
      <c r="B19" s="276" t="n">
        <v>45992</v>
      </c>
      <c r="C19" s="251" t="s">
        <v>147</v>
      </c>
      <c r="D19" s="277" t="s">
        <v>199</v>
      </c>
      <c r="E19" s="278" t="n">
        <v>1309.42</v>
      </c>
      <c r="F19" s="277" t="s">
        <v>452</v>
      </c>
      <c r="G19" s="251" t="s">
        <v>396</v>
      </c>
      <c r="H19" s="251"/>
      <c r="I19" s="279"/>
      <c r="J19" s="280" t="str">
        <f aca="false">IF(I19="","",IF(LEN(I19)&gt;14,IF(ISBLANK(I19),"",I19),REPLACE(REPLACE(I19,1,3,"XXX"),13,2,"XX")))</f>
        <v/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2.75" hidden="false" customHeight="true" outlineLevel="0" collapsed="false">
      <c r="A20" s="275" t="n">
        <v>16</v>
      </c>
      <c r="B20" s="276" t="n">
        <v>45992</v>
      </c>
      <c r="C20" s="251" t="s">
        <v>147</v>
      </c>
      <c r="D20" s="277" t="s">
        <v>195</v>
      </c>
      <c r="E20" s="278" t="n">
        <v>1431.12</v>
      </c>
      <c r="F20" s="277" t="s">
        <v>450</v>
      </c>
      <c r="G20" s="251" t="s">
        <v>396</v>
      </c>
      <c r="H20" s="251"/>
      <c r="I20" s="279"/>
      <c r="J20" s="280" t="str">
        <f aca="false">IF(I20="","",IF(LEN(I20)&gt;14,IF(ISBLANK(I20),"",I20),REPLACE(REPLACE(I20,1,3,"XXX"),13,2,"XX")))</f>
        <v/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2.75" hidden="false" customHeight="true" outlineLevel="0" collapsed="false">
      <c r="A21" s="275" t="n">
        <v>17</v>
      </c>
      <c r="B21" s="276" t="n">
        <v>45992</v>
      </c>
      <c r="C21" s="251" t="s">
        <v>147</v>
      </c>
      <c r="D21" s="277" t="s">
        <v>149</v>
      </c>
      <c r="E21" s="278" t="n">
        <v>3777.08</v>
      </c>
      <c r="F21" s="277" t="s">
        <v>453</v>
      </c>
      <c r="G21" s="251" t="s">
        <v>398</v>
      </c>
      <c r="H21" s="251"/>
      <c r="I21" s="279"/>
      <c r="J21" s="280" t="str">
        <f aca="false">IF(I21="","",IF(LEN(I21)&gt;14,IF(ISBLANK(I21),"",I21),REPLACE(REPLACE(I21,1,3,"XXX"),13,2,"XX")))</f>
        <v/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2.75" hidden="false" customHeight="true" outlineLevel="0" collapsed="false">
      <c r="A22" s="275" t="n">
        <v>18</v>
      </c>
      <c r="B22" s="276" t="n">
        <v>45992</v>
      </c>
      <c r="C22" s="251" t="s">
        <v>147</v>
      </c>
      <c r="D22" s="277" t="s">
        <v>199</v>
      </c>
      <c r="E22" s="278" t="n">
        <v>333.68</v>
      </c>
      <c r="F22" s="277" t="s">
        <v>454</v>
      </c>
      <c r="G22" s="251" t="s">
        <v>398</v>
      </c>
      <c r="H22" s="251"/>
      <c r="I22" s="279"/>
      <c r="J22" s="280" t="str">
        <f aca="false">IF(I22="","",IF(LEN(I22)&gt;14,IF(ISBLANK(I22),"",I22),REPLACE(REPLACE(I22,1,3,"XXX"),13,2,"XX")))</f>
        <v/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2.75" hidden="false" customHeight="true" outlineLevel="0" collapsed="false">
      <c r="A23" s="275" t="n">
        <v>19</v>
      </c>
      <c r="B23" s="276" t="n">
        <v>45992</v>
      </c>
      <c r="C23" s="251" t="s">
        <v>147</v>
      </c>
      <c r="D23" s="277" t="s">
        <v>195</v>
      </c>
      <c r="E23" s="278" t="n">
        <v>393.92</v>
      </c>
      <c r="F23" s="277" t="s">
        <v>455</v>
      </c>
      <c r="G23" s="251" t="s">
        <v>398</v>
      </c>
      <c r="H23" s="251"/>
      <c r="I23" s="279"/>
      <c r="J23" s="280" t="str">
        <f aca="false">IF(I23="","",IF(LEN(I23)&gt;14,IF(ISBLANK(I23),"",I23),REPLACE(REPLACE(I23,1,3,"XXX"),13,2,"XX")))</f>
        <v/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2.75" hidden="false" customHeight="true" outlineLevel="0" collapsed="false">
      <c r="A24" s="275"/>
      <c r="B24" s="276"/>
      <c r="C24" s="251"/>
      <c r="D24" s="277"/>
      <c r="E24" s="278"/>
      <c r="F24" s="277"/>
      <c r="G24" s="251"/>
      <c r="H24" s="251"/>
      <c r="I24" s="279"/>
      <c r="J24" s="280" t="str">
        <f aca="false">IF(I24="","",IF(LEN(I24)&gt;14,IF(ISBLANK(I24),"",I24),REPLACE(REPLACE(I24,1,3,"XXX"),13,2,"XX")))</f>
        <v/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2.75" hidden="false" customHeight="true" outlineLevel="0" collapsed="false">
      <c r="A25" s="275"/>
      <c r="B25" s="276"/>
      <c r="C25" s="251"/>
      <c r="D25" s="251"/>
      <c r="E25" s="278"/>
      <c r="F25" s="251"/>
      <c r="G25" s="251"/>
      <c r="H25" s="251"/>
      <c r="I25" s="279"/>
      <c r="J25" s="280" t="str">
        <f aca="false">IF(I25="","",IF(LEN(I25)&gt;14,IF(ISBLANK(I25),"",I25),REPLACE(REPLACE(I25,1,3,"XXX"),13,2,"XX")))</f>
        <v/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2.75" hidden="false" customHeight="true" outlineLevel="0" collapsed="false">
      <c r="A26" s="281"/>
      <c r="B26" s="276"/>
      <c r="C26" s="251"/>
      <c r="D26" s="251"/>
      <c r="E26" s="278"/>
      <c r="F26" s="251"/>
      <c r="G26" s="251"/>
      <c r="H26" s="251"/>
      <c r="I26" s="279"/>
      <c r="J26" s="280" t="str">
        <f aca="false">IF(I26="","",IF(LEN(I26)&gt;14,IF(ISBLANK(I26),"",I26),REPLACE(REPLACE(I26,1,3,"XXX"),13,2,"XX")))</f>
        <v/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2.75" hidden="false" customHeight="true" outlineLevel="0" collapsed="false">
      <c r="A27" s="275"/>
      <c r="B27" s="276"/>
      <c r="C27" s="251"/>
      <c r="D27" s="251"/>
      <c r="E27" s="278"/>
      <c r="F27" s="251"/>
      <c r="G27" s="251"/>
      <c r="H27" s="251"/>
      <c r="I27" s="279"/>
      <c r="J27" s="280" t="str">
        <f aca="false">IF(I27="","",IF(LEN(I27)&gt;14,IF(ISBLANK(I27),"",I27),REPLACE(REPLACE(I27,1,3,"XXX"),13,2,"XX")))</f>
        <v/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2.75" hidden="false" customHeight="true" outlineLevel="0" collapsed="false">
      <c r="A28" s="275"/>
      <c r="B28" s="276"/>
      <c r="C28" s="251"/>
      <c r="D28" s="251"/>
      <c r="E28" s="278"/>
      <c r="F28" s="251"/>
      <c r="G28" s="251"/>
      <c r="H28" s="251"/>
      <c r="I28" s="279"/>
      <c r="J28" s="280" t="str">
        <f aca="false">IF(I28="","",IF(LEN(I28)&gt;14,IF(ISBLANK(I28),"",I28),REPLACE(REPLACE(I28,1,3,"XXX"),13,2,"XX")))</f>
        <v/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2.75" hidden="false" customHeight="true" outlineLevel="0" collapsed="false">
      <c r="A29" s="281"/>
      <c r="B29" s="276"/>
      <c r="C29" s="251"/>
      <c r="D29" s="251"/>
      <c r="E29" s="278"/>
      <c r="F29" s="251"/>
      <c r="G29" s="251"/>
      <c r="H29" s="251"/>
      <c r="I29" s="279"/>
      <c r="J29" s="280" t="str">
        <f aca="false">IF(I29="","",IF(LEN(I29)&gt;14,IF(ISBLANK(I29),"",I29),REPLACE(REPLACE(I29,1,3,"XXX"),13,2,"XX")))</f>
        <v/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2.75" hidden="false" customHeight="true" outlineLevel="0" collapsed="false">
      <c r="A30" s="275"/>
      <c r="B30" s="276"/>
      <c r="C30" s="251"/>
      <c r="D30" s="251"/>
      <c r="E30" s="278"/>
      <c r="F30" s="251"/>
      <c r="G30" s="251"/>
      <c r="H30" s="251"/>
      <c r="I30" s="279"/>
      <c r="J30" s="280" t="str">
        <f aca="false">IF(I30="","",IF(LEN(I30)&gt;14,IF(ISBLANK(I30),"",I30),REPLACE(REPLACE(I30,1,3,"XXX"),13,2,"XX")))</f>
        <v/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2.75" hidden="false" customHeight="true" outlineLevel="0" collapsed="false">
      <c r="A31" s="281"/>
      <c r="B31" s="276"/>
      <c r="C31" s="251"/>
      <c r="D31" s="251"/>
      <c r="E31" s="278"/>
      <c r="F31" s="251"/>
      <c r="G31" s="251"/>
      <c r="H31" s="251"/>
      <c r="I31" s="279"/>
      <c r="J31" s="280" t="str">
        <f aca="false">IF(I31="","",IF(LEN(I31)&gt;14,IF(ISBLANK(I31),"",I31),REPLACE(REPLACE(I31,1,3,"XXX"),13,2,"XX")))</f>
        <v/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2.75" hidden="false" customHeight="true" outlineLevel="0" collapsed="false">
      <c r="A32" s="275"/>
      <c r="B32" s="276"/>
      <c r="C32" s="251"/>
      <c r="D32" s="251"/>
      <c r="E32" s="278"/>
      <c r="F32" s="251"/>
      <c r="G32" s="251"/>
      <c r="H32" s="251"/>
      <c r="I32" s="279"/>
      <c r="J32" s="280" t="str">
        <f aca="false">IF(I32="","",IF(LEN(I32)&gt;14,IF(ISBLANK(I32),"",I32),REPLACE(REPLACE(I32,1,3,"XXX"),13,2,"XX")))</f>
        <v/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2.75" hidden="false" customHeight="true" outlineLevel="0" collapsed="false">
      <c r="A33" s="275"/>
      <c r="B33" s="276"/>
      <c r="C33" s="251"/>
      <c r="D33" s="251"/>
      <c r="E33" s="278"/>
      <c r="F33" s="251"/>
      <c r="G33" s="251"/>
      <c r="H33" s="251"/>
      <c r="I33" s="279"/>
      <c r="J33" s="280" t="str">
        <f aca="false">IF(I33="","",IF(LEN(I33)&gt;14,IF(ISBLANK(I33),"",I33),REPLACE(REPLACE(I33,1,3,"XXX"),13,2,"XX")))</f>
        <v/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2.75" hidden="false" customHeight="true" outlineLevel="0" collapsed="false">
      <c r="A34" s="281"/>
      <c r="B34" s="276"/>
      <c r="C34" s="251"/>
      <c r="D34" s="251"/>
      <c r="E34" s="278"/>
      <c r="F34" s="251"/>
      <c r="G34" s="251"/>
      <c r="H34" s="251"/>
      <c r="I34" s="279"/>
      <c r="J34" s="280" t="str">
        <f aca="false">IF(I34="","",IF(LEN(I34)&gt;14,IF(ISBLANK(I34),"",I34),REPLACE(REPLACE(I34,1,3,"XXX"),13,2,"XX")))</f>
        <v/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2.75" hidden="false" customHeight="true" outlineLevel="0" collapsed="false">
      <c r="A35" s="275"/>
      <c r="B35" s="276"/>
      <c r="C35" s="251"/>
      <c r="D35" s="251"/>
      <c r="E35" s="278"/>
      <c r="F35" s="251"/>
      <c r="G35" s="251"/>
      <c r="H35" s="251"/>
      <c r="I35" s="279"/>
      <c r="J35" s="280" t="str">
        <f aca="false">IF(I35="","",IF(LEN(I35)&gt;14,IF(ISBLANK(I35),"",I35),REPLACE(REPLACE(I35,1,3,"XXX"),13,2,"XX")))</f>
        <v/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2.75" hidden="false" customHeight="true" outlineLevel="0" collapsed="false">
      <c r="A36" s="275"/>
      <c r="B36" s="276"/>
      <c r="C36" s="251"/>
      <c r="D36" s="251"/>
      <c r="E36" s="278"/>
      <c r="F36" s="251"/>
      <c r="G36" s="251"/>
      <c r="H36" s="251"/>
      <c r="I36" s="279"/>
      <c r="J36" s="280" t="str">
        <f aca="false">IF(I36="","",IF(LEN(I36)&gt;14,IF(ISBLANK(I36),"",I36),REPLACE(REPLACE(I36,1,3,"XXX"),13,2,"XX")))</f>
        <v/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2.75" hidden="false" customHeight="true" outlineLevel="0" collapsed="false">
      <c r="A37" s="281"/>
      <c r="B37" s="276"/>
      <c r="C37" s="251"/>
      <c r="D37" s="251"/>
      <c r="E37" s="278"/>
      <c r="F37" s="251"/>
      <c r="G37" s="251"/>
      <c r="H37" s="251"/>
      <c r="I37" s="279"/>
      <c r="J37" s="280" t="str">
        <f aca="false">IF(I37="","",IF(LEN(I37)&gt;14,IF(ISBLANK(I37),"",I37),REPLACE(REPLACE(I37,1,3,"XXX"),13,2,"XX")))</f>
        <v/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2.75" hidden="false" customHeight="true" outlineLevel="0" collapsed="false">
      <c r="A38" s="275"/>
      <c r="B38" s="276"/>
      <c r="C38" s="251"/>
      <c r="D38" s="251"/>
      <c r="E38" s="278"/>
      <c r="F38" s="251"/>
      <c r="G38" s="251"/>
      <c r="H38" s="251"/>
      <c r="I38" s="279"/>
      <c r="J38" s="280" t="str">
        <f aca="false">IF(I38="","",IF(LEN(I38)&gt;14,IF(ISBLANK(I38),"",I38),REPLACE(REPLACE(I38,1,3,"XXX"),13,2,"XX")))</f>
        <v/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2.75" hidden="false" customHeight="true" outlineLevel="0" collapsed="false">
      <c r="A39" s="275"/>
      <c r="B39" s="276"/>
      <c r="C39" s="251"/>
      <c r="D39" s="251"/>
      <c r="E39" s="278"/>
      <c r="F39" s="251"/>
      <c r="G39" s="251"/>
      <c r="H39" s="251"/>
      <c r="I39" s="279"/>
      <c r="J39" s="280" t="str">
        <f aca="false">IF(I39="","",IF(LEN(I39)&gt;14,IF(ISBLANK(I39),"",I39),REPLACE(REPLACE(I39,1,3,"XXX"),13,2,"XX")))</f>
        <v/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2.75" hidden="false" customHeight="true" outlineLevel="0" collapsed="false">
      <c r="A40" s="281"/>
      <c r="B40" s="276"/>
      <c r="C40" s="251"/>
      <c r="D40" s="251"/>
      <c r="E40" s="278"/>
      <c r="F40" s="251"/>
      <c r="G40" s="251"/>
      <c r="H40" s="251"/>
      <c r="I40" s="279"/>
      <c r="J40" s="280" t="str">
        <f aca="false">IF(I40="","",IF(LEN(I40)&gt;14,IF(ISBLANK(I40),"",I40),REPLACE(REPLACE(I40,1,3,"XXX"),13,2,"XX")))</f>
        <v/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2.75" hidden="false" customHeight="true" outlineLevel="0" collapsed="false">
      <c r="A41" s="275"/>
      <c r="B41" s="276"/>
      <c r="C41" s="251"/>
      <c r="D41" s="251"/>
      <c r="E41" s="278"/>
      <c r="F41" s="251"/>
      <c r="G41" s="251"/>
      <c r="H41" s="251"/>
      <c r="I41" s="279"/>
      <c r="J41" s="280" t="str">
        <f aca="false">IF(I41="","",IF(LEN(I41)&gt;14,IF(ISBLANK(I41),"",I41),REPLACE(REPLACE(I41,1,3,"XXX"),13,2,"XX")))</f>
        <v/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2.75" hidden="false" customHeight="true" outlineLevel="0" collapsed="false">
      <c r="A42" s="275"/>
      <c r="B42" s="276"/>
      <c r="C42" s="251"/>
      <c r="D42" s="251"/>
      <c r="E42" s="278"/>
      <c r="F42" s="251"/>
      <c r="G42" s="251"/>
      <c r="H42" s="251"/>
      <c r="I42" s="279"/>
      <c r="J42" s="280" t="str">
        <f aca="false">IF(I42="","",IF(LEN(I42)&gt;14,IF(ISBLANK(I42),"",I42),REPLACE(REPLACE(I42,1,3,"XXX"),13,2,"XX")))</f>
        <v/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2.75" hidden="false" customHeight="true" outlineLevel="0" collapsed="false">
      <c r="A43" s="281"/>
      <c r="B43" s="276"/>
      <c r="C43" s="251"/>
      <c r="D43" s="251"/>
      <c r="E43" s="278"/>
      <c r="F43" s="251"/>
      <c r="G43" s="251"/>
      <c r="H43" s="251"/>
      <c r="I43" s="279"/>
      <c r="J43" s="280" t="str">
        <f aca="false">IF(I43="","",IF(LEN(I43)&gt;14,IF(ISBLANK(I43),"",I43),REPLACE(REPLACE(I43,1,3,"XXX"),13,2,"XX")))</f>
        <v/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2.75" hidden="false" customHeight="true" outlineLevel="0" collapsed="false">
      <c r="A44" s="275"/>
      <c r="B44" s="276"/>
      <c r="C44" s="251"/>
      <c r="D44" s="251"/>
      <c r="E44" s="278"/>
      <c r="F44" s="251"/>
      <c r="G44" s="251"/>
      <c r="H44" s="251"/>
      <c r="I44" s="279"/>
      <c r="J44" s="280" t="str">
        <f aca="false">IF(I44="","",IF(LEN(I44)&gt;14,IF(ISBLANK(I44),"",I44),REPLACE(REPLACE(I44,1,3,"XXX"),13,2,"XX")))</f>
        <v/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2.75" hidden="false" customHeight="true" outlineLevel="0" collapsed="false">
      <c r="A45" s="275"/>
      <c r="B45" s="276"/>
      <c r="C45" s="251"/>
      <c r="D45" s="251"/>
      <c r="E45" s="278"/>
      <c r="F45" s="251"/>
      <c r="G45" s="251"/>
      <c r="H45" s="251"/>
      <c r="I45" s="279"/>
      <c r="J45" s="280" t="str">
        <f aca="false">IF(I45="","",IF(LEN(I45)&gt;14,IF(ISBLANK(I45),"",I45),REPLACE(REPLACE(I45,1,3,"XXX"),13,2,"XX")))</f>
        <v/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2.75" hidden="false" customHeight="true" outlineLevel="0" collapsed="false">
      <c r="A46" s="281"/>
      <c r="B46" s="276"/>
      <c r="C46" s="251"/>
      <c r="D46" s="251"/>
      <c r="E46" s="278"/>
      <c r="F46" s="251"/>
      <c r="G46" s="251"/>
      <c r="H46" s="251"/>
      <c r="I46" s="279"/>
      <c r="J46" s="280" t="str">
        <f aca="false">IF(I46="","",IF(LEN(I46)&gt;14,IF(ISBLANK(I46),"",I46),REPLACE(REPLACE(I46,1,3,"XXX"),13,2,"XX")))</f>
        <v/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2.75" hidden="false" customHeight="true" outlineLevel="0" collapsed="false">
      <c r="A47" s="275"/>
      <c r="B47" s="276"/>
      <c r="C47" s="251"/>
      <c r="D47" s="251"/>
      <c r="E47" s="278"/>
      <c r="F47" s="251"/>
      <c r="G47" s="251"/>
      <c r="H47" s="251"/>
      <c r="I47" s="279"/>
      <c r="J47" s="280" t="str">
        <f aca="false">IF(I47="","",IF(LEN(I47)&gt;14,IF(ISBLANK(I47),"",I47),REPLACE(REPLACE(I47,1,3,"XXX"),13,2,"XX")))</f>
        <v/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2.75" hidden="false" customHeight="true" outlineLevel="0" collapsed="false">
      <c r="A48" s="275"/>
      <c r="B48" s="276"/>
      <c r="C48" s="251"/>
      <c r="D48" s="251"/>
      <c r="E48" s="278"/>
      <c r="F48" s="251"/>
      <c r="G48" s="251"/>
      <c r="H48" s="251"/>
      <c r="I48" s="279"/>
      <c r="J48" s="280" t="str">
        <f aca="false">IF(I48="","",IF(LEN(I48)&gt;14,IF(ISBLANK(I48),"",I48),REPLACE(REPLACE(I48,1,3,"XXX"),13,2,"XX")))</f>
        <v/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2.75" hidden="false" customHeight="true" outlineLevel="0" collapsed="false">
      <c r="A49" s="281"/>
      <c r="B49" s="276"/>
      <c r="C49" s="251"/>
      <c r="D49" s="251"/>
      <c r="E49" s="278"/>
      <c r="F49" s="251"/>
      <c r="G49" s="251"/>
      <c r="H49" s="251"/>
      <c r="I49" s="279"/>
      <c r="J49" s="280" t="str">
        <f aca="false">IF(I49="","",IF(LEN(I49)&gt;14,IF(ISBLANK(I49),"",I49),REPLACE(REPLACE(I49,1,3,"XXX"),13,2,"XX")))</f>
        <v/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2.75" hidden="false" customHeight="true" outlineLevel="0" collapsed="false">
      <c r="A50" s="275"/>
      <c r="B50" s="276"/>
      <c r="C50" s="251"/>
      <c r="D50" s="251"/>
      <c r="E50" s="278"/>
      <c r="F50" s="251"/>
      <c r="G50" s="251"/>
      <c r="H50" s="251"/>
      <c r="I50" s="279"/>
      <c r="J50" s="280" t="str">
        <f aca="false">IF(I50="","",IF(LEN(I50)&gt;14,IF(ISBLANK(I50),"",I50),REPLACE(REPLACE(I50,1,3,"XXX"),13,2,"XX")))</f>
        <v/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2.75" hidden="false" customHeight="true" outlineLevel="0" collapsed="false">
      <c r="A51" s="281"/>
      <c r="B51" s="276"/>
      <c r="C51" s="251"/>
      <c r="D51" s="251"/>
      <c r="E51" s="278"/>
      <c r="F51" s="251"/>
      <c r="G51" s="251"/>
      <c r="H51" s="251"/>
      <c r="I51" s="279"/>
      <c r="J51" s="280" t="str">
        <f aca="false">IF(I51="","",IF(LEN(I51)&gt;14,IF(ISBLANK(I51),"",I51),REPLACE(REPLACE(I51,1,3,"XXX"),13,2,"XX")))</f>
        <v/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2.75" hidden="false" customHeight="true" outlineLevel="0" collapsed="false">
      <c r="A52" s="275"/>
      <c r="B52" s="276"/>
      <c r="C52" s="251"/>
      <c r="D52" s="251"/>
      <c r="E52" s="278"/>
      <c r="F52" s="251"/>
      <c r="G52" s="251"/>
      <c r="H52" s="251"/>
      <c r="I52" s="279"/>
      <c r="J52" s="280" t="str">
        <f aca="false">IF(I52="","",IF(LEN(I52)&gt;14,IF(ISBLANK(I52),"",I52),REPLACE(REPLACE(I52,1,3,"XXX"),13,2,"XX")))</f>
        <v/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2.75" hidden="false" customHeight="true" outlineLevel="0" collapsed="false">
      <c r="A53" s="275"/>
      <c r="B53" s="276"/>
      <c r="C53" s="251"/>
      <c r="D53" s="251"/>
      <c r="E53" s="278"/>
      <c r="F53" s="251"/>
      <c r="G53" s="251"/>
      <c r="H53" s="251"/>
      <c r="I53" s="279"/>
      <c r="J53" s="280" t="str">
        <f aca="false">IF(I53="","",IF(LEN(I53)&gt;14,IF(ISBLANK(I53),"",I53),REPLACE(REPLACE(I53,1,3,"XXX"),13,2,"XX")))</f>
        <v/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2.75" hidden="false" customHeight="true" outlineLevel="0" collapsed="false">
      <c r="A54" s="281"/>
      <c r="B54" s="276"/>
      <c r="C54" s="251"/>
      <c r="D54" s="251"/>
      <c r="E54" s="278"/>
      <c r="F54" s="251"/>
      <c r="G54" s="251"/>
      <c r="H54" s="251"/>
      <c r="I54" s="279"/>
      <c r="J54" s="280" t="str">
        <f aca="false">IF(I54="","",IF(LEN(I54)&gt;14,IF(ISBLANK(I54),"",I54),REPLACE(REPLACE(I54,1,3,"XXX"),13,2,"XX")))</f>
        <v/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2.75" hidden="false" customHeight="true" outlineLevel="0" collapsed="false">
      <c r="A55" s="275"/>
      <c r="B55" s="276"/>
      <c r="C55" s="251"/>
      <c r="D55" s="251"/>
      <c r="E55" s="278"/>
      <c r="F55" s="251"/>
      <c r="G55" s="251"/>
      <c r="H55" s="251"/>
      <c r="I55" s="279"/>
      <c r="J55" s="280" t="str">
        <f aca="false">IF(I55="","",IF(LEN(I55)&gt;14,IF(ISBLANK(I55),"",I55),REPLACE(REPLACE(I55,1,3,"XXX"),13,2,"XX")))</f>
        <v/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2.75" hidden="false" customHeight="true" outlineLevel="0" collapsed="false">
      <c r="A56" s="275"/>
      <c r="B56" s="276"/>
      <c r="C56" s="251"/>
      <c r="D56" s="251"/>
      <c r="E56" s="278"/>
      <c r="F56" s="251"/>
      <c r="G56" s="251"/>
      <c r="H56" s="251"/>
      <c r="I56" s="279"/>
      <c r="J56" s="280" t="str">
        <f aca="false">IF(I56="","",IF(LEN(I56)&gt;14,IF(ISBLANK(I56),"",I56),REPLACE(REPLACE(I56,1,3,"XXX"),13,2,"XX")))</f>
        <v/>
      </c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2.75" hidden="false" customHeight="true" outlineLevel="0" collapsed="false">
      <c r="A57" s="281"/>
      <c r="B57" s="276"/>
      <c r="C57" s="251"/>
      <c r="D57" s="251"/>
      <c r="E57" s="278"/>
      <c r="F57" s="251"/>
      <c r="G57" s="251"/>
      <c r="H57" s="251"/>
      <c r="I57" s="279"/>
      <c r="J57" s="280" t="str">
        <f aca="false">IF(I57="","",IF(LEN(I57)&gt;14,IF(ISBLANK(I57),"",I57),REPLACE(REPLACE(I57,1,3,"XXX"),13,2,"XX")))</f>
        <v/>
      </c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2.75" hidden="false" customHeight="true" outlineLevel="0" collapsed="false">
      <c r="A58" s="275"/>
      <c r="B58" s="276"/>
      <c r="C58" s="251"/>
      <c r="D58" s="251"/>
      <c r="E58" s="278"/>
      <c r="F58" s="251"/>
      <c r="G58" s="251"/>
      <c r="H58" s="251"/>
      <c r="I58" s="279"/>
      <c r="J58" s="280" t="str">
        <f aca="false">IF(I58="","",IF(LEN(I58)&gt;14,IF(ISBLANK(I58),"",I58),REPLACE(REPLACE(I58,1,3,"XXX"),13,2,"XX")))</f>
        <v/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2.75" hidden="false" customHeight="true" outlineLevel="0" collapsed="false">
      <c r="A59" s="275"/>
      <c r="B59" s="276"/>
      <c r="C59" s="251"/>
      <c r="D59" s="251"/>
      <c r="E59" s="278"/>
      <c r="F59" s="251"/>
      <c r="G59" s="251"/>
      <c r="H59" s="251"/>
      <c r="I59" s="279"/>
      <c r="J59" s="280" t="str">
        <f aca="false">IF(I59="","",IF(LEN(I59)&gt;14,IF(ISBLANK(I59),"",I59),REPLACE(REPLACE(I59,1,3,"XXX"),13,2,"XX")))</f>
        <v/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2.75" hidden="false" customHeight="true" outlineLevel="0" collapsed="false">
      <c r="A60" s="281"/>
      <c r="B60" s="276"/>
      <c r="C60" s="251"/>
      <c r="D60" s="251"/>
      <c r="E60" s="278"/>
      <c r="F60" s="251"/>
      <c r="G60" s="251"/>
      <c r="H60" s="251"/>
      <c r="I60" s="279"/>
      <c r="J60" s="280" t="str">
        <f aca="false">IF(I60="","",IF(LEN(I60)&gt;14,IF(ISBLANK(I60),"",I60),REPLACE(REPLACE(I60,1,3,"XXX"),13,2,"XX")))</f>
        <v/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2.75" hidden="false" customHeight="true" outlineLevel="0" collapsed="false">
      <c r="A61" s="275"/>
      <c r="B61" s="276"/>
      <c r="C61" s="251"/>
      <c r="D61" s="251"/>
      <c r="E61" s="278"/>
      <c r="F61" s="251"/>
      <c r="G61" s="251"/>
      <c r="H61" s="251"/>
      <c r="I61" s="279"/>
      <c r="J61" s="280" t="str">
        <f aca="false">IF(I61="","",IF(LEN(I61)&gt;14,IF(ISBLANK(I61),"",I61),REPLACE(REPLACE(I61,1,3,"XXX"),13,2,"XX")))</f>
        <v/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2.75" hidden="false" customHeight="true" outlineLevel="0" collapsed="false">
      <c r="A62" s="275"/>
      <c r="B62" s="276"/>
      <c r="C62" s="251"/>
      <c r="D62" s="251"/>
      <c r="E62" s="278"/>
      <c r="F62" s="251"/>
      <c r="G62" s="251"/>
      <c r="H62" s="251"/>
      <c r="I62" s="279"/>
      <c r="J62" s="280" t="str">
        <f aca="false">IF(I62="","",IF(LEN(I62)&gt;14,IF(ISBLANK(I62),"",I62),REPLACE(REPLACE(I62,1,3,"XXX"),13,2,"XX")))</f>
        <v/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2.75" hidden="false" customHeight="true" outlineLevel="0" collapsed="false">
      <c r="A63" s="281"/>
      <c r="B63" s="276"/>
      <c r="C63" s="251"/>
      <c r="D63" s="251"/>
      <c r="E63" s="278"/>
      <c r="F63" s="251"/>
      <c r="G63" s="251"/>
      <c r="H63" s="251"/>
      <c r="I63" s="279"/>
      <c r="J63" s="280" t="str">
        <f aca="false">IF(I63="","",IF(LEN(I63)&gt;14,IF(ISBLANK(I63),"",I63),REPLACE(REPLACE(I63,1,3,"XXX"),13,2,"XX")))</f>
        <v/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2.75" hidden="false" customHeight="true" outlineLevel="0" collapsed="false">
      <c r="A64" s="275"/>
      <c r="B64" s="276"/>
      <c r="C64" s="251"/>
      <c r="D64" s="251"/>
      <c r="E64" s="278"/>
      <c r="F64" s="251"/>
      <c r="G64" s="251"/>
      <c r="H64" s="251"/>
      <c r="I64" s="279"/>
      <c r="J64" s="280" t="str">
        <f aca="false">IF(I64="","",IF(LEN(I64)&gt;14,IF(ISBLANK(I64),"",I64),REPLACE(REPLACE(I64,1,3,"XXX"),13,2,"XX")))</f>
        <v/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2.75" hidden="false" customHeight="true" outlineLevel="0" collapsed="false">
      <c r="A65" s="275"/>
      <c r="B65" s="276"/>
      <c r="C65" s="251"/>
      <c r="D65" s="251"/>
      <c r="E65" s="278"/>
      <c r="F65" s="251"/>
      <c r="G65" s="251"/>
      <c r="H65" s="251"/>
      <c r="I65" s="279"/>
      <c r="J65" s="280" t="str">
        <f aca="false">IF(I65="","",IF(LEN(I65)&gt;14,IF(ISBLANK(I65),"",I65),REPLACE(REPLACE(I65,1,3,"XXX"),13,2,"XX")))</f>
        <v/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2.75" hidden="false" customHeight="true" outlineLevel="0" collapsed="false">
      <c r="A66" s="281"/>
      <c r="B66" s="276"/>
      <c r="C66" s="251"/>
      <c r="D66" s="251"/>
      <c r="E66" s="278"/>
      <c r="F66" s="251"/>
      <c r="G66" s="251"/>
      <c r="H66" s="251"/>
      <c r="I66" s="279"/>
      <c r="J66" s="280" t="str">
        <f aca="false">IF(I66="","",IF(LEN(I66)&gt;14,IF(ISBLANK(I66),"",I66),REPLACE(REPLACE(I66,1,3,"XXX"),13,2,"XX")))</f>
        <v/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2.75" hidden="false" customHeight="true" outlineLevel="0" collapsed="false">
      <c r="A67" s="275"/>
      <c r="B67" s="276"/>
      <c r="C67" s="251"/>
      <c r="D67" s="251"/>
      <c r="E67" s="278"/>
      <c r="F67" s="251"/>
      <c r="G67" s="251"/>
      <c r="H67" s="251"/>
      <c r="I67" s="279"/>
      <c r="J67" s="280" t="str">
        <f aca="false">IF(I67="","",IF(LEN(I67)&gt;14,IF(ISBLANK(I67),"",I67),REPLACE(REPLACE(I67,1,3,"XXX"),13,2,"XX")))</f>
        <v/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2.75" hidden="false" customHeight="true" outlineLevel="0" collapsed="false">
      <c r="A68" s="275"/>
      <c r="B68" s="276"/>
      <c r="C68" s="251"/>
      <c r="D68" s="251"/>
      <c r="E68" s="278"/>
      <c r="F68" s="251"/>
      <c r="G68" s="251"/>
      <c r="H68" s="251"/>
      <c r="I68" s="279"/>
      <c r="J68" s="280" t="str">
        <f aca="false">IF(I68="","",IF(LEN(I68)&gt;14,IF(ISBLANK(I68),"",I68),REPLACE(REPLACE(I68,1,3,"XXX"),13,2,"XX")))</f>
        <v/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2.75" hidden="false" customHeight="true" outlineLevel="0" collapsed="false">
      <c r="A69" s="281"/>
      <c r="B69" s="276"/>
      <c r="C69" s="251"/>
      <c r="D69" s="251"/>
      <c r="E69" s="278"/>
      <c r="F69" s="251"/>
      <c r="G69" s="251"/>
      <c r="H69" s="251"/>
      <c r="I69" s="279"/>
      <c r="J69" s="280" t="str">
        <f aca="false">IF(I69="","",IF(LEN(I69)&gt;14,IF(ISBLANK(I69),"",I69),REPLACE(REPLACE(I69,1,3,"XXX"),13,2,"XX")))</f>
        <v/>
      </c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2.75" hidden="false" customHeight="true" outlineLevel="0" collapsed="false">
      <c r="A70" s="275"/>
      <c r="B70" s="276"/>
      <c r="C70" s="251"/>
      <c r="D70" s="251"/>
      <c r="E70" s="278"/>
      <c r="F70" s="251"/>
      <c r="G70" s="251"/>
      <c r="H70" s="251"/>
      <c r="I70" s="279"/>
      <c r="J70" s="280" t="str">
        <f aca="false">IF(I70="","",IF(LEN(I70)&gt;14,IF(ISBLANK(I70),"",I70),REPLACE(REPLACE(I70,1,3,"XXX"),13,2,"XX")))</f>
        <v/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2.75" hidden="false" customHeight="true" outlineLevel="0" collapsed="false">
      <c r="A71" s="281"/>
      <c r="B71" s="276"/>
      <c r="C71" s="251"/>
      <c r="D71" s="251"/>
      <c r="E71" s="278"/>
      <c r="F71" s="251"/>
      <c r="G71" s="251"/>
      <c r="H71" s="251"/>
      <c r="I71" s="279"/>
      <c r="J71" s="280" t="str">
        <f aca="false">IF(I71="","",IF(LEN(I71)&gt;14,IF(ISBLANK(I71),"",I71),REPLACE(REPLACE(I71,1,3,"XXX"),13,2,"XX")))</f>
        <v/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2.75" hidden="false" customHeight="true" outlineLevel="0" collapsed="false">
      <c r="A72" s="275"/>
      <c r="B72" s="276"/>
      <c r="C72" s="251"/>
      <c r="D72" s="251"/>
      <c r="E72" s="278"/>
      <c r="F72" s="251"/>
      <c r="G72" s="251"/>
      <c r="H72" s="251"/>
      <c r="I72" s="279"/>
      <c r="J72" s="280" t="str">
        <f aca="false">IF(I72="","",IF(LEN(I72)&gt;14,IF(ISBLANK(I72),"",I72),REPLACE(REPLACE(I72,1,3,"XXX"),13,2,"XX")))</f>
        <v/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2.75" hidden="false" customHeight="true" outlineLevel="0" collapsed="false">
      <c r="A73" s="275"/>
      <c r="B73" s="276"/>
      <c r="C73" s="251"/>
      <c r="D73" s="251"/>
      <c r="E73" s="278"/>
      <c r="F73" s="251"/>
      <c r="G73" s="251"/>
      <c r="H73" s="251"/>
      <c r="I73" s="279"/>
      <c r="J73" s="280" t="str">
        <f aca="false">IF(I73="","",IF(LEN(I73)&gt;14,IF(ISBLANK(I73),"",I73),REPLACE(REPLACE(I73,1,3,"XXX"),13,2,"XX")))</f>
        <v/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2.75" hidden="false" customHeight="true" outlineLevel="0" collapsed="false">
      <c r="A74" s="281"/>
      <c r="B74" s="276"/>
      <c r="C74" s="251"/>
      <c r="D74" s="251"/>
      <c r="E74" s="278"/>
      <c r="F74" s="251"/>
      <c r="G74" s="251"/>
      <c r="H74" s="251"/>
      <c r="I74" s="279"/>
      <c r="J74" s="280" t="str">
        <f aca="false">IF(I74="","",IF(LEN(I74)&gt;14,IF(ISBLANK(I74),"",I74),REPLACE(REPLACE(I74,1,3,"XXX"),13,2,"XX")))</f>
        <v/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2.75" hidden="false" customHeight="true" outlineLevel="0" collapsed="false">
      <c r="A75" s="275"/>
      <c r="B75" s="276"/>
      <c r="C75" s="251"/>
      <c r="D75" s="251"/>
      <c r="E75" s="278"/>
      <c r="F75" s="251"/>
      <c r="G75" s="251"/>
      <c r="H75" s="251"/>
      <c r="I75" s="279"/>
      <c r="J75" s="280" t="str">
        <f aca="false">IF(I75="","",IF(LEN(I75)&gt;14,IF(ISBLANK(I75),"",I75),REPLACE(REPLACE(I75,1,3,"XXX"),13,2,"XX")))</f>
        <v/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2.75" hidden="false" customHeight="true" outlineLevel="0" collapsed="false">
      <c r="A76" s="275"/>
      <c r="B76" s="276"/>
      <c r="C76" s="251"/>
      <c r="D76" s="251"/>
      <c r="E76" s="278"/>
      <c r="F76" s="251"/>
      <c r="G76" s="251"/>
      <c r="H76" s="251"/>
      <c r="I76" s="279"/>
      <c r="J76" s="280" t="str">
        <f aca="false">IF(I76="","",IF(LEN(I76)&gt;14,IF(ISBLANK(I76),"",I76),REPLACE(REPLACE(I76,1,3,"XXX"),13,2,"XX")))</f>
        <v/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2.75" hidden="false" customHeight="true" outlineLevel="0" collapsed="false">
      <c r="A77" s="281"/>
      <c r="B77" s="276"/>
      <c r="C77" s="251"/>
      <c r="D77" s="251"/>
      <c r="E77" s="278"/>
      <c r="F77" s="251"/>
      <c r="G77" s="251"/>
      <c r="H77" s="251"/>
      <c r="I77" s="279"/>
      <c r="J77" s="280" t="str">
        <f aca="false">IF(I77="","",IF(LEN(I77)&gt;14,IF(ISBLANK(I77),"",I77),REPLACE(REPLACE(I77,1,3,"XXX"),13,2,"XX")))</f>
        <v/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2.75" hidden="false" customHeight="true" outlineLevel="0" collapsed="false">
      <c r="A78" s="275"/>
      <c r="B78" s="276"/>
      <c r="C78" s="251"/>
      <c r="D78" s="251"/>
      <c r="E78" s="278"/>
      <c r="F78" s="251"/>
      <c r="G78" s="251"/>
      <c r="H78" s="251"/>
      <c r="I78" s="279"/>
      <c r="J78" s="280" t="str">
        <f aca="false">IF(I78="","",IF(LEN(I78)&gt;14,IF(ISBLANK(I78),"",I78),REPLACE(REPLACE(I78,1,3,"XXX"),13,2,"XX")))</f>
        <v/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2.75" hidden="false" customHeight="true" outlineLevel="0" collapsed="false">
      <c r="A79" s="275"/>
      <c r="B79" s="276"/>
      <c r="C79" s="251"/>
      <c r="D79" s="251"/>
      <c r="E79" s="278"/>
      <c r="F79" s="251"/>
      <c r="G79" s="251"/>
      <c r="H79" s="251"/>
      <c r="I79" s="279"/>
      <c r="J79" s="280" t="str">
        <f aca="false">IF(I79="","",IF(LEN(I79)&gt;14,IF(ISBLANK(I79),"",I79),REPLACE(REPLACE(I79,1,3,"XXX"),13,2,"XX")))</f>
        <v/>
      </c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2.75" hidden="false" customHeight="true" outlineLevel="0" collapsed="false">
      <c r="A80" s="281"/>
      <c r="B80" s="276"/>
      <c r="C80" s="251"/>
      <c r="D80" s="251"/>
      <c r="E80" s="278"/>
      <c r="F80" s="251"/>
      <c r="G80" s="251"/>
      <c r="H80" s="251"/>
      <c r="I80" s="279"/>
      <c r="J80" s="280" t="str">
        <f aca="false">IF(I80="","",IF(LEN(I80)&gt;14,IF(ISBLANK(I80),"",I80),REPLACE(REPLACE(I80,1,3,"XXX"),13,2,"XX")))</f>
        <v/>
      </c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2.75" hidden="false" customHeight="true" outlineLevel="0" collapsed="false">
      <c r="A81" s="275"/>
      <c r="B81" s="276"/>
      <c r="C81" s="251"/>
      <c r="D81" s="251"/>
      <c r="E81" s="278"/>
      <c r="F81" s="251"/>
      <c r="G81" s="251"/>
      <c r="H81" s="251"/>
      <c r="I81" s="279"/>
      <c r="J81" s="280" t="str">
        <f aca="false">IF(I81="","",IF(LEN(I81)&gt;14,IF(ISBLANK(I81),"",I81),REPLACE(REPLACE(I81,1,3,"XXX"),13,2,"XX")))</f>
        <v/>
      </c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2.75" hidden="false" customHeight="true" outlineLevel="0" collapsed="false">
      <c r="A82" s="275"/>
      <c r="B82" s="276"/>
      <c r="C82" s="251"/>
      <c r="D82" s="251"/>
      <c r="E82" s="278"/>
      <c r="F82" s="251"/>
      <c r="G82" s="251"/>
      <c r="H82" s="251"/>
      <c r="I82" s="279"/>
      <c r="J82" s="280" t="str">
        <f aca="false">IF(I82="","",IF(LEN(I82)&gt;14,IF(ISBLANK(I82),"",I82),REPLACE(REPLACE(I82,1,3,"XXX"),13,2,"XX")))</f>
        <v/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2.75" hidden="false" customHeight="true" outlineLevel="0" collapsed="false">
      <c r="A83" s="281"/>
      <c r="B83" s="276"/>
      <c r="C83" s="251"/>
      <c r="D83" s="251"/>
      <c r="E83" s="278"/>
      <c r="F83" s="251"/>
      <c r="G83" s="251"/>
      <c r="H83" s="251"/>
      <c r="I83" s="279"/>
      <c r="J83" s="280" t="str">
        <f aca="false">IF(I83="","",IF(LEN(I83)&gt;14,IF(ISBLANK(I83),"",I83),REPLACE(REPLACE(I83,1,3,"XXX"),13,2,"XX")))</f>
        <v/>
      </c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2.75" hidden="false" customHeight="true" outlineLevel="0" collapsed="false">
      <c r="A84" s="275"/>
      <c r="B84" s="276"/>
      <c r="C84" s="251"/>
      <c r="D84" s="251"/>
      <c r="E84" s="278"/>
      <c r="F84" s="251"/>
      <c r="G84" s="251"/>
      <c r="H84" s="251"/>
      <c r="I84" s="279"/>
      <c r="J84" s="280" t="str">
        <f aca="false">IF(I84="","",IF(LEN(I84)&gt;14,IF(ISBLANK(I84),"",I84),REPLACE(REPLACE(I84,1,3,"XXX"),13,2,"XX")))</f>
        <v/>
      </c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2.75" hidden="false" customHeight="true" outlineLevel="0" collapsed="false">
      <c r="A85" s="275"/>
      <c r="B85" s="276"/>
      <c r="C85" s="251"/>
      <c r="D85" s="251"/>
      <c r="E85" s="278"/>
      <c r="F85" s="251"/>
      <c r="G85" s="251"/>
      <c r="H85" s="251"/>
      <c r="I85" s="279"/>
      <c r="J85" s="280" t="str">
        <f aca="false">IF(I85="","",IF(LEN(I85)&gt;14,IF(ISBLANK(I85),"",I85),REPLACE(REPLACE(I85,1,3,"XXX"),13,2,"XX")))</f>
        <v/>
      </c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2.75" hidden="false" customHeight="true" outlineLevel="0" collapsed="false">
      <c r="A86" s="281"/>
      <c r="B86" s="276"/>
      <c r="C86" s="251"/>
      <c r="D86" s="251"/>
      <c r="E86" s="278"/>
      <c r="F86" s="251"/>
      <c r="G86" s="251"/>
      <c r="H86" s="251"/>
      <c r="I86" s="279"/>
      <c r="J86" s="280" t="str">
        <f aca="false">IF(I86="","",IF(LEN(I86)&gt;14,IF(ISBLANK(I86),"",I86),REPLACE(REPLACE(I86,1,3,"XXX"),13,2,"XX")))</f>
        <v/>
      </c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2.75" hidden="false" customHeight="true" outlineLevel="0" collapsed="false">
      <c r="A87" s="275"/>
      <c r="B87" s="276"/>
      <c r="C87" s="251"/>
      <c r="D87" s="251"/>
      <c r="E87" s="278"/>
      <c r="F87" s="251"/>
      <c r="G87" s="251"/>
      <c r="H87" s="251"/>
      <c r="I87" s="279"/>
      <c r="J87" s="280" t="str">
        <f aca="false">IF(I87="","",IF(LEN(I87)&gt;14,IF(ISBLANK(I87),"",I87),REPLACE(REPLACE(I87,1,3,"XXX"),13,2,"XX")))</f>
        <v/>
      </c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2.75" hidden="false" customHeight="true" outlineLevel="0" collapsed="false">
      <c r="A88" s="275"/>
      <c r="B88" s="276"/>
      <c r="C88" s="251"/>
      <c r="D88" s="251"/>
      <c r="E88" s="278"/>
      <c r="F88" s="251"/>
      <c r="G88" s="251"/>
      <c r="H88" s="251"/>
      <c r="I88" s="279"/>
      <c r="J88" s="280" t="str">
        <f aca="false">IF(I88="","",IF(LEN(I88)&gt;14,IF(ISBLANK(I88),"",I88),REPLACE(REPLACE(I88,1,3,"XXX"),13,2,"XX")))</f>
        <v/>
      </c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2.75" hidden="false" customHeight="true" outlineLevel="0" collapsed="false">
      <c r="A89" s="281"/>
      <c r="B89" s="276"/>
      <c r="C89" s="251"/>
      <c r="D89" s="251"/>
      <c r="E89" s="278"/>
      <c r="F89" s="251"/>
      <c r="G89" s="251"/>
      <c r="H89" s="251"/>
      <c r="I89" s="279"/>
      <c r="J89" s="280" t="str">
        <f aca="false">IF(I89="","",IF(LEN(I89)&gt;14,IF(ISBLANK(I89),"",I89),REPLACE(REPLACE(I89,1,3,"XXX"),13,2,"XX")))</f>
        <v/>
      </c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2.75" hidden="false" customHeight="true" outlineLevel="0" collapsed="false">
      <c r="A90" s="275"/>
      <c r="B90" s="276"/>
      <c r="C90" s="251"/>
      <c r="D90" s="251"/>
      <c r="E90" s="278"/>
      <c r="F90" s="251"/>
      <c r="G90" s="251"/>
      <c r="H90" s="251"/>
      <c r="I90" s="279"/>
      <c r="J90" s="280" t="str">
        <f aca="false">IF(I90="","",IF(LEN(I90)&gt;14,IF(ISBLANK(I90),"",I90),REPLACE(REPLACE(I90,1,3,"XXX"),13,2,"XX")))</f>
        <v/>
      </c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2.75" hidden="false" customHeight="true" outlineLevel="0" collapsed="false">
      <c r="A91" s="281"/>
      <c r="B91" s="276"/>
      <c r="C91" s="251"/>
      <c r="D91" s="251"/>
      <c r="E91" s="278"/>
      <c r="F91" s="251"/>
      <c r="G91" s="251"/>
      <c r="H91" s="251"/>
      <c r="I91" s="279"/>
      <c r="J91" s="280" t="str">
        <f aca="false">IF(I91="","",IF(LEN(I91)&gt;14,IF(ISBLANK(I91),"",I91),REPLACE(REPLACE(I91,1,3,"XXX"),13,2,"XX")))</f>
        <v/>
      </c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2.75" hidden="false" customHeight="true" outlineLevel="0" collapsed="false">
      <c r="A92" s="275"/>
      <c r="B92" s="276"/>
      <c r="C92" s="251"/>
      <c r="D92" s="251"/>
      <c r="E92" s="278"/>
      <c r="F92" s="251"/>
      <c r="G92" s="251"/>
      <c r="H92" s="251"/>
      <c r="I92" s="279"/>
      <c r="J92" s="280" t="str">
        <f aca="false">IF(I92="","",IF(LEN(I92)&gt;14,IF(ISBLANK(I92),"",I92),REPLACE(REPLACE(I92,1,3,"XXX"),13,2,"XX")))</f>
        <v/>
      </c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2.75" hidden="false" customHeight="true" outlineLevel="0" collapsed="false">
      <c r="A93" s="275"/>
      <c r="B93" s="276"/>
      <c r="C93" s="251"/>
      <c r="D93" s="251"/>
      <c r="E93" s="278"/>
      <c r="F93" s="251"/>
      <c r="G93" s="251"/>
      <c r="H93" s="251"/>
      <c r="I93" s="279"/>
      <c r="J93" s="280" t="str">
        <f aca="false">IF(I93="","",IF(LEN(I93)&gt;14,IF(ISBLANK(I93),"",I93),REPLACE(REPLACE(I93,1,3,"XXX"),13,2,"XX")))</f>
        <v/>
      </c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2.75" hidden="false" customHeight="true" outlineLevel="0" collapsed="false">
      <c r="A94" s="281"/>
      <c r="B94" s="276"/>
      <c r="C94" s="251"/>
      <c r="D94" s="251"/>
      <c r="E94" s="278"/>
      <c r="F94" s="251"/>
      <c r="G94" s="251"/>
      <c r="H94" s="251"/>
      <c r="I94" s="279"/>
      <c r="J94" s="280" t="str">
        <f aca="false">IF(I94="","",IF(LEN(I94)&gt;14,IF(ISBLANK(I94),"",I94),REPLACE(REPLACE(I94,1,3,"XXX"),13,2,"XX")))</f>
        <v/>
      </c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2.75" hidden="false" customHeight="true" outlineLevel="0" collapsed="false">
      <c r="A95" s="275"/>
      <c r="B95" s="276"/>
      <c r="C95" s="251"/>
      <c r="D95" s="251"/>
      <c r="E95" s="278"/>
      <c r="F95" s="251"/>
      <c r="G95" s="251"/>
      <c r="H95" s="251"/>
      <c r="I95" s="279"/>
      <c r="J95" s="280" t="str">
        <f aca="false">IF(I95="","",IF(LEN(I95)&gt;14,IF(ISBLANK(I95),"",I95),REPLACE(REPLACE(I95,1,3,"XXX"),13,2,"XX")))</f>
        <v/>
      </c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2.75" hidden="false" customHeight="true" outlineLevel="0" collapsed="false">
      <c r="A96" s="275"/>
      <c r="B96" s="276"/>
      <c r="C96" s="251"/>
      <c r="D96" s="251"/>
      <c r="E96" s="278"/>
      <c r="F96" s="251"/>
      <c r="G96" s="251"/>
      <c r="H96" s="251"/>
      <c r="I96" s="279"/>
      <c r="J96" s="280" t="str">
        <f aca="false">IF(I96="","",IF(LEN(I96)&gt;14,IF(ISBLANK(I96),"",I96),REPLACE(REPLACE(I96,1,3,"XXX"),13,2,"XX")))</f>
        <v/>
      </c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2.75" hidden="false" customHeight="true" outlineLevel="0" collapsed="false">
      <c r="A97" s="281"/>
      <c r="B97" s="276"/>
      <c r="C97" s="251"/>
      <c r="D97" s="251"/>
      <c r="E97" s="278"/>
      <c r="F97" s="251"/>
      <c r="G97" s="251"/>
      <c r="H97" s="251"/>
      <c r="I97" s="279"/>
      <c r="J97" s="280" t="str">
        <f aca="false">IF(I97="","",IF(LEN(I97)&gt;14,IF(ISBLANK(I97),"",I97),REPLACE(REPLACE(I97,1,3,"XXX"),13,2,"XX")))</f>
        <v/>
      </c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2.75" hidden="false" customHeight="true" outlineLevel="0" collapsed="false">
      <c r="A98" s="275"/>
      <c r="B98" s="276"/>
      <c r="C98" s="251"/>
      <c r="D98" s="251"/>
      <c r="E98" s="278"/>
      <c r="F98" s="251"/>
      <c r="G98" s="251"/>
      <c r="H98" s="251"/>
      <c r="I98" s="279"/>
      <c r="J98" s="280" t="str">
        <f aca="false">IF(I98="","",IF(LEN(I98)&gt;14,IF(ISBLANK(I98),"",I98),REPLACE(REPLACE(I98,1,3,"XXX"),13,2,"XX")))</f>
        <v/>
      </c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2.75" hidden="false" customHeight="true" outlineLevel="0" collapsed="false">
      <c r="A99" s="275"/>
      <c r="B99" s="276"/>
      <c r="C99" s="251"/>
      <c r="D99" s="251"/>
      <c r="E99" s="278"/>
      <c r="F99" s="251"/>
      <c r="G99" s="251"/>
      <c r="H99" s="251"/>
      <c r="I99" s="279"/>
      <c r="J99" s="280" t="str">
        <f aca="false">IF(I99="","",IF(LEN(I99)&gt;14,IF(ISBLANK(I99),"",I99),REPLACE(REPLACE(I99,1,3,"XXX"),13,2,"XX")))</f>
        <v/>
      </c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2.75" hidden="false" customHeight="true" outlineLevel="0" collapsed="false">
      <c r="A100" s="281"/>
      <c r="B100" s="276"/>
      <c r="C100" s="251"/>
      <c r="D100" s="251"/>
      <c r="E100" s="278"/>
      <c r="F100" s="251"/>
      <c r="G100" s="251"/>
      <c r="H100" s="251"/>
      <c r="I100" s="279"/>
      <c r="J100" s="280" t="str">
        <f aca="false">IF(I100="","",IF(LEN(I100)&gt;14,IF(ISBLANK(I100),"",I100),REPLACE(REPLACE(I100,1,3,"XXX"),13,2,"XX")))</f>
        <v/>
      </c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2.75" hidden="false" customHeight="true" outlineLevel="0" collapsed="false">
      <c r="A101" s="275"/>
      <c r="B101" s="276"/>
      <c r="C101" s="251"/>
      <c r="D101" s="251"/>
      <c r="E101" s="278"/>
      <c r="F101" s="251"/>
      <c r="G101" s="251"/>
      <c r="H101" s="251"/>
      <c r="I101" s="279"/>
      <c r="J101" s="280" t="str">
        <f aca="false">IF(I101="","",IF(LEN(I101)&gt;14,IF(ISBLANK(I101),"",I101),REPLACE(REPLACE(I101,1,3,"XXX"),13,2,"XX")))</f>
        <v/>
      </c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2.75" hidden="false" customHeight="true" outlineLevel="0" collapsed="false">
      <c r="A102" s="275"/>
      <c r="B102" s="276"/>
      <c r="C102" s="251"/>
      <c r="D102" s="251"/>
      <c r="E102" s="278"/>
      <c r="F102" s="251"/>
      <c r="G102" s="251"/>
      <c r="H102" s="251"/>
      <c r="I102" s="279"/>
      <c r="J102" s="280" t="str">
        <f aca="false">IF(I102="","",IF(LEN(I102)&gt;14,IF(ISBLANK(I102),"",I102),REPLACE(REPLACE(I102,1,3,"XXX"),13,2,"XX")))</f>
        <v/>
      </c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2.75" hidden="false" customHeight="true" outlineLevel="0" collapsed="false">
      <c r="A103" s="281"/>
      <c r="B103" s="276"/>
      <c r="C103" s="251"/>
      <c r="D103" s="251"/>
      <c r="E103" s="278"/>
      <c r="F103" s="251"/>
      <c r="G103" s="251"/>
      <c r="H103" s="251"/>
      <c r="I103" s="279"/>
      <c r="J103" s="280" t="str">
        <f aca="false">IF(I103="","",IF(LEN(I103)&gt;14,IF(ISBLANK(I103),"",I103),REPLACE(REPLACE(I103,1,3,"XXX"),13,2,"XX")))</f>
        <v/>
      </c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2.75" hidden="false" customHeight="true" outlineLevel="0" collapsed="false">
      <c r="A104" s="275"/>
      <c r="B104" s="276"/>
      <c r="C104" s="251"/>
      <c r="D104" s="251"/>
      <c r="E104" s="278"/>
      <c r="F104" s="251"/>
      <c r="G104" s="251"/>
      <c r="H104" s="251"/>
      <c r="I104" s="279"/>
      <c r="J104" s="280" t="str">
        <f aca="false">IF(I104="","",IF(LEN(I104)&gt;14,IF(ISBLANK(I104),"",I104),REPLACE(REPLACE(I104,1,3,"XXX"),13,2,"XX")))</f>
        <v/>
      </c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2.75" hidden="false" customHeight="true" outlineLevel="0" collapsed="false">
      <c r="A105" s="275"/>
      <c r="B105" s="276"/>
      <c r="C105" s="251"/>
      <c r="D105" s="251"/>
      <c r="E105" s="278"/>
      <c r="F105" s="251"/>
      <c r="G105" s="251"/>
      <c r="H105" s="251"/>
      <c r="I105" s="279"/>
      <c r="J105" s="280" t="str">
        <f aca="false">IF(I105="","",IF(LEN(I105)&gt;14,IF(ISBLANK(I105),"",I105),REPLACE(REPLACE(I105,1,3,"XXX"),13,2,"XX")))</f>
        <v/>
      </c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2.75" hidden="false" customHeight="true" outlineLevel="0" collapsed="false">
      <c r="A106" s="281"/>
      <c r="B106" s="276"/>
      <c r="C106" s="251"/>
      <c r="D106" s="251"/>
      <c r="E106" s="278"/>
      <c r="F106" s="251"/>
      <c r="G106" s="251"/>
      <c r="H106" s="251"/>
      <c r="I106" s="279"/>
      <c r="J106" s="280" t="str">
        <f aca="false">IF(I106="","",IF(LEN(I106)&gt;14,IF(ISBLANK(I106),"",I106),REPLACE(REPLACE(I106,1,3,"XXX"),13,2,"XX")))</f>
        <v/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2.75" hidden="false" customHeight="true" outlineLevel="0" collapsed="false">
      <c r="A107" s="275"/>
      <c r="B107" s="276"/>
      <c r="C107" s="251"/>
      <c r="D107" s="251"/>
      <c r="E107" s="278"/>
      <c r="F107" s="251"/>
      <c r="G107" s="251"/>
      <c r="H107" s="251"/>
      <c r="I107" s="279"/>
      <c r="J107" s="280" t="str">
        <f aca="false">IF(I107="","",IF(LEN(I107)&gt;14,IF(ISBLANK(I107),"",I107),REPLACE(REPLACE(I107,1,3,"XXX"),13,2,"XX")))</f>
        <v/>
      </c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2.75" hidden="false" customHeight="true" outlineLevel="0" collapsed="false">
      <c r="A108" s="275"/>
      <c r="B108" s="276"/>
      <c r="C108" s="251"/>
      <c r="D108" s="251"/>
      <c r="E108" s="278"/>
      <c r="F108" s="251"/>
      <c r="G108" s="251"/>
      <c r="H108" s="251"/>
      <c r="I108" s="279"/>
      <c r="J108" s="280" t="str">
        <f aca="false">IF(I108="","",IF(LEN(I108)&gt;14,IF(ISBLANK(I108),"",I108),REPLACE(REPLACE(I108,1,3,"XXX"),13,2,"XX")))</f>
        <v/>
      </c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2.75" hidden="false" customHeight="true" outlineLevel="0" collapsed="false">
      <c r="A109" s="281"/>
      <c r="B109" s="276"/>
      <c r="C109" s="251"/>
      <c r="D109" s="251"/>
      <c r="E109" s="278"/>
      <c r="F109" s="251"/>
      <c r="G109" s="251"/>
      <c r="H109" s="251"/>
      <c r="I109" s="279"/>
      <c r="J109" s="280" t="str">
        <f aca="false">IF(I109="","",IF(LEN(I109)&gt;14,IF(ISBLANK(I109),"",I109),REPLACE(REPLACE(I109,1,3,"XXX"),13,2,"XX")))</f>
        <v/>
      </c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2.75" hidden="false" customHeight="true" outlineLevel="0" collapsed="false">
      <c r="A110" s="275"/>
      <c r="B110" s="276"/>
      <c r="C110" s="251"/>
      <c r="D110" s="251"/>
      <c r="E110" s="278"/>
      <c r="F110" s="251"/>
      <c r="G110" s="251"/>
      <c r="H110" s="251"/>
      <c r="I110" s="279"/>
      <c r="J110" s="280" t="str">
        <f aca="false">IF(I110="","",IF(LEN(I110)&gt;14,IF(ISBLANK(I110),"",I110),REPLACE(REPLACE(I110,1,3,"XXX"),13,2,"XX")))</f>
        <v/>
      </c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2.75" hidden="false" customHeight="true" outlineLevel="0" collapsed="false">
      <c r="A111" s="281"/>
      <c r="B111" s="276"/>
      <c r="C111" s="251"/>
      <c r="D111" s="251"/>
      <c r="E111" s="278"/>
      <c r="F111" s="251"/>
      <c r="G111" s="251"/>
      <c r="H111" s="251"/>
      <c r="I111" s="279"/>
      <c r="J111" s="280" t="str">
        <f aca="false">IF(I111="","",IF(LEN(I111)&gt;14,IF(ISBLANK(I111),"",I111),REPLACE(REPLACE(I111,1,3,"XXX"),13,2,"XX")))</f>
        <v/>
      </c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2.75" hidden="false" customHeight="true" outlineLevel="0" collapsed="false">
      <c r="A112" s="275"/>
      <c r="B112" s="276"/>
      <c r="C112" s="251"/>
      <c r="D112" s="251"/>
      <c r="E112" s="278"/>
      <c r="F112" s="251"/>
      <c r="G112" s="251"/>
      <c r="H112" s="251"/>
      <c r="I112" s="279"/>
      <c r="J112" s="280" t="str">
        <f aca="false">IF(I112="","",IF(LEN(I112)&gt;14,IF(ISBLANK(I112),"",I112),REPLACE(REPLACE(I112,1,3,"XXX"),13,2,"XX")))</f>
        <v/>
      </c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2.75" hidden="false" customHeight="true" outlineLevel="0" collapsed="false">
      <c r="A113" s="275"/>
      <c r="B113" s="276"/>
      <c r="C113" s="251"/>
      <c r="D113" s="251"/>
      <c r="E113" s="278"/>
      <c r="F113" s="251"/>
      <c r="G113" s="251"/>
      <c r="H113" s="251"/>
      <c r="I113" s="279"/>
      <c r="J113" s="280" t="str">
        <f aca="false">IF(I113="","",IF(LEN(I113)&gt;14,IF(ISBLANK(I113),"",I113),REPLACE(REPLACE(I113,1,3,"XXX"),13,2,"XX")))</f>
        <v/>
      </c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2.75" hidden="false" customHeight="true" outlineLevel="0" collapsed="false">
      <c r="A114" s="281"/>
      <c r="B114" s="276"/>
      <c r="C114" s="251"/>
      <c r="D114" s="251"/>
      <c r="E114" s="278"/>
      <c r="F114" s="251"/>
      <c r="G114" s="251"/>
      <c r="H114" s="251"/>
      <c r="I114" s="279"/>
      <c r="J114" s="280" t="str">
        <f aca="false">IF(I114="","",IF(LEN(I114)&gt;14,IF(ISBLANK(I114),"",I114),REPLACE(REPLACE(I114,1,3,"XXX"),13,2,"XX")))</f>
        <v/>
      </c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2.75" hidden="false" customHeight="true" outlineLevel="0" collapsed="false">
      <c r="A115" s="275"/>
      <c r="B115" s="276"/>
      <c r="C115" s="251"/>
      <c r="D115" s="251"/>
      <c r="E115" s="278"/>
      <c r="F115" s="251"/>
      <c r="G115" s="251"/>
      <c r="H115" s="251"/>
      <c r="I115" s="279"/>
      <c r="J115" s="280" t="str">
        <f aca="false">IF(I115="","",IF(LEN(I115)&gt;14,IF(ISBLANK(I115),"",I115),REPLACE(REPLACE(I115,1,3,"XXX"),13,2,"XX")))</f>
        <v/>
      </c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2.75" hidden="false" customHeight="true" outlineLevel="0" collapsed="false">
      <c r="A116" s="275"/>
      <c r="B116" s="276"/>
      <c r="C116" s="251"/>
      <c r="D116" s="251"/>
      <c r="E116" s="278"/>
      <c r="F116" s="251"/>
      <c r="G116" s="251"/>
      <c r="H116" s="251"/>
      <c r="I116" s="279"/>
      <c r="J116" s="280" t="str">
        <f aca="false">IF(I116="","",IF(LEN(I116)&gt;14,IF(ISBLANK(I116),"",I116),REPLACE(REPLACE(I116,1,3,"XXX"),13,2,"XX")))</f>
        <v/>
      </c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2.75" hidden="false" customHeight="true" outlineLevel="0" collapsed="false">
      <c r="A117" s="281"/>
      <c r="B117" s="276"/>
      <c r="C117" s="251"/>
      <c r="D117" s="251"/>
      <c r="E117" s="278"/>
      <c r="F117" s="251"/>
      <c r="G117" s="251"/>
      <c r="H117" s="251"/>
      <c r="I117" s="279"/>
      <c r="J117" s="280" t="str">
        <f aca="false">IF(I117="","",IF(LEN(I117)&gt;14,IF(ISBLANK(I117),"",I117),REPLACE(REPLACE(I117,1,3,"XXX"),13,2,"XX")))</f>
        <v/>
      </c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2.75" hidden="false" customHeight="true" outlineLevel="0" collapsed="false">
      <c r="A118" s="275"/>
      <c r="B118" s="276"/>
      <c r="C118" s="251"/>
      <c r="D118" s="251"/>
      <c r="E118" s="278"/>
      <c r="F118" s="251"/>
      <c r="G118" s="251"/>
      <c r="H118" s="251"/>
      <c r="I118" s="279"/>
      <c r="J118" s="280" t="str">
        <f aca="false">IF(I118="","",IF(LEN(I118)&gt;14,IF(ISBLANK(I118),"",I118),REPLACE(REPLACE(I118,1,3,"XXX"),13,2,"XX")))</f>
        <v/>
      </c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2.75" hidden="false" customHeight="true" outlineLevel="0" collapsed="false">
      <c r="A119" s="275"/>
      <c r="B119" s="276"/>
      <c r="C119" s="251"/>
      <c r="D119" s="251"/>
      <c r="E119" s="278"/>
      <c r="F119" s="251"/>
      <c r="G119" s="251"/>
      <c r="H119" s="251"/>
      <c r="I119" s="279"/>
      <c r="J119" s="280" t="str">
        <f aca="false">IF(I119="","",IF(LEN(I119)&gt;14,IF(ISBLANK(I119),"",I119),REPLACE(REPLACE(I119,1,3,"XXX"),13,2,"XX")))</f>
        <v/>
      </c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2.75" hidden="false" customHeight="true" outlineLevel="0" collapsed="false">
      <c r="A120" s="281"/>
      <c r="B120" s="276"/>
      <c r="C120" s="251"/>
      <c r="D120" s="251"/>
      <c r="E120" s="278"/>
      <c r="F120" s="251"/>
      <c r="G120" s="251"/>
      <c r="H120" s="251"/>
      <c r="I120" s="279"/>
      <c r="J120" s="280" t="str">
        <f aca="false">IF(I120="","",IF(LEN(I120)&gt;14,IF(ISBLANK(I120),"",I120),REPLACE(REPLACE(I120,1,3,"XXX"),13,2,"XX")))</f>
        <v/>
      </c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2.75" hidden="false" customHeight="true" outlineLevel="0" collapsed="false">
      <c r="A121" s="275"/>
      <c r="B121" s="276"/>
      <c r="C121" s="251"/>
      <c r="D121" s="251"/>
      <c r="E121" s="278"/>
      <c r="F121" s="251"/>
      <c r="G121" s="251"/>
      <c r="H121" s="251"/>
      <c r="I121" s="279"/>
      <c r="J121" s="280" t="str">
        <f aca="false">IF(I121="","",IF(LEN(I121)&gt;14,IF(ISBLANK(I121),"",I121),REPLACE(REPLACE(I121,1,3,"XXX"),13,2,"XX")))</f>
        <v/>
      </c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2.75" hidden="false" customHeight="true" outlineLevel="0" collapsed="false">
      <c r="A122" s="275"/>
      <c r="B122" s="276"/>
      <c r="C122" s="251"/>
      <c r="D122" s="251"/>
      <c r="E122" s="278"/>
      <c r="F122" s="251"/>
      <c r="G122" s="251"/>
      <c r="H122" s="251"/>
      <c r="I122" s="279"/>
      <c r="J122" s="280" t="str">
        <f aca="false">IF(I122="","",IF(LEN(I122)&gt;14,IF(ISBLANK(I122),"",I122),REPLACE(REPLACE(I122,1,3,"XXX"),13,2,"XX")))</f>
        <v/>
      </c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2.75" hidden="false" customHeight="true" outlineLevel="0" collapsed="false">
      <c r="A123" s="281"/>
      <c r="B123" s="276"/>
      <c r="C123" s="251"/>
      <c r="D123" s="251"/>
      <c r="E123" s="278"/>
      <c r="F123" s="251"/>
      <c r="G123" s="251"/>
      <c r="H123" s="251"/>
      <c r="I123" s="279"/>
      <c r="J123" s="280" t="str">
        <f aca="false">IF(I123="","",IF(LEN(I123)&gt;14,IF(ISBLANK(I123),"",I123),REPLACE(REPLACE(I123,1,3,"XXX"),13,2,"XX")))</f>
        <v/>
      </c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2.75" hidden="false" customHeight="true" outlineLevel="0" collapsed="false">
      <c r="A124" s="275"/>
      <c r="B124" s="276"/>
      <c r="C124" s="251"/>
      <c r="D124" s="251"/>
      <c r="E124" s="278"/>
      <c r="F124" s="251"/>
      <c r="G124" s="251"/>
      <c r="H124" s="251"/>
      <c r="I124" s="279"/>
      <c r="J124" s="280" t="str">
        <f aca="false">IF(I124="","",IF(LEN(I124)&gt;14,IF(ISBLANK(I124),"",I124),REPLACE(REPLACE(I124,1,3,"XXX"),13,2,"XX")))</f>
        <v/>
      </c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2.75" hidden="false" customHeight="true" outlineLevel="0" collapsed="false">
      <c r="A125" s="275"/>
      <c r="B125" s="276"/>
      <c r="C125" s="251"/>
      <c r="D125" s="251"/>
      <c r="E125" s="278"/>
      <c r="F125" s="251"/>
      <c r="G125" s="251"/>
      <c r="H125" s="251"/>
      <c r="I125" s="279"/>
      <c r="J125" s="280" t="str">
        <f aca="false">IF(I125="","",IF(LEN(I125)&gt;14,IF(ISBLANK(I125),"",I125),REPLACE(REPLACE(I125,1,3,"XXX"),13,2,"XX")))</f>
        <v/>
      </c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2.75" hidden="false" customHeight="true" outlineLevel="0" collapsed="false">
      <c r="A126" s="281"/>
      <c r="B126" s="276"/>
      <c r="C126" s="251"/>
      <c r="D126" s="251"/>
      <c r="E126" s="278"/>
      <c r="F126" s="251"/>
      <c r="G126" s="251"/>
      <c r="H126" s="251"/>
      <c r="I126" s="279"/>
      <c r="J126" s="280" t="str">
        <f aca="false">IF(I126="","",IF(LEN(I126)&gt;14,IF(ISBLANK(I126),"",I126),REPLACE(REPLACE(I126,1,3,"XXX"),13,2,"XX")))</f>
        <v/>
      </c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2.75" hidden="false" customHeight="true" outlineLevel="0" collapsed="false">
      <c r="A127" s="275"/>
      <c r="B127" s="276"/>
      <c r="C127" s="251"/>
      <c r="D127" s="251"/>
      <c r="E127" s="278"/>
      <c r="F127" s="251"/>
      <c r="G127" s="251"/>
      <c r="H127" s="251"/>
      <c r="I127" s="279"/>
      <c r="J127" s="280" t="str">
        <f aca="false">IF(I127="","",IF(LEN(I127)&gt;14,IF(ISBLANK(I127),"",I127),REPLACE(REPLACE(I127,1,3,"XXX"),13,2,"XX")))</f>
        <v/>
      </c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2.75" hidden="false" customHeight="true" outlineLevel="0" collapsed="false">
      <c r="A128" s="275"/>
      <c r="B128" s="276"/>
      <c r="C128" s="251"/>
      <c r="D128" s="251"/>
      <c r="E128" s="278"/>
      <c r="F128" s="251"/>
      <c r="G128" s="251"/>
      <c r="H128" s="251"/>
      <c r="I128" s="279"/>
      <c r="J128" s="280" t="str">
        <f aca="false">IF(I128="","",IF(LEN(I128)&gt;14,IF(ISBLANK(I128),"",I128),REPLACE(REPLACE(I128,1,3,"XXX"),13,2,"XX")))</f>
        <v/>
      </c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2.75" hidden="false" customHeight="true" outlineLevel="0" collapsed="false">
      <c r="A129" s="281"/>
      <c r="B129" s="276"/>
      <c r="C129" s="251"/>
      <c r="D129" s="251"/>
      <c r="E129" s="278"/>
      <c r="F129" s="251"/>
      <c r="G129" s="251"/>
      <c r="H129" s="251"/>
      <c r="I129" s="279"/>
      <c r="J129" s="280" t="str">
        <f aca="false">IF(I129="","",IF(LEN(I129)&gt;14,IF(ISBLANK(I129),"",I129),REPLACE(REPLACE(I129,1,3,"XXX"),13,2,"XX")))</f>
        <v/>
      </c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2.75" hidden="false" customHeight="true" outlineLevel="0" collapsed="false">
      <c r="A130" s="275"/>
      <c r="B130" s="276"/>
      <c r="C130" s="251"/>
      <c r="D130" s="251"/>
      <c r="E130" s="278"/>
      <c r="F130" s="251"/>
      <c r="G130" s="251"/>
      <c r="H130" s="251"/>
      <c r="I130" s="279"/>
      <c r="J130" s="280" t="str">
        <f aca="false">IF(I130="","",IF(LEN(I130)&gt;14,IF(ISBLANK(I130),"",I130),REPLACE(REPLACE(I130,1,3,"XXX"),13,2,"XX")))</f>
        <v/>
      </c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2.75" hidden="false" customHeight="true" outlineLevel="0" collapsed="false">
      <c r="A131" s="281"/>
      <c r="B131" s="276"/>
      <c r="C131" s="251"/>
      <c r="D131" s="251"/>
      <c r="E131" s="278"/>
      <c r="F131" s="251"/>
      <c r="G131" s="251"/>
      <c r="H131" s="251"/>
      <c r="I131" s="279"/>
      <c r="J131" s="280" t="str">
        <f aca="false">IF(I131="","",IF(LEN(I131)&gt;14,IF(ISBLANK(I131),"",I131),REPLACE(REPLACE(I131,1,3,"XXX"),13,2,"XX")))</f>
        <v/>
      </c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2.75" hidden="false" customHeight="true" outlineLevel="0" collapsed="false">
      <c r="A132" s="275"/>
      <c r="B132" s="276"/>
      <c r="C132" s="251"/>
      <c r="D132" s="251"/>
      <c r="E132" s="278"/>
      <c r="F132" s="251"/>
      <c r="G132" s="251"/>
      <c r="H132" s="251"/>
      <c r="I132" s="279"/>
      <c r="J132" s="280" t="str">
        <f aca="false">IF(I132="","",IF(LEN(I132)&gt;14,IF(ISBLANK(I132),"",I132),REPLACE(REPLACE(I132,1,3,"XXX"),13,2,"XX")))</f>
        <v/>
      </c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2.75" hidden="false" customHeight="true" outlineLevel="0" collapsed="false">
      <c r="A133" s="275"/>
      <c r="B133" s="276"/>
      <c r="C133" s="251"/>
      <c r="D133" s="251"/>
      <c r="E133" s="278"/>
      <c r="F133" s="251"/>
      <c r="G133" s="251"/>
      <c r="H133" s="251"/>
      <c r="I133" s="279"/>
      <c r="J133" s="280" t="str">
        <f aca="false">IF(I133="","",IF(LEN(I133)&gt;14,IF(ISBLANK(I133),"",I133),REPLACE(REPLACE(I133,1,3,"XXX"),13,2,"XX")))</f>
        <v/>
      </c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2.75" hidden="false" customHeight="true" outlineLevel="0" collapsed="false">
      <c r="A134" s="281"/>
      <c r="B134" s="276"/>
      <c r="C134" s="251"/>
      <c r="D134" s="251"/>
      <c r="E134" s="278"/>
      <c r="F134" s="251"/>
      <c r="G134" s="251"/>
      <c r="H134" s="251"/>
      <c r="I134" s="279"/>
      <c r="J134" s="280" t="str">
        <f aca="false">IF(I134="","",IF(LEN(I134)&gt;14,IF(ISBLANK(I134),"",I134),REPLACE(REPLACE(I134,1,3,"XXX"),13,2,"XX")))</f>
        <v/>
      </c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2.75" hidden="false" customHeight="true" outlineLevel="0" collapsed="false">
      <c r="A135" s="275"/>
      <c r="B135" s="276"/>
      <c r="C135" s="251"/>
      <c r="D135" s="251"/>
      <c r="E135" s="278"/>
      <c r="F135" s="251"/>
      <c r="G135" s="251"/>
      <c r="H135" s="251"/>
      <c r="I135" s="279"/>
      <c r="J135" s="280" t="str">
        <f aca="false">IF(I135="","",IF(LEN(I135)&gt;14,IF(ISBLANK(I135),"",I135),REPLACE(REPLACE(I135,1,3,"XXX"),13,2,"XX")))</f>
        <v/>
      </c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2.75" hidden="false" customHeight="true" outlineLevel="0" collapsed="false">
      <c r="A136" s="275"/>
      <c r="B136" s="276"/>
      <c r="C136" s="251"/>
      <c r="D136" s="251"/>
      <c r="E136" s="278"/>
      <c r="F136" s="251"/>
      <c r="G136" s="251"/>
      <c r="H136" s="251"/>
      <c r="I136" s="279"/>
      <c r="J136" s="280" t="str">
        <f aca="false">IF(I136="","",IF(LEN(I136)&gt;14,IF(ISBLANK(I136),"",I136),REPLACE(REPLACE(I136,1,3,"XXX"),13,2,"XX")))</f>
        <v/>
      </c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2.75" hidden="false" customHeight="true" outlineLevel="0" collapsed="false">
      <c r="A137" s="281"/>
      <c r="B137" s="276"/>
      <c r="C137" s="251"/>
      <c r="D137" s="251"/>
      <c r="E137" s="278"/>
      <c r="F137" s="251"/>
      <c r="G137" s="251"/>
      <c r="H137" s="251"/>
      <c r="I137" s="279"/>
      <c r="J137" s="280" t="str">
        <f aca="false">IF(I137="","",IF(LEN(I137)&gt;14,IF(ISBLANK(I137),"",I137),REPLACE(REPLACE(I137,1,3,"XXX"),13,2,"XX")))</f>
        <v/>
      </c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2.75" hidden="false" customHeight="true" outlineLevel="0" collapsed="false">
      <c r="A138" s="275"/>
      <c r="B138" s="276"/>
      <c r="C138" s="251"/>
      <c r="D138" s="251"/>
      <c r="E138" s="278"/>
      <c r="F138" s="251"/>
      <c r="G138" s="251"/>
      <c r="H138" s="251"/>
      <c r="I138" s="279"/>
      <c r="J138" s="280" t="str">
        <f aca="false">IF(I138="","",IF(LEN(I138)&gt;14,IF(ISBLANK(I138),"",I138),REPLACE(REPLACE(I138,1,3,"XXX"),13,2,"XX")))</f>
        <v/>
      </c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2.75" hidden="false" customHeight="true" outlineLevel="0" collapsed="false">
      <c r="A139" s="275"/>
      <c r="B139" s="276"/>
      <c r="C139" s="251"/>
      <c r="D139" s="251"/>
      <c r="E139" s="278"/>
      <c r="F139" s="251"/>
      <c r="G139" s="251"/>
      <c r="H139" s="251"/>
      <c r="I139" s="279"/>
      <c r="J139" s="280" t="str">
        <f aca="false">IF(I139="","",IF(LEN(I139)&gt;14,IF(ISBLANK(I139),"",I139),REPLACE(REPLACE(I139,1,3,"XXX"),13,2,"XX")))</f>
        <v/>
      </c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2.75" hidden="false" customHeight="true" outlineLevel="0" collapsed="false">
      <c r="A140" s="281"/>
      <c r="B140" s="276"/>
      <c r="C140" s="251"/>
      <c r="D140" s="251"/>
      <c r="E140" s="278"/>
      <c r="F140" s="251"/>
      <c r="G140" s="251"/>
      <c r="H140" s="251"/>
      <c r="I140" s="279"/>
      <c r="J140" s="280" t="str">
        <f aca="false">IF(I140="","",IF(LEN(I140)&gt;14,IF(ISBLANK(I140),"",I140),REPLACE(REPLACE(I140,1,3,"XXX"),13,2,"XX")))</f>
        <v/>
      </c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2.75" hidden="false" customHeight="true" outlineLevel="0" collapsed="false">
      <c r="A141" s="275"/>
      <c r="B141" s="276"/>
      <c r="C141" s="251"/>
      <c r="D141" s="251"/>
      <c r="E141" s="278"/>
      <c r="F141" s="251"/>
      <c r="G141" s="251"/>
      <c r="H141" s="251"/>
      <c r="I141" s="279"/>
      <c r="J141" s="280" t="str">
        <f aca="false">IF(I141="","",IF(LEN(I141)&gt;14,IF(ISBLANK(I141),"",I141),REPLACE(REPLACE(I141,1,3,"XXX"),13,2,"XX")))</f>
        <v/>
      </c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2.75" hidden="false" customHeight="true" outlineLevel="0" collapsed="false">
      <c r="A142" s="275"/>
      <c r="B142" s="276"/>
      <c r="C142" s="251"/>
      <c r="D142" s="251"/>
      <c r="E142" s="278"/>
      <c r="F142" s="251"/>
      <c r="G142" s="251"/>
      <c r="H142" s="251"/>
      <c r="I142" s="279"/>
      <c r="J142" s="280" t="str">
        <f aca="false">IF(I142="","",IF(LEN(I142)&gt;14,IF(ISBLANK(I142),"",I142),REPLACE(REPLACE(I142,1,3,"XXX"),13,2,"XX")))</f>
        <v/>
      </c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2.75" hidden="false" customHeight="true" outlineLevel="0" collapsed="false">
      <c r="A143" s="281"/>
      <c r="B143" s="276"/>
      <c r="C143" s="251"/>
      <c r="D143" s="251"/>
      <c r="E143" s="278"/>
      <c r="F143" s="251"/>
      <c r="G143" s="251"/>
      <c r="H143" s="251"/>
      <c r="I143" s="279"/>
      <c r="J143" s="280" t="str">
        <f aca="false">IF(I143="","",IF(LEN(I143)&gt;14,IF(ISBLANK(I143),"",I143),REPLACE(REPLACE(I143,1,3,"XXX"),13,2,"XX")))</f>
        <v/>
      </c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2.75" hidden="false" customHeight="true" outlineLevel="0" collapsed="false">
      <c r="A144" s="275"/>
      <c r="B144" s="276"/>
      <c r="C144" s="251"/>
      <c r="D144" s="251"/>
      <c r="E144" s="278"/>
      <c r="F144" s="251"/>
      <c r="G144" s="251"/>
      <c r="H144" s="251"/>
      <c r="I144" s="279"/>
      <c r="J144" s="280" t="str">
        <f aca="false">IF(I144="","",IF(LEN(I144)&gt;14,IF(ISBLANK(I144),"",I144),REPLACE(REPLACE(I144,1,3,"XXX"),13,2,"XX")))</f>
        <v/>
      </c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2.75" hidden="false" customHeight="true" outlineLevel="0" collapsed="false">
      <c r="A145" s="275"/>
      <c r="B145" s="276"/>
      <c r="C145" s="251"/>
      <c r="D145" s="251"/>
      <c r="E145" s="278"/>
      <c r="F145" s="251"/>
      <c r="G145" s="251"/>
      <c r="H145" s="251"/>
      <c r="I145" s="279"/>
      <c r="J145" s="280" t="str">
        <f aca="false">IF(I145="","",IF(LEN(I145)&gt;14,IF(ISBLANK(I145),"",I145),REPLACE(REPLACE(I145,1,3,"XXX"),13,2,"XX")))</f>
        <v/>
      </c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2.75" hidden="false" customHeight="true" outlineLevel="0" collapsed="false">
      <c r="A146" s="281"/>
      <c r="B146" s="276"/>
      <c r="C146" s="251"/>
      <c r="D146" s="251"/>
      <c r="E146" s="278"/>
      <c r="F146" s="251"/>
      <c r="G146" s="251"/>
      <c r="H146" s="251"/>
      <c r="I146" s="279"/>
      <c r="J146" s="280" t="str">
        <f aca="false">IF(I146="","",IF(LEN(I146)&gt;14,IF(ISBLANK(I146),"",I146),REPLACE(REPLACE(I146,1,3,"XXX"),13,2,"XX")))</f>
        <v/>
      </c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2.75" hidden="false" customHeight="true" outlineLevel="0" collapsed="false">
      <c r="A147" s="275"/>
      <c r="B147" s="276"/>
      <c r="C147" s="251"/>
      <c r="D147" s="251"/>
      <c r="E147" s="278"/>
      <c r="F147" s="251"/>
      <c r="G147" s="251"/>
      <c r="H147" s="251"/>
      <c r="I147" s="279"/>
      <c r="J147" s="280" t="str">
        <f aca="false">IF(I147="","",IF(LEN(I147)&gt;14,IF(ISBLANK(I147),"",I147),REPLACE(REPLACE(I147,1,3,"XXX"),13,2,"XX")))</f>
        <v/>
      </c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2.75" hidden="false" customHeight="true" outlineLevel="0" collapsed="false">
      <c r="A148" s="275"/>
      <c r="B148" s="276"/>
      <c r="C148" s="251"/>
      <c r="D148" s="251"/>
      <c r="E148" s="278"/>
      <c r="F148" s="251"/>
      <c r="G148" s="251"/>
      <c r="H148" s="251"/>
      <c r="I148" s="279"/>
      <c r="J148" s="280" t="str">
        <f aca="false">IF(I148="","",IF(LEN(I148)&gt;14,IF(ISBLANK(I148),"",I148),REPLACE(REPLACE(I148,1,3,"XXX"),13,2,"XX")))</f>
        <v/>
      </c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2.75" hidden="false" customHeight="true" outlineLevel="0" collapsed="false">
      <c r="A149" s="281"/>
      <c r="B149" s="276"/>
      <c r="C149" s="251"/>
      <c r="D149" s="251"/>
      <c r="E149" s="278"/>
      <c r="F149" s="251"/>
      <c r="G149" s="251"/>
      <c r="H149" s="251"/>
      <c r="I149" s="279"/>
      <c r="J149" s="280" t="str">
        <f aca="false">IF(I149="","",IF(LEN(I149)&gt;14,IF(ISBLANK(I149),"",I149),REPLACE(REPLACE(I149,1,3,"XXX"),13,2,"XX")))</f>
        <v/>
      </c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2.75" hidden="false" customHeight="true" outlineLevel="0" collapsed="false">
      <c r="A150" s="275"/>
      <c r="B150" s="276"/>
      <c r="C150" s="251"/>
      <c r="D150" s="251"/>
      <c r="E150" s="278"/>
      <c r="F150" s="251"/>
      <c r="G150" s="251"/>
      <c r="H150" s="251"/>
      <c r="I150" s="279"/>
      <c r="J150" s="280" t="str">
        <f aca="false">IF(I150="","",IF(LEN(I150)&gt;14,IF(ISBLANK(I150),"",I150),REPLACE(REPLACE(I150,1,3,"XXX"),13,2,"XX")))</f>
        <v/>
      </c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2.75" hidden="false" customHeight="true" outlineLevel="0" collapsed="false">
      <c r="A151" s="281"/>
      <c r="B151" s="276"/>
      <c r="C151" s="251"/>
      <c r="D151" s="251"/>
      <c r="E151" s="278"/>
      <c r="F151" s="251"/>
      <c r="G151" s="251"/>
      <c r="H151" s="251"/>
      <c r="I151" s="279"/>
      <c r="J151" s="280" t="str">
        <f aca="false">IF(I151="","",IF(LEN(I151)&gt;14,IF(ISBLANK(I151),"",I151),REPLACE(REPLACE(I151,1,3,"XXX"),13,2,"XX")))</f>
        <v/>
      </c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2.75" hidden="false" customHeight="true" outlineLevel="0" collapsed="false">
      <c r="A152" s="275"/>
      <c r="B152" s="276"/>
      <c r="C152" s="251"/>
      <c r="D152" s="251"/>
      <c r="E152" s="278"/>
      <c r="F152" s="251"/>
      <c r="G152" s="251"/>
      <c r="H152" s="251"/>
      <c r="I152" s="279"/>
      <c r="J152" s="280" t="str">
        <f aca="false">IF(I152="","",IF(LEN(I152)&gt;14,IF(ISBLANK(I152),"",I152),REPLACE(REPLACE(I152,1,3,"XXX"),13,2,"XX")))</f>
        <v/>
      </c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2.75" hidden="false" customHeight="true" outlineLevel="0" collapsed="false">
      <c r="A153" s="275"/>
      <c r="B153" s="276"/>
      <c r="C153" s="251"/>
      <c r="D153" s="251"/>
      <c r="E153" s="278"/>
      <c r="F153" s="251"/>
      <c r="G153" s="251"/>
      <c r="H153" s="251"/>
      <c r="I153" s="279"/>
      <c r="J153" s="280" t="str">
        <f aca="false">IF(I153="","",IF(LEN(I153)&gt;14,IF(ISBLANK(I153),"",I153),REPLACE(REPLACE(I153,1,3,"XXX"),13,2,"XX")))</f>
        <v/>
      </c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2.75" hidden="false" customHeight="true" outlineLevel="0" collapsed="false">
      <c r="A154" s="281"/>
      <c r="B154" s="276"/>
      <c r="C154" s="251"/>
      <c r="D154" s="251"/>
      <c r="E154" s="278"/>
      <c r="F154" s="251"/>
      <c r="G154" s="251"/>
      <c r="H154" s="251"/>
      <c r="I154" s="279"/>
      <c r="J154" s="280" t="str">
        <f aca="false">IF(I154="","",IF(LEN(I154)&gt;14,IF(ISBLANK(I154),"",I154),REPLACE(REPLACE(I154,1,3,"XXX"),13,2,"XX")))</f>
        <v/>
      </c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2.75" hidden="false" customHeight="true" outlineLevel="0" collapsed="false">
      <c r="A155" s="275"/>
      <c r="B155" s="276"/>
      <c r="C155" s="251"/>
      <c r="D155" s="251"/>
      <c r="E155" s="278"/>
      <c r="F155" s="251"/>
      <c r="G155" s="251"/>
      <c r="H155" s="251"/>
      <c r="I155" s="279"/>
      <c r="J155" s="280" t="str">
        <f aca="false">IF(I155="","",IF(LEN(I155)&gt;14,IF(ISBLANK(I155),"",I155),REPLACE(REPLACE(I155,1,3,"XXX"),13,2,"XX")))</f>
        <v/>
      </c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2.75" hidden="false" customHeight="true" outlineLevel="0" collapsed="false">
      <c r="A156" s="275"/>
      <c r="B156" s="276"/>
      <c r="C156" s="251"/>
      <c r="D156" s="251"/>
      <c r="E156" s="278"/>
      <c r="F156" s="251"/>
      <c r="G156" s="251"/>
      <c r="H156" s="251"/>
      <c r="I156" s="279"/>
      <c r="J156" s="280" t="str">
        <f aca="false">IF(I156="","",IF(LEN(I156)&gt;14,IF(ISBLANK(I156),"",I156),REPLACE(REPLACE(I156,1,3,"XXX"),13,2,"XX")))</f>
        <v/>
      </c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2.75" hidden="false" customHeight="true" outlineLevel="0" collapsed="false">
      <c r="A157" s="281"/>
      <c r="B157" s="276"/>
      <c r="C157" s="251"/>
      <c r="D157" s="251"/>
      <c r="E157" s="278"/>
      <c r="F157" s="251"/>
      <c r="G157" s="251"/>
      <c r="H157" s="251"/>
      <c r="I157" s="279"/>
      <c r="J157" s="280" t="str">
        <f aca="false">IF(I157="","",IF(LEN(I157)&gt;14,IF(ISBLANK(I157),"",I157),REPLACE(REPLACE(I157,1,3,"XXX"),13,2,"XX")))</f>
        <v/>
      </c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2.75" hidden="false" customHeight="true" outlineLevel="0" collapsed="false">
      <c r="A158" s="275"/>
      <c r="B158" s="276"/>
      <c r="C158" s="251"/>
      <c r="D158" s="251"/>
      <c r="E158" s="278"/>
      <c r="F158" s="251"/>
      <c r="G158" s="251"/>
      <c r="H158" s="251"/>
      <c r="I158" s="279"/>
      <c r="J158" s="280" t="str">
        <f aca="false">IF(I158="","",IF(LEN(I158)&gt;14,IF(ISBLANK(I158),"",I158),REPLACE(REPLACE(I158,1,3,"XXX"),13,2,"XX")))</f>
        <v/>
      </c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2.75" hidden="false" customHeight="true" outlineLevel="0" collapsed="false">
      <c r="A159" s="275"/>
      <c r="B159" s="276"/>
      <c r="C159" s="251"/>
      <c r="D159" s="251"/>
      <c r="E159" s="278"/>
      <c r="F159" s="251"/>
      <c r="G159" s="251"/>
      <c r="H159" s="251"/>
      <c r="I159" s="279"/>
      <c r="J159" s="280" t="str">
        <f aca="false">IF(I159="","",IF(LEN(I159)&gt;14,IF(ISBLANK(I159),"",I159),REPLACE(REPLACE(I159,1,3,"XXX"),13,2,"XX")))</f>
        <v/>
      </c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2.75" hidden="false" customHeight="true" outlineLevel="0" collapsed="false">
      <c r="A160" s="281"/>
      <c r="B160" s="276"/>
      <c r="C160" s="251"/>
      <c r="D160" s="251"/>
      <c r="E160" s="278"/>
      <c r="F160" s="251"/>
      <c r="G160" s="251"/>
      <c r="H160" s="251"/>
      <c r="I160" s="279"/>
      <c r="J160" s="280" t="str">
        <f aca="false">IF(I160="","",IF(LEN(I160)&gt;14,IF(ISBLANK(I160),"",I160),REPLACE(REPLACE(I160,1,3,"XXX"),13,2,"XX")))</f>
        <v/>
      </c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2.75" hidden="false" customHeight="true" outlineLevel="0" collapsed="false">
      <c r="A161" s="275"/>
      <c r="B161" s="276"/>
      <c r="C161" s="251"/>
      <c r="D161" s="251"/>
      <c r="E161" s="278"/>
      <c r="F161" s="251"/>
      <c r="G161" s="251"/>
      <c r="H161" s="251"/>
      <c r="I161" s="279"/>
      <c r="J161" s="280" t="str">
        <f aca="false">IF(I161="","",IF(LEN(I161)&gt;14,IF(ISBLANK(I161),"",I161),REPLACE(REPLACE(I161,1,3,"XXX"),13,2,"XX")))</f>
        <v/>
      </c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2.75" hidden="false" customHeight="true" outlineLevel="0" collapsed="false">
      <c r="A162" s="275"/>
      <c r="B162" s="276"/>
      <c r="C162" s="251"/>
      <c r="D162" s="251"/>
      <c r="E162" s="278"/>
      <c r="F162" s="251"/>
      <c r="G162" s="251"/>
      <c r="H162" s="251"/>
      <c r="I162" s="279"/>
      <c r="J162" s="280" t="str">
        <f aca="false">IF(I162="","",IF(LEN(I162)&gt;14,IF(ISBLANK(I162),"",I162),REPLACE(REPLACE(I162,1,3,"XXX"),13,2,"XX")))</f>
        <v/>
      </c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2.75" hidden="false" customHeight="true" outlineLevel="0" collapsed="false">
      <c r="A163" s="281"/>
      <c r="B163" s="276"/>
      <c r="C163" s="251"/>
      <c r="D163" s="251"/>
      <c r="E163" s="278"/>
      <c r="F163" s="251"/>
      <c r="G163" s="251"/>
      <c r="H163" s="251"/>
      <c r="I163" s="279"/>
      <c r="J163" s="280" t="str">
        <f aca="false">IF(I163="","",IF(LEN(I163)&gt;14,IF(ISBLANK(I163),"",I163),REPLACE(REPLACE(I163,1,3,"XXX"),13,2,"XX")))</f>
        <v/>
      </c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2.75" hidden="false" customHeight="true" outlineLevel="0" collapsed="false">
      <c r="A164" s="275"/>
      <c r="B164" s="276"/>
      <c r="C164" s="251"/>
      <c r="D164" s="251"/>
      <c r="E164" s="278"/>
      <c r="F164" s="251"/>
      <c r="G164" s="251"/>
      <c r="H164" s="251"/>
      <c r="I164" s="279"/>
      <c r="J164" s="280" t="str">
        <f aca="false">IF(I164="","",IF(LEN(I164)&gt;14,IF(ISBLANK(I164),"",I164),REPLACE(REPLACE(I164,1,3,"XXX"),13,2,"XX")))</f>
        <v/>
      </c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2.75" hidden="false" customHeight="true" outlineLevel="0" collapsed="false">
      <c r="A165" s="275"/>
      <c r="B165" s="276"/>
      <c r="C165" s="251"/>
      <c r="D165" s="251"/>
      <c r="E165" s="278"/>
      <c r="F165" s="251"/>
      <c r="G165" s="251"/>
      <c r="H165" s="251"/>
      <c r="I165" s="279"/>
      <c r="J165" s="280" t="str">
        <f aca="false">IF(I165="","",IF(LEN(I165)&gt;14,IF(ISBLANK(I165),"",I165),REPLACE(REPLACE(I165,1,3,"XXX"),13,2,"XX")))</f>
        <v/>
      </c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2.75" hidden="false" customHeight="true" outlineLevel="0" collapsed="false">
      <c r="A166" s="281"/>
      <c r="B166" s="276"/>
      <c r="C166" s="251"/>
      <c r="D166" s="251"/>
      <c r="E166" s="278"/>
      <c r="F166" s="251"/>
      <c r="G166" s="251"/>
      <c r="H166" s="251"/>
      <c r="I166" s="279"/>
      <c r="J166" s="280" t="str">
        <f aca="false">IF(I166="","",IF(LEN(I166)&gt;14,IF(ISBLANK(I166),"",I166),REPLACE(REPLACE(I166,1,3,"XXX"),13,2,"XX")))</f>
        <v/>
      </c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2.75" hidden="false" customHeight="true" outlineLevel="0" collapsed="false">
      <c r="A167" s="275"/>
      <c r="B167" s="276"/>
      <c r="C167" s="251"/>
      <c r="D167" s="251"/>
      <c r="E167" s="278"/>
      <c r="F167" s="251"/>
      <c r="G167" s="251"/>
      <c r="H167" s="251"/>
      <c r="I167" s="279"/>
      <c r="J167" s="280" t="str">
        <f aca="false">IF(I167="","",IF(LEN(I167)&gt;14,IF(ISBLANK(I167),"",I167),REPLACE(REPLACE(I167,1,3,"XXX"),13,2,"XX")))</f>
        <v/>
      </c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2.75" hidden="false" customHeight="true" outlineLevel="0" collapsed="false">
      <c r="A168" s="275"/>
      <c r="B168" s="276"/>
      <c r="C168" s="251"/>
      <c r="D168" s="251"/>
      <c r="E168" s="278"/>
      <c r="F168" s="251"/>
      <c r="G168" s="251"/>
      <c r="H168" s="251"/>
      <c r="I168" s="279"/>
      <c r="J168" s="280" t="str">
        <f aca="false">IF(I168="","",IF(LEN(I168)&gt;14,IF(ISBLANK(I168),"",I168),REPLACE(REPLACE(I168,1,3,"XXX"),13,2,"XX")))</f>
        <v/>
      </c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2.75" hidden="false" customHeight="true" outlineLevel="0" collapsed="false">
      <c r="A169" s="281"/>
      <c r="B169" s="276"/>
      <c r="C169" s="251"/>
      <c r="D169" s="251"/>
      <c r="E169" s="278"/>
      <c r="F169" s="251"/>
      <c r="G169" s="251"/>
      <c r="H169" s="251"/>
      <c r="I169" s="279"/>
      <c r="J169" s="280" t="str">
        <f aca="false">IF(I169="","",IF(LEN(I169)&gt;14,IF(ISBLANK(I169),"",I169),REPLACE(REPLACE(I169,1,3,"XXX"),13,2,"XX")))</f>
        <v/>
      </c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2.75" hidden="false" customHeight="true" outlineLevel="0" collapsed="false">
      <c r="A170" s="275"/>
      <c r="B170" s="276"/>
      <c r="C170" s="251"/>
      <c r="D170" s="251"/>
      <c r="E170" s="278"/>
      <c r="F170" s="251"/>
      <c r="G170" s="251"/>
      <c r="H170" s="251"/>
      <c r="I170" s="279"/>
      <c r="J170" s="280" t="str">
        <f aca="false">IF(I170="","",IF(LEN(I170)&gt;14,IF(ISBLANK(I170),"",I170),REPLACE(REPLACE(I170,1,3,"XXX"),13,2,"XX")))</f>
        <v/>
      </c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2.75" hidden="false" customHeight="true" outlineLevel="0" collapsed="false">
      <c r="A171" s="281"/>
      <c r="B171" s="276"/>
      <c r="C171" s="251"/>
      <c r="D171" s="251"/>
      <c r="E171" s="278"/>
      <c r="F171" s="251"/>
      <c r="G171" s="251"/>
      <c r="H171" s="251"/>
      <c r="I171" s="279"/>
      <c r="J171" s="280" t="str">
        <f aca="false">IF(I171="","",IF(LEN(I171)&gt;14,IF(ISBLANK(I171),"",I171),REPLACE(REPLACE(I171,1,3,"XXX"),13,2,"XX")))</f>
        <v/>
      </c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2.75" hidden="false" customHeight="true" outlineLevel="0" collapsed="false">
      <c r="A172" s="275"/>
      <c r="B172" s="276"/>
      <c r="C172" s="251"/>
      <c r="D172" s="251"/>
      <c r="E172" s="278"/>
      <c r="F172" s="251"/>
      <c r="G172" s="251"/>
      <c r="H172" s="251"/>
      <c r="I172" s="279"/>
      <c r="J172" s="280" t="str">
        <f aca="false">IF(I172="","",IF(LEN(I172)&gt;14,IF(ISBLANK(I172),"",I172),REPLACE(REPLACE(I172,1,3,"XXX"),13,2,"XX")))</f>
        <v/>
      </c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2.75" hidden="false" customHeight="true" outlineLevel="0" collapsed="false">
      <c r="A173" s="275"/>
      <c r="B173" s="276"/>
      <c r="C173" s="251"/>
      <c r="D173" s="251"/>
      <c r="E173" s="278"/>
      <c r="F173" s="251"/>
      <c r="G173" s="251"/>
      <c r="H173" s="251"/>
      <c r="I173" s="279"/>
      <c r="J173" s="280" t="str">
        <f aca="false">IF(I173="","",IF(LEN(I173)&gt;14,IF(ISBLANK(I173),"",I173),REPLACE(REPLACE(I173,1,3,"XXX"),13,2,"XX")))</f>
        <v/>
      </c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2.75" hidden="false" customHeight="true" outlineLevel="0" collapsed="false">
      <c r="A174" s="281"/>
      <c r="B174" s="276"/>
      <c r="C174" s="251"/>
      <c r="D174" s="251"/>
      <c r="E174" s="278"/>
      <c r="F174" s="251"/>
      <c r="G174" s="251"/>
      <c r="H174" s="251"/>
      <c r="I174" s="279"/>
      <c r="J174" s="280" t="str">
        <f aca="false">IF(I174="","",IF(LEN(I174)&gt;14,IF(ISBLANK(I174),"",I174),REPLACE(REPLACE(I174,1,3,"XXX"),13,2,"XX")))</f>
        <v/>
      </c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2.75" hidden="false" customHeight="true" outlineLevel="0" collapsed="false">
      <c r="A175" s="275"/>
      <c r="B175" s="276"/>
      <c r="C175" s="251"/>
      <c r="D175" s="251"/>
      <c r="E175" s="278"/>
      <c r="F175" s="251"/>
      <c r="G175" s="251"/>
      <c r="H175" s="251"/>
      <c r="I175" s="279"/>
      <c r="J175" s="280" t="str">
        <f aca="false">IF(I175="","",IF(LEN(I175)&gt;14,IF(ISBLANK(I175),"",I175),REPLACE(REPLACE(I175,1,3,"XXX"),13,2,"XX")))</f>
        <v/>
      </c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2.75" hidden="false" customHeight="true" outlineLevel="0" collapsed="false">
      <c r="A176" s="275"/>
      <c r="B176" s="276"/>
      <c r="C176" s="251"/>
      <c r="D176" s="251"/>
      <c r="E176" s="278"/>
      <c r="F176" s="251"/>
      <c r="G176" s="251"/>
      <c r="H176" s="251"/>
      <c r="I176" s="279"/>
      <c r="J176" s="280" t="str">
        <f aca="false">IF(I176="","",IF(LEN(I176)&gt;14,IF(ISBLANK(I176),"",I176),REPLACE(REPLACE(I176,1,3,"XXX"),13,2,"XX")))</f>
        <v/>
      </c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2.75" hidden="false" customHeight="true" outlineLevel="0" collapsed="false">
      <c r="A177" s="281"/>
      <c r="B177" s="276"/>
      <c r="C177" s="251"/>
      <c r="D177" s="251"/>
      <c r="E177" s="278"/>
      <c r="F177" s="251"/>
      <c r="G177" s="251"/>
      <c r="H177" s="251"/>
      <c r="I177" s="279"/>
      <c r="J177" s="280" t="str">
        <f aca="false">IF(I177="","",IF(LEN(I177)&gt;14,IF(ISBLANK(I177),"",I177),REPLACE(REPLACE(I177,1,3,"XXX"),13,2,"XX")))</f>
        <v/>
      </c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2.75" hidden="false" customHeight="true" outlineLevel="0" collapsed="false">
      <c r="A178" s="275"/>
      <c r="B178" s="276"/>
      <c r="C178" s="251"/>
      <c r="D178" s="251"/>
      <c r="E178" s="278"/>
      <c r="F178" s="251"/>
      <c r="G178" s="251"/>
      <c r="H178" s="251"/>
      <c r="I178" s="279"/>
      <c r="J178" s="280" t="str">
        <f aca="false">IF(I178="","",IF(LEN(I178)&gt;14,IF(ISBLANK(I178),"",I178),REPLACE(REPLACE(I178,1,3,"XXX"),13,2,"XX")))</f>
        <v/>
      </c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2.75" hidden="false" customHeight="true" outlineLevel="0" collapsed="false">
      <c r="A179" s="275"/>
      <c r="B179" s="276"/>
      <c r="C179" s="251"/>
      <c r="D179" s="251"/>
      <c r="E179" s="278"/>
      <c r="F179" s="251"/>
      <c r="G179" s="251"/>
      <c r="H179" s="251"/>
      <c r="I179" s="279"/>
      <c r="J179" s="280" t="str">
        <f aca="false">IF(I179="","",IF(LEN(I179)&gt;14,IF(ISBLANK(I179),"",I179),REPLACE(REPLACE(I179,1,3,"XXX"),13,2,"XX")))</f>
        <v/>
      </c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2.75" hidden="false" customHeight="true" outlineLevel="0" collapsed="false">
      <c r="A180" s="281"/>
      <c r="B180" s="276"/>
      <c r="C180" s="251"/>
      <c r="D180" s="251"/>
      <c r="E180" s="278"/>
      <c r="F180" s="251"/>
      <c r="G180" s="251"/>
      <c r="H180" s="251"/>
      <c r="I180" s="279"/>
      <c r="J180" s="280" t="str">
        <f aca="false">IF(I180="","",IF(LEN(I180)&gt;14,IF(ISBLANK(I180),"",I180),REPLACE(REPLACE(I180,1,3,"XXX"),13,2,"XX")))</f>
        <v/>
      </c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2.75" hidden="false" customHeight="true" outlineLevel="0" collapsed="false">
      <c r="A181" s="275"/>
      <c r="B181" s="276"/>
      <c r="C181" s="251"/>
      <c r="D181" s="251"/>
      <c r="E181" s="278"/>
      <c r="F181" s="251"/>
      <c r="G181" s="251"/>
      <c r="H181" s="251"/>
      <c r="I181" s="279"/>
      <c r="J181" s="280" t="str">
        <f aca="false">IF(I181="","",IF(LEN(I181)&gt;14,IF(ISBLANK(I181),"",I181),REPLACE(REPLACE(I181,1,3,"XXX"),13,2,"XX")))</f>
        <v/>
      </c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2.75" hidden="false" customHeight="true" outlineLevel="0" collapsed="false">
      <c r="A182" s="275"/>
      <c r="B182" s="276"/>
      <c r="C182" s="251"/>
      <c r="D182" s="251"/>
      <c r="E182" s="278"/>
      <c r="F182" s="251"/>
      <c r="G182" s="251"/>
      <c r="H182" s="251"/>
      <c r="I182" s="279"/>
      <c r="J182" s="280" t="str">
        <f aca="false">IF(I182="","",IF(LEN(I182)&gt;14,IF(ISBLANK(I182),"",I182),REPLACE(REPLACE(I182,1,3,"XXX"),13,2,"XX")))</f>
        <v/>
      </c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2.75" hidden="false" customHeight="true" outlineLevel="0" collapsed="false">
      <c r="A183" s="281"/>
      <c r="B183" s="276"/>
      <c r="C183" s="251"/>
      <c r="D183" s="251"/>
      <c r="E183" s="278"/>
      <c r="F183" s="251"/>
      <c r="G183" s="251"/>
      <c r="H183" s="251"/>
      <c r="I183" s="279"/>
      <c r="J183" s="280" t="str">
        <f aca="false">IF(I183="","",IF(LEN(I183)&gt;14,IF(ISBLANK(I183),"",I183),REPLACE(REPLACE(I183,1,3,"XXX"),13,2,"XX")))</f>
        <v/>
      </c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2.75" hidden="false" customHeight="true" outlineLevel="0" collapsed="false">
      <c r="A184" s="275"/>
      <c r="B184" s="276"/>
      <c r="C184" s="251"/>
      <c r="D184" s="251"/>
      <c r="E184" s="278"/>
      <c r="F184" s="251"/>
      <c r="G184" s="251"/>
      <c r="H184" s="251"/>
      <c r="I184" s="279"/>
      <c r="J184" s="280" t="str">
        <f aca="false">IF(I184="","",IF(LEN(I184)&gt;14,IF(ISBLANK(I184),"",I184),REPLACE(REPLACE(I184,1,3,"XXX"),13,2,"XX")))</f>
        <v/>
      </c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2.75" hidden="false" customHeight="true" outlineLevel="0" collapsed="false">
      <c r="A185" s="275"/>
      <c r="B185" s="276"/>
      <c r="C185" s="251"/>
      <c r="D185" s="251"/>
      <c r="E185" s="278"/>
      <c r="F185" s="251"/>
      <c r="G185" s="251"/>
      <c r="H185" s="251"/>
      <c r="I185" s="279"/>
      <c r="J185" s="280" t="str">
        <f aca="false">IF(I185="","",IF(LEN(I185)&gt;14,IF(ISBLANK(I185),"",I185),REPLACE(REPLACE(I185,1,3,"XXX"),13,2,"XX")))</f>
        <v/>
      </c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2.75" hidden="false" customHeight="true" outlineLevel="0" collapsed="false">
      <c r="A186" s="281"/>
      <c r="B186" s="276"/>
      <c r="C186" s="251"/>
      <c r="D186" s="251"/>
      <c r="E186" s="278"/>
      <c r="F186" s="251"/>
      <c r="G186" s="251"/>
      <c r="H186" s="251"/>
      <c r="I186" s="279"/>
      <c r="J186" s="280" t="str">
        <f aca="false">IF(I186="","",IF(LEN(I186)&gt;14,IF(ISBLANK(I186),"",I186),REPLACE(REPLACE(I186,1,3,"XXX"),13,2,"XX")))</f>
        <v/>
      </c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2.75" hidden="false" customHeight="true" outlineLevel="0" collapsed="false">
      <c r="A187" s="275"/>
      <c r="B187" s="276"/>
      <c r="C187" s="251"/>
      <c r="D187" s="251"/>
      <c r="E187" s="278"/>
      <c r="F187" s="251"/>
      <c r="G187" s="251"/>
      <c r="H187" s="251"/>
      <c r="I187" s="279"/>
      <c r="J187" s="280" t="str">
        <f aca="false">IF(I187="","",IF(LEN(I187)&gt;14,IF(ISBLANK(I187),"",I187),REPLACE(REPLACE(I187,1,3,"XXX"),13,2,"XX")))</f>
        <v/>
      </c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2.75" hidden="false" customHeight="true" outlineLevel="0" collapsed="false">
      <c r="A188" s="275"/>
      <c r="B188" s="276"/>
      <c r="C188" s="251"/>
      <c r="D188" s="251"/>
      <c r="E188" s="278"/>
      <c r="F188" s="251"/>
      <c r="G188" s="251"/>
      <c r="H188" s="251"/>
      <c r="I188" s="279"/>
      <c r="J188" s="280" t="str">
        <f aca="false">IF(I188="","",IF(LEN(I188)&gt;14,IF(ISBLANK(I188),"",I188),REPLACE(REPLACE(I188,1,3,"XXX"),13,2,"XX")))</f>
        <v/>
      </c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2.75" hidden="false" customHeight="true" outlineLevel="0" collapsed="false">
      <c r="A189" s="281"/>
      <c r="B189" s="276"/>
      <c r="C189" s="251"/>
      <c r="D189" s="251"/>
      <c r="E189" s="278"/>
      <c r="F189" s="251"/>
      <c r="G189" s="251"/>
      <c r="H189" s="251"/>
      <c r="I189" s="279"/>
      <c r="J189" s="280" t="str">
        <f aca="false">IF(I189="","",IF(LEN(I189)&gt;14,IF(ISBLANK(I189),"",I189),REPLACE(REPLACE(I189,1,3,"XXX"),13,2,"XX")))</f>
        <v/>
      </c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2.75" hidden="false" customHeight="true" outlineLevel="0" collapsed="false">
      <c r="A190" s="275"/>
      <c r="B190" s="276"/>
      <c r="C190" s="251"/>
      <c r="D190" s="251"/>
      <c r="E190" s="278"/>
      <c r="F190" s="251"/>
      <c r="G190" s="251"/>
      <c r="H190" s="251"/>
      <c r="I190" s="279"/>
      <c r="J190" s="280" t="str">
        <f aca="false">IF(I190="","",IF(LEN(I190)&gt;14,IF(ISBLANK(I190),"",I190),REPLACE(REPLACE(I190,1,3,"XXX"),13,2,"XX")))</f>
        <v/>
      </c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2.75" hidden="false" customHeight="true" outlineLevel="0" collapsed="false">
      <c r="A191" s="281"/>
      <c r="B191" s="276"/>
      <c r="C191" s="251"/>
      <c r="D191" s="251"/>
      <c r="E191" s="278"/>
      <c r="F191" s="251"/>
      <c r="G191" s="251"/>
      <c r="H191" s="251"/>
      <c r="I191" s="279"/>
      <c r="J191" s="280" t="str">
        <f aca="false">IF(I191="","",IF(LEN(I191)&gt;14,IF(ISBLANK(I191),"",I191),REPLACE(REPLACE(I191,1,3,"XXX"),13,2,"XX")))</f>
        <v/>
      </c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2.75" hidden="false" customHeight="true" outlineLevel="0" collapsed="false">
      <c r="A192" s="275"/>
      <c r="B192" s="276"/>
      <c r="C192" s="251"/>
      <c r="D192" s="251"/>
      <c r="E192" s="278"/>
      <c r="F192" s="251"/>
      <c r="G192" s="251"/>
      <c r="H192" s="251"/>
      <c r="I192" s="279"/>
      <c r="J192" s="280" t="str">
        <f aca="false">IF(I192="","",IF(LEN(I192)&gt;14,IF(ISBLANK(I192),"",I192),REPLACE(REPLACE(I192,1,3,"XXX"),13,2,"XX")))</f>
        <v/>
      </c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2.75" hidden="false" customHeight="true" outlineLevel="0" collapsed="false">
      <c r="A193" s="275"/>
      <c r="B193" s="276"/>
      <c r="C193" s="251"/>
      <c r="D193" s="251"/>
      <c r="E193" s="278"/>
      <c r="F193" s="251"/>
      <c r="G193" s="251"/>
      <c r="H193" s="251"/>
      <c r="I193" s="279"/>
      <c r="J193" s="280" t="str">
        <f aca="false">IF(I193="","",IF(LEN(I193)&gt;14,IF(ISBLANK(I193),"",I193),REPLACE(REPLACE(I193,1,3,"XXX"),13,2,"XX")))</f>
        <v/>
      </c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2.75" hidden="false" customHeight="true" outlineLevel="0" collapsed="false">
      <c r="A194" s="281"/>
      <c r="B194" s="276"/>
      <c r="C194" s="251"/>
      <c r="D194" s="251"/>
      <c r="E194" s="278"/>
      <c r="F194" s="251"/>
      <c r="G194" s="251"/>
      <c r="H194" s="251"/>
      <c r="I194" s="279"/>
      <c r="J194" s="280" t="str">
        <f aca="false">IF(I194="","",IF(LEN(I194)&gt;14,IF(ISBLANK(I194),"",I194),REPLACE(REPLACE(I194,1,3,"XXX"),13,2,"XX")))</f>
        <v/>
      </c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2.75" hidden="false" customHeight="true" outlineLevel="0" collapsed="false">
      <c r="A195" s="275"/>
      <c r="B195" s="276"/>
      <c r="C195" s="251"/>
      <c r="D195" s="251"/>
      <c r="E195" s="278"/>
      <c r="F195" s="251"/>
      <c r="G195" s="251"/>
      <c r="H195" s="251"/>
      <c r="I195" s="279"/>
      <c r="J195" s="280" t="str">
        <f aca="false">IF(I195="","",IF(LEN(I195)&gt;14,IF(ISBLANK(I195),"",I195),REPLACE(REPLACE(I195,1,3,"XXX"),13,2,"XX")))</f>
        <v/>
      </c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2.75" hidden="false" customHeight="true" outlineLevel="0" collapsed="false">
      <c r="A196" s="275"/>
      <c r="B196" s="276"/>
      <c r="C196" s="251"/>
      <c r="D196" s="251"/>
      <c r="E196" s="278"/>
      <c r="F196" s="251"/>
      <c r="G196" s="251"/>
      <c r="H196" s="251"/>
      <c r="I196" s="279"/>
      <c r="J196" s="280" t="str">
        <f aca="false">IF(I196="","",IF(LEN(I196)&gt;14,IF(ISBLANK(I196),"",I196),REPLACE(REPLACE(I196,1,3,"XXX"),13,2,"XX")))</f>
        <v/>
      </c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2.75" hidden="false" customHeight="true" outlineLevel="0" collapsed="false">
      <c r="A197" s="281"/>
      <c r="B197" s="276"/>
      <c r="C197" s="251"/>
      <c r="D197" s="251"/>
      <c r="E197" s="278"/>
      <c r="F197" s="251"/>
      <c r="G197" s="251"/>
      <c r="H197" s="251"/>
      <c r="I197" s="279"/>
      <c r="J197" s="280" t="str">
        <f aca="false">IF(I197="","",IF(LEN(I197)&gt;14,IF(ISBLANK(I197),"",I197),REPLACE(REPLACE(I197,1,3,"XXX"),13,2,"XX")))</f>
        <v/>
      </c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2.75" hidden="false" customHeight="true" outlineLevel="0" collapsed="false">
      <c r="A198" s="275"/>
      <c r="B198" s="276"/>
      <c r="C198" s="251"/>
      <c r="D198" s="251"/>
      <c r="E198" s="278"/>
      <c r="F198" s="251"/>
      <c r="G198" s="251"/>
      <c r="H198" s="251"/>
      <c r="I198" s="279"/>
      <c r="J198" s="280" t="str">
        <f aca="false">IF(I198="","",IF(LEN(I198)&gt;14,IF(ISBLANK(I198),"",I198),REPLACE(REPLACE(I198,1,3,"XXX"),13,2,"XX")))</f>
        <v/>
      </c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2.75" hidden="false" customHeight="true" outlineLevel="0" collapsed="false">
      <c r="A199" s="275"/>
      <c r="B199" s="276"/>
      <c r="C199" s="251"/>
      <c r="D199" s="251"/>
      <c r="E199" s="278"/>
      <c r="F199" s="251"/>
      <c r="G199" s="251"/>
      <c r="H199" s="251"/>
      <c r="I199" s="279"/>
      <c r="J199" s="280" t="str">
        <f aca="false">IF(I199="","",IF(LEN(I199)&gt;14,IF(ISBLANK(I199),"",I199),REPLACE(REPLACE(I199,1,3,"XXX"),13,2,"XX")))</f>
        <v/>
      </c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2.75" hidden="false" customHeight="true" outlineLevel="0" collapsed="false">
      <c r="A200" s="281"/>
      <c r="B200" s="276"/>
      <c r="C200" s="251"/>
      <c r="D200" s="251"/>
      <c r="E200" s="278"/>
      <c r="F200" s="251"/>
      <c r="G200" s="251"/>
      <c r="H200" s="251"/>
      <c r="I200" s="279"/>
      <c r="J200" s="280" t="str">
        <f aca="false">IF(I200="","",IF(LEN(I200)&gt;14,IF(ISBLANK(I200),"",I200),REPLACE(REPLACE(I200,1,3,"XXX"),13,2,"XX")))</f>
        <v/>
      </c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2.75" hidden="false" customHeight="true" outlineLevel="0" collapsed="false">
      <c r="A201" s="275"/>
      <c r="B201" s="276"/>
      <c r="C201" s="251"/>
      <c r="D201" s="251"/>
      <c r="E201" s="278"/>
      <c r="F201" s="251"/>
      <c r="G201" s="251"/>
      <c r="H201" s="251"/>
      <c r="I201" s="279"/>
      <c r="J201" s="280" t="str">
        <f aca="false">IF(I201="","",IF(LEN(I201)&gt;14,IF(ISBLANK(I201),"",I201),REPLACE(REPLACE(I201,1,3,"XXX"),13,2,"XX")))</f>
        <v/>
      </c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2.75" hidden="false" customHeight="true" outlineLevel="0" collapsed="false">
      <c r="A202" s="275"/>
      <c r="B202" s="276"/>
      <c r="C202" s="251"/>
      <c r="D202" s="251"/>
      <c r="E202" s="278"/>
      <c r="F202" s="251"/>
      <c r="G202" s="251"/>
      <c r="H202" s="251"/>
      <c r="I202" s="279"/>
      <c r="J202" s="280" t="str">
        <f aca="false">IF(I202="","",IF(LEN(I202)&gt;14,IF(ISBLANK(I202),"",I202),REPLACE(REPLACE(I202,1,3,"XXX"),13,2,"XX")))</f>
        <v/>
      </c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2.75" hidden="false" customHeight="true" outlineLevel="0" collapsed="false">
      <c r="A203" s="281"/>
      <c r="B203" s="276"/>
      <c r="C203" s="251"/>
      <c r="D203" s="251"/>
      <c r="E203" s="278"/>
      <c r="F203" s="251"/>
      <c r="G203" s="251"/>
      <c r="H203" s="251"/>
      <c r="I203" s="279"/>
      <c r="J203" s="280" t="str">
        <f aca="false">IF(I203="","",IF(LEN(I203)&gt;14,IF(ISBLANK(I203),"",I203),REPLACE(REPLACE(I203,1,3,"XXX"),13,2,"XX")))</f>
        <v/>
      </c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2.75" hidden="false" customHeight="true" outlineLevel="0" collapsed="false">
      <c r="A204" s="275"/>
      <c r="B204" s="276"/>
      <c r="C204" s="251"/>
      <c r="D204" s="251"/>
      <c r="E204" s="278"/>
      <c r="F204" s="251"/>
      <c r="G204" s="251"/>
      <c r="H204" s="251"/>
      <c r="I204" s="279"/>
      <c r="J204" s="280" t="str">
        <f aca="false">IF(I204="","",IF(LEN(I204)&gt;14,IF(ISBLANK(I204),"",I204),REPLACE(REPLACE(I204,1,3,"XXX"),13,2,"XX")))</f>
        <v/>
      </c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2.75" hidden="false" customHeight="true" outlineLevel="0" collapsed="false">
      <c r="A205" s="275"/>
      <c r="B205" s="276"/>
      <c r="C205" s="251"/>
      <c r="D205" s="251"/>
      <c r="E205" s="278"/>
      <c r="F205" s="251"/>
      <c r="G205" s="251"/>
      <c r="H205" s="251"/>
      <c r="I205" s="279"/>
      <c r="J205" s="280" t="str">
        <f aca="false">IF(I205="","",IF(LEN(I205)&gt;14,IF(ISBLANK(I205),"",I205),REPLACE(REPLACE(I205,1,3,"XXX"),13,2,"XX")))</f>
        <v/>
      </c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2.75" hidden="false" customHeight="true" outlineLevel="0" collapsed="false">
      <c r="A206" s="281"/>
      <c r="B206" s="276"/>
      <c r="C206" s="251"/>
      <c r="D206" s="251"/>
      <c r="E206" s="278"/>
      <c r="F206" s="251"/>
      <c r="G206" s="251"/>
      <c r="H206" s="251"/>
      <c r="I206" s="279"/>
      <c r="J206" s="280" t="str">
        <f aca="false">IF(I206="","",IF(LEN(I206)&gt;14,IF(ISBLANK(I206),"",I206),REPLACE(REPLACE(I206,1,3,"XXX"),13,2,"XX")))</f>
        <v/>
      </c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2.75" hidden="false" customHeight="true" outlineLevel="0" collapsed="false">
      <c r="A207" s="275"/>
      <c r="B207" s="276"/>
      <c r="C207" s="251"/>
      <c r="D207" s="251"/>
      <c r="E207" s="278"/>
      <c r="F207" s="251"/>
      <c r="G207" s="251"/>
      <c r="H207" s="251"/>
      <c r="I207" s="279"/>
      <c r="J207" s="280" t="str">
        <f aca="false">IF(I207="","",IF(LEN(I207)&gt;14,IF(ISBLANK(I207),"",I207),REPLACE(REPLACE(I207,1,3,"XXX"),13,2,"XX")))</f>
        <v/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2.75" hidden="false" customHeight="true" outlineLevel="0" collapsed="false">
      <c r="A208" s="275"/>
      <c r="B208" s="276"/>
      <c r="C208" s="251"/>
      <c r="D208" s="251"/>
      <c r="E208" s="278"/>
      <c r="F208" s="251"/>
      <c r="G208" s="251"/>
      <c r="H208" s="251"/>
      <c r="I208" s="279"/>
      <c r="J208" s="280" t="str">
        <f aca="false">IF(I208="","",IF(LEN(I208)&gt;14,IF(ISBLANK(I208),"",I208),REPLACE(REPLACE(I208,1,3,"XXX"),13,2,"XX")))</f>
        <v/>
      </c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2.75" hidden="false" customHeight="true" outlineLevel="0" collapsed="false">
      <c r="A209" s="281"/>
      <c r="B209" s="276"/>
      <c r="C209" s="251"/>
      <c r="D209" s="251"/>
      <c r="E209" s="278"/>
      <c r="F209" s="251"/>
      <c r="G209" s="251"/>
      <c r="H209" s="251"/>
      <c r="I209" s="279"/>
      <c r="J209" s="280" t="str">
        <f aca="false">IF(I209="","",IF(LEN(I209)&gt;14,IF(ISBLANK(I209),"",I209),REPLACE(REPLACE(I209,1,3,"XXX"),13,2,"XX")))</f>
        <v/>
      </c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2.75" hidden="false" customHeight="true" outlineLevel="0" collapsed="false">
      <c r="A210" s="275"/>
      <c r="B210" s="276"/>
      <c r="C210" s="251"/>
      <c r="D210" s="251"/>
      <c r="E210" s="278"/>
      <c r="F210" s="251"/>
      <c r="G210" s="251"/>
      <c r="H210" s="251"/>
      <c r="I210" s="279"/>
      <c r="J210" s="280" t="str">
        <f aca="false">IF(I210="","",IF(LEN(I210)&gt;14,IF(ISBLANK(I210),"",I210),REPLACE(REPLACE(I210,1,3,"XXX"),13,2,"XX")))</f>
        <v/>
      </c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2.75" hidden="false" customHeight="true" outlineLevel="0" collapsed="false">
      <c r="A211" s="281"/>
      <c r="B211" s="276"/>
      <c r="C211" s="251"/>
      <c r="D211" s="251"/>
      <c r="E211" s="278"/>
      <c r="F211" s="251"/>
      <c r="G211" s="251"/>
      <c r="H211" s="251"/>
      <c r="I211" s="279"/>
      <c r="J211" s="280" t="str">
        <f aca="false">IF(I211="","",IF(LEN(I211)&gt;14,IF(ISBLANK(I211),"",I211),REPLACE(REPLACE(I211,1,3,"XXX"),13,2,"XX")))</f>
        <v/>
      </c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2.75" hidden="false" customHeight="true" outlineLevel="0" collapsed="false">
      <c r="A212" s="275"/>
      <c r="B212" s="276"/>
      <c r="C212" s="251"/>
      <c r="D212" s="251"/>
      <c r="E212" s="278"/>
      <c r="F212" s="251"/>
      <c r="G212" s="251"/>
      <c r="H212" s="251"/>
      <c r="I212" s="279"/>
      <c r="J212" s="280" t="str">
        <f aca="false">IF(I212="","",IF(LEN(I212)&gt;14,IF(ISBLANK(I212),"",I212),REPLACE(REPLACE(I212,1,3,"XXX"),13,2,"XX")))</f>
        <v/>
      </c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2.75" hidden="false" customHeight="true" outlineLevel="0" collapsed="false">
      <c r="A213" s="275"/>
      <c r="B213" s="276"/>
      <c r="C213" s="251"/>
      <c r="D213" s="251"/>
      <c r="E213" s="278"/>
      <c r="F213" s="251"/>
      <c r="G213" s="251"/>
      <c r="H213" s="251"/>
      <c r="I213" s="279"/>
      <c r="J213" s="280" t="str">
        <f aca="false">IF(I213="","",IF(LEN(I213)&gt;14,IF(ISBLANK(I213),"",I213),REPLACE(REPLACE(I213,1,3,"XXX"),13,2,"XX")))</f>
        <v/>
      </c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2.75" hidden="false" customHeight="true" outlineLevel="0" collapsed="false">
      <c r="A214" s="281"/>
      <c r="B214" s="276"/>
      <c r="C214" s="251"/>
      <c r="D214" s="251"/>
      <c r="E214" s="278"/>
      <c r="F214" s="251"/>
      <c r="G214" s="251"/>
      <c r="H214" s="251"/>
      <c r="I214" s="279"/>
      <c r="J214" s="280" t="str">
        <f aca="false">IF(I214="","",IF(LEN(I214)&gt;14,IF(ISBLANK(I214),"",I214),REPLACE(REPLACE(I214,1,3,"XXX"),13,2,"XX")))</f>
        <v/>
      </c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2.75" hidden="false" customHeight="true" outlineLevel="0" collapsed="false">
      <c r="A215" s="275"/>
      <c r="B215" s="276"/>
      <c r="C215" s="251"/>
      <c r="D215" s="251"/>
      <c r="E215" s="278"/>
      <c r="F215" s="251"/>
      <c r="G215" s="251"/>
      <c r="H215" s="251"/>
      <c r="I215" s="279"/>
      <c r="J215" s="280" t="str">
        <f aca="false">IF(I215="","",IF(LEN(I215)&gt;14,IF(ISBLANK(I215),"",I215),REPLACE(REPLACE(I215,1,3,"XXX"),13,2,"XX")))</f>
        <v/>
      </c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2.75" hidden="false" customHeight="true" outlineLevel="0" collapsed="false">
      <c r="A216" s="275"/>
      <c r="B216" s="276"/>
      <c r="C216" s="251"/>
      <c r="D216" s="251"/>
      <c r="E216" s="282"/>
      <c r="F216" s="283"/>
      <c r="G216" s="283"/>
      <c r="H216" s="251"/>
      <c r="I216" s="279"/>
      <c r="J216" s="280" t="str">
        <f aca="false">IF(I216="","",IF(LEN(I216)&gt;14,IF(ISBLANK(I216),"",I216),REPLACE(REPLACE(I216,1,3,"XXX"),13,2,"XX")))</f>
        <v/>
      </c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2.75" hidden="false" customHeight="true" outlineLevel="0" collapsed="false">
      <c r="A217" s="281"/>
      <c r="B217" s="276"/>
      <c r="C217" s="251"/>
      <c r="D217" s="251"/>
      <c r="E217" s="282"/>
      <c r="F217" s="283"/>
      <c r="G217" s="283"/>
      <c r="H217" s="251"/>
      <c r="I217" s="279"/>
      <c r="J217" s="280" t="str">
        <f aca="false">IF(I217="","",IF(LEN(I217)&gt;14,IF(ISBLANK(I217),"",I217),REPLACE(REPLACE(I217,1,3,"XXX"),13,2,"XX")))</f>
        <v/>
      </c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2.75" hidden="false" customHeight="true" outlineLevel="0" collapsed="false">
      <c r="A218" s="275"/>
      <c r="B218" s="276"/>
      <c r="C218" s="251"/>
      <c r="D218" s="251"/>
      <c r="E218" s="278"/>
      <c r="F218" s="251"/>
      <c r="G218" s="251"/>
      <c r="H218" s="251"/>
      <c r="I218" s="279"/>
      <c r="J218" s="280" t="str">
        <f aca="false">IF(I218="","",IF(LEN(I218)&gt;14,IF(ISBLANK(I218),"",I218),REPLACE(REPLACE(I218,1,3,"XXX"),13,2,"XX")))</f>
        <v/>
      </c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2.75" hidden="false" customHeight="true" outlineLevel="0" collapsed="false">
      <c r="A219" s="275"/>
      <c r="B219" s="276"/>
      <c r="C219" s="251"/>
      <c r="D219" s="251"/>
      <c r="E219" s="278"/>
      <c r="F219" s="251"/>
      <c r="G219" s="251"/>
      <c r="H219" s="251"/>
      <c r="I219" s="279"/>
      <c r="J219" s="280" t="str">
        <f aca="false">IF(I219="","",IF(LEN(I219)&gt;14,IF(ISBLANK(I219),"",I219),REPLACE(REPLACE(I219,1,3,"XXX"),13,2,"XX")))</f>
        <v/>
      </c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2.75" hidden="false" customHeight="true" outlineLevel="0" collapsed="false">
      <c r="A220" s="281"/>
      <c r="B220" s="276"/>
      <c r="C220" s="251"/>
      <c r="D220" s="251"/>
      <c r="E220" s="278"/>
      <c r="F220" s="251"/>
      <c r="G220" s="251"/>
      <c r="H220" s="251"/>
      <c r="I220" s="279"/>
      <c r="J220" s="280" t="str">
        <f aca="false">IF(I220="","",IF(LEN(I220)&gt;14,IF(ISBLANK(I220),"",I220),REPLACE(REPLACE(I220,1,3,"XXX"),13,2,"XX")))</f>
        <v/>
      </c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2.75" hidden="false" customHeight="true" outlineLevel="0" collapsed="false">
      <c r="A221" s="275"/>
      <c r="B221" s="276"/>
      <c r="C221" s="251"/>
      <c r="D221" s="251"/>
      <c r="E221" s="278"/>
      <c r="F221" s="251"/>
      <c r="G221" s="251"/>
      <c r="H221" s="251"/>
      <c r="I221" s="279"/>
      <c r="J221" s="280" t="str">
        <f aca="false">IF(I221="","",IF(LEN(I221)&gt;14,IF(ISBLANK(I221),"",I221),REPLACE(REPLACE(I221,1,3,"XXX"),13,2,"XX")))</f>
        <v/>
      </c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2.75" hidden="false" customHeight="true" outlineLevel="0" collapsed="false">
      <c r="A222" s="275"/>
      <c r="B222" s="276"/>
      <c r="C222" s="251"/>
      <c r="D222" s="251"/>
      <c r="E222" s="278"/>
      <c r="F222" s="251"/>
      <c r="G222" s="251"/>
      <c r="H222" s="251"/>
      <c r="I222" s="279"/>
      <c r="J222" s="280" t="str">
        <f aca="false">IF(I222="","",IF(LEN(I222)&gt;14,IF(ISBLANK(I222),"",I222),REPLACE(REPLACE(I222,1,3,"XXX"),13,2,"XX")))</f>
        <v/>
      </c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2.75" hidden="false" customHeight="true" outlineLevel="0" collapsed="false">
      <c r="A223" s="281"/>
      <c r="B223" s="276"/>
      <c r="C223" s="251"/>
      <c r="D223" s="251"/>
      <c r="E223" s="278"/>
      <c r="F223" s="251"/>
      <c r="G223" s="251"/>
      <c r="H223" s="251"/>
      <c r="I223" s="279"/>
      <c r="J223" s="280" t="str">
        <f aca="false">IF(I223="","",IF(LEN(I223)&gt;14,IF(ISBLANK(I223),"",I223),REPLACE(REPLACE(I223,1,3,"XXX"),13,2,"XX")))</f>
        <v/>
      </c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2.75" hidden="false" customHeight="true" outlineLevel="0" collapsed="false">
      <c r="A224" s="275"/>
      <c r="B224" s="276"/>
      <c r="C224" s="251"/>
      <c r="D224" s="251"/>
      <c r="E224" s="278"/>
      <c r="F224" s="251"/>
      <c r="G224" s="251"/>
      <c r="H224" s="251"/>
      <c r="I224" s="279"/>
      <c r="J224" s="280" t="str">
        <f aca="false">IF(I224="","",IF(LEN(I224)&gt;14,IF(ISBLANK(I224),"",I224),REPLACE(REPLACE(I224,1,3,"XXX"),13,2,"XX")))</f>
        <v/>
      </c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2.75" hidden="false" customHeight="true" outlineLevel="0" collapsed="false">
      <c r="A225" s="275"/>
      <c r="B225" s="276"/>
      <c r="C225" s="251"/>
      <c r="D225" s="251"/>
      <c r="E225" s="278"/>
      <c r="F225" s="251"/>
      <c r="G225" s="251"/>
      <c r="H225" s="251"/>
      <c r="I225" s="279"/>
      <c r="J225" s="280" t="str">
        <f aca="false">IF(I225="","",IF(LEN(I225)&gt;14,IF(ISBLANK(I225),"",I225),REPLACE(REPLACE(I225,1,3,"XXX"),13,2,"XX")))</f>
        <v/>
      </c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2.75" hidden="false" customHeight="true" outlineLevel="0" collapsed="false">
      <c r="A226" s="281"/>
      <c r="B226" s="276"/>
      <c r="C226" s="251"/>
      <c r="D226" s="251"/>
      <c r="E226" s="278"/>
      <c r="F226" s="251"/>
      <c r="G226" s="251"/>
      <c r="H226" s="251"/>
      <c r="I226" s="279"/>
      <c r="J226" s="280" t="str">
        <f aca="false">IF(I226="","",IF(LEN(I226)&gt;14,IF(ISBLANK(I226),"",I226),REPLACE(REPLACE(I226,1,3,"XXX"),13,2,"XX")))</f>
        <v/>
      </c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2.75" hidden="false" customHeight="true" outlineLevel="0" collapsed="false">
      <c r="A227" s="275"/>
      <c r="B227" s="276"/>
      <c r="C227" s="251"/>
      <c r="D227" s="251"/>
      <c r="E227" s="278"/>
      <c r="F227" s="251"/>
      <c r="G227" s="251"/>
      <c r="H227" s="251"/>
      <c r="I227" s="279"/>
      <c r="J227" s="280" t="str">
        <f aca="false">IF(I227="","",IF(LEN(I227)&gt;14,IF(ISBLANK(I227),"",I227),REPLACE(REPLACE(I227,1,3,"XXX"),13,2,"XX")))</f>
        <v/>
      </c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2.75" hidden="false" customHeight="true" outlineLevel="0" collapsed="false">
      <c r="A228" s="275"/>
      <c r="B228" s="276"/>
      <c r="C228" s="251"/>
      <c r="D228" s="251"/>
      <c r="E228" s="278"/>
      <c r="F228" s="251"/>
      <c r="G228" s="251"/>
      <c r="H228" s="251"/>
      <c r="I228" s="279"/>
      <c r="J228" s="280" t="str">
        <f aca="false">IF(I228="","",IF(LEN(I228)&gt;14,IF(ISBLANK(I228),"",I228),REPLACE(REPLACE(I228,1,3,"XXX"),13,2,"XX")))</f>
        <v/>
      </c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2.75" hidden="false" customHeight="true" outlineLevel="0" collapsed="false">
      <c r="A229" s="281"/>
      <c r="B229" s="276"/>
      <c r="C229" s="251"/>
      <c r="D229" s="251"/>
      <c r="E229" s="278"/>
      <c r="F229" s="251"/>
      <c r="G229" s="251"/>
      <c r="H229" s="251"/>
      <c r="I229" s="279"/>
      <c r="J229" s="280" t="str">
        <f aca="false">IF(I229="","",IF(LEN(I229)&gt;14,IF(ISBLANK(I229),"",I229),REPLACE(REPLACE(I229,1,3,"XXX"),13,2,"XX")))</f>
        <v/>
      </c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2.75" hidden="false" customHeight="true" outlineLevel="0" collapsed="false">
      <c r="A230" s="275"/>
      <c r="B230" s="276"/>
      <c r="C230" s="251"/>
      <c r="D230" s="251"/>
      <c r="E230" s="278"/>
      <c r="F230" s="284"/>
      <c r="G230" s="251"/>
      <c r="H230" s="251"/>
      <c r="I230" s="279"/>
      <c r="J230" s="280" t="str">
        <f aca="false">IF(I230="","",IF(LEN(I230)&gt;14,IF(ISBLANK(I230),"",I230),REPLACE(REPLACE(I230,1,3,"XXX"),13,2,"XX")))</f>
        <v/>
      </c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2.75" hidden="false" customHeight="true" outlineLevel="0" collapsed="false">
      <c r="A231" s="281"/>
      <c r="B231" s="276"/>
      <c r="C231" s="251"/>
      <c r="D231" s="251"/>
      <c r="E231" s="278"/>
      <c r="F231" s="251"/>
      <c r="G231" s="251"/>
      <c r="H231" s="251"/>
      <c r="I231" s="279"/>
      <c r="J231" s="280" t="str">
        <f aca="false">IF(I231="","",IF(LEN(I231)&gt;14,IF(ISBLANK(I231),"",I231),REPLACE(REPLACE(I231,1,3,"XXX"),13,2,"XX")))</f>
        <v/>
      </c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2.75" hidden="false" customHeight="true" outlineLevel="0" collapsed="false">
      <c r="A232" s="275"/>
      <c r="B232" s="276"/>
      <c r="C232" s="251"/>
      <c r="D232" s="251"/>
      <c r="E232" s="278"/>
      <c r="F232" s="251"/>
      <c r="G232" s="251"/>
      <c r="H232" s="251"/>
      <c r="I232" s="279"/>
      <c r="J232" s="280" t="str">
        <f aca="false">IF(I232="","",IF(LEN(I232)&gt;14,IF(ISBLANK(I232),"",I232),REPLACE(REPLACE(I232,1,3,"XXX"),13,2,"XX")))</f>
        <v/>
      </c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2.75" hidden="false" customHeight="true" outlineLevel="0" collapsed="false">
      <c r="A233" s="275"/>
      <c r="B233" s="276"/>
      <c r="C233" s="251"/>
      <c r="D233" s="251"/>
      <c r="E233" s="278"/>
      <c r="F233" s="251"/>
      <c r="G233" s="251"/>
      <c r="H233" s="251"/>
      <c r="I233" s="279"/>
      <c r="J233" s="280" t="str">
        <f aca="false">IF(I233="","",IF(LEN(I233)&gt;14,IF(ISBLANK(I233),"",I233),REPLACE(REPLACE(I233,1,3,"XXX"),13,2,"XX")))</f>
        <v/>
      </c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2.75" hidden="false" customHeight="true" outlineLevel="0" collapsed="false">
      <c r="A234" s="281"/>
      <c r="B234" s="276"/>
      <c r="C234" s="251"/>
      <c r="D234" s="251"/>
      <c r="E234" s="278"/>
      <c r="F234" s="251"/>
      <c r="G234" s="251"/>
      <c r="H234" s="251"/>
      <c r="I234" s="279"/>
      <c r="J234" s="280" t="str">
        <f aca="false">IF(I234="","",IF(LEN(I234)&gt;14,IF(ISBLANK(I234),"",I234),REPLACE(REPLACE(I234,1,3,"XXX"),13,2,"XX")))</f>
        <v/>
      </c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2.75" hidden="false" customHeight="true" outlineLevel="0" collapsed="false">
      <c r="A235" s="275"/>
      <c r="B235" s="276"/>
      <c r="C235" s="251"/>
      <c r="D235" s="251"/>
      <c r="E235" s="278"/>
      <c r="F235" s="251"/>
      <c r="G235" s="251"/>
      <c r="H235" s="251"/>
      <c r="I235" s="279"/>
      <c r="J235" s="280" t="str">
        <f aca="false">IF(I235="","",IF(LEN(I235)&gt;14,IF(ISBLANK(I235),"",I235),REPLACE(REPLACE(I235,1,3,"XXX"),13,2,"XX")))</f>
        <v/>
      </c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2.75" hidden="false" customHeight="true" outlineLevel="0" collapsed="false">
      <c r="A236" s="275"/>
      <c r="B236" s="276"/>
      <c r="C236" s="251"/>
      <c r="D236" s="251"/>
      <c r="E236" s="278"/>
      <c r="F236" s="251"/>
      <c r="G236" s="251"/>
      <c r="H236" s="251"/>
      <c r="I236" s="279"/>
      <c r="J236" s="280" t="str">
        <f aca="false">IF(I236="","",IF(LEN(I236)&gt;14,IF(ISBLANK(I236),"",I236),REPLACE(REPLACE(I236,1,3,"XXX"),13,2,"XX")))</f>
        <v/>
      </c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2.75" hidden="false" customHeight="true" outlineLevel="0" collapsed="false">
      <c r="A237" s="281"/>
      <c r="B237" s="276"/>
      <c r="C237" s="251"/>
      <c r="D237" s="251"/>
      <c r="E237" s="278"/>
      <c r="F237" s="251"/>
      <c r="G237" s="251"/>
      <c r="H237" s="251"/>
      <c r="I237" s="279"/>
      <c r="J237" s="280" t="str">
        <f aca="false">IF(I237="","",IF(LEN(I237)&gt;14,IF(ISBLANK(I237),"",I237),REPLACE(REPLACE(I237,1,3,"XXX"),13,2,"XX")))</f>
        <v/>
      </c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2.75" hidden="false" customHeight="true" outlineLevel="0" collapsed="false">
      <c r="A238" s="275"/>
      <c r="B238" s="276"/>
      <c r="C238" s="251"/>
      <c r="D238" s="251"/>
      <c r="E238" s="278"/>
      <c r="F238" s="251"/>
      <c r="G238" s="251"/>
      <c r="H238" s="251"/>
      <c r="I238" s="279"/>
      <c r="J238" s="280" t="str">
        <f aca="false">IF(I238="","",IF(LEN(I238)&gt;14,IF(ISBLANK(I238),"",I238),REPLACE(REPLACE(I238,1,3,"XXX"),13,2,"XX")))</f>
        <v/>
      </c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2.75" hidden="false" customHeight="true" outlineLevel="0" collapsed="false">
      <c r="A239" s="275"/>
      <c r="B239" s="276"/>
      <c r="C239" s="251"/>
      <c r="D239" s="251"/>
      <c r="E239" s="278"/>
      <c r="F239" s="251"/>
      <c r="G239" s="251"/>
      <c r="H239" s="251"/>
      <c r="I239" s="279"/>
      <c r="J239" s="280" t="str">
        <f aca="false">IF(I239="","",IF(LEN(I239)&gt;14,IF(ISBLANK(I239),"",I239),REPLACE(REPLACE(I239,1,3,"XXX"),13,2,"XX")))</f>
        <v/>
      </c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2.75" hidden="false" customHeight="true" outlineLevel="0" collapsed="false">
      <c r="A240" s="281"/>
      <c r="B240" s="276"/>
      <c r="C240" s="251"/>
      <c r="D240" s="251"/>
      <c r="E240" s="278"/>
      <c r="F240" s="251"/>
      <c r="G240" s="251"/>
      <c r="H240" s="251"/>
      <c r="I240" s="279"/>
      <c r="J240" s="280" t="str">
        <f aca="false">IF(I240="","",IF(LEN(I240)&gt;14,IF(ISBLANK(I240),"",I240),REPLACE(REPLACE(I240,1,3,"XXX"),13,2,"XX")))</f>
        <v/>
      </c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2.75" hidden="false" customHeight="true" outlineLevel="0" collapsed="false">
      <c r="A241" s="275"/>
      <c r="B241" s="276"/>
      <c r="C241" s="251"/>
      <c r="D241" s="251"/>
      <c r="E241" s="278"/>
      <c r="F241" s="251"/>
      <c r="G241" s="251"/>
      <c r="H241" s="251"/>
      <c r="I241" s="279"/>
      <c r="J241" s="280" t="str">
        <f aca="false">IF(I241="","",IF(LEN(I241)&gt;14,IF(ISBLANK(I241),"",I241),REPLACE(REPLACE(I241,1,3,"XXX"),13,2,"XX")))</f>
        <v/>
      </c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2.75" hidden="false" customHeight="true" outlineLevel="0" collapsed="false">
      <c r="A242" s="275"/>
      <c r="B242" s="276"/>
      <c r="C242" s="251"/>
      <c r="D242" s="251"/>
      <c r="E242" s="278"/>
      <c r="F242" s="251"/>
      <c r="G242" s="251"/>
      <c r="H242" s="251"/>
      <c r="I242" s="279"/>
      <c r="J242" s="280" t="str">
        <f aca="false">IF(I242="","",IF(LEN(I242)&gt;14,IF(ISBLANK(I242),"",I242),REPLACE(REPLACE(I242,1,3,"XXX"),13,2,"XX")))</f>
        <v/>
      </c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2.75" hidden="false" customHeight="true" outlineLevel="0" collapsed="false">
      <c r="A243" s="281"/>
      <c r="B243" s="276"/>
      <c r="C243" s="251"/>
      <c r="D243" s="251"/>
      <c r="E243" s="278"/>
      <c r="F243" s="251"/>
      <c r="G243" s="251"/>
      <c r="H243" s="251"/>
      <c r="I243" s="279"/>
      <c r="J243" s="280" t="str">
        <f aca="false">IF(I243="","",IF(LEN(I243)&gt;14,IF(ISBLANK(I243),"",I243),REPLACE(REPLACE(I243,1,3,"XXX"),13,2,"XX")))</f>
        <v/>
      </c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2.75" hidden="false" customHeight="true" outlineLevel="0" collapsed="false">
      <c r="A244" s="275"/>
      <c r="B244" s="276"/>
      <c r="C244" s="251"/>
      <c r="D244" s="251"/>
      <c r="E244" s="285"/>
      <c r="F244" s="284"/>
      <c r="G244" s="284"/>
      <c r="H244" s="251"/>
      <c r="I244" s="279"/>
      <c r="J244" s="280" t="str">
        <f aca="false">IF(I244="","",IF(LEN(I244)&gt;14,IF(ISBLANK(I244),"",I244),REPLACE(REPLACE(I244,1,3,"XXX"),13,2,"XX")))</f>
        <v/>
      </c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2.75" hidden="false" customHeight="true" outlineLevel="0" collapsed="false">
      <c r="A245" s="275"/>
      <c r="B245" s="276"/>
      <c r="C245" s="251"/>
      <c r="D245" s="251"/>
      <c r="E245" s="278"/>
      <c r="F245" s="251"/>
      <c r="G245" s="251"/>
      <c r="H245" s="251"/>
      <c r="I245" s="279"/>
      <c r="J245" s="280" t="str">
        <f aca="false">IF(I245="","",IF(LEN(I245)&gt;14,IF(ISBLANK(I245),"",I245),REPLACE(REPLACE(I245,1,3,"XXX"),13,2,"XX")))</f>
        <v/>
      </c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2.75" hidden="false" customHeight="true" outlineLevel="0" collapsed="false">
      <c r="A246" s="281"/>
      <c r="B246" s="276"/>
      <c r="C246" s="251"/>
      <c r="D246" s="251"/>
      <c r="E246" s="278"/>
      <c r="F246" s="251"/>
      <c r="G246" s="251"/>
      <c r="H246" s="251"/>
      <c r="I246" s="279"/>
      <c r="J246" s="280" t="str">
        <f aca="false">IF(I246="","",IF(LEN(I246)&gt;14,IF(ISBLANK(I246),"",I246),REPLACE(REPLACE(I246,1,3,"XXX"),13,2,"XX")))</f>
        <v/>
      </c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2.75" hidden="false" customHeight="true" outlineLevel="0" collapsed="false">
      <c r="A247" s="275"/>
      <c r="B247" s="276"/>
      <c r="C247" s="251"/>
      <c r="D247" s="251"/>
      <c r="E247" s="278"/>
      <c r="F247" s="251"/>
      <c r="G247" s="251"/>
      <c r="H247" s="251"/>
      <c r="I247" s="279"/>
      <c r="J247" s="280" t="str">
        <f aca="false">IF(I247="","",IF(LEN(I247)&gt;14,IF(ISBLANK(I247),"",I247),REPLACE(REPLACE(I247,1,3,"XXX"),13,2,"XX")))</f>
        <v/>
      </c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2.75" hidden="false" customHeight="true" outlineLevel="0" collapsed="false">
      <c r="A248" s="275"/>
      <c r="B248" s="276"/>
      <c r="C248" s="251"/>
      <c r="D248" s="251"/>
      <c r="E248" s="278"/>
      <c r="F248" s="251"/>
      <c r="G248" s="251"/>
      <c r="H248" s="251"/>
      <c r="I248" s="279"/>
      <c r="J248" s="280" t="str">
        <f aca="false">IF(I248="","",IF(LEN(I248)&gt;14,IF(ISBLANK(I248),"",I248),REPLACE(REPLACE(I248,1,3,"XXX"),13,2,"XX")))</f>
        <v/>
      </c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2.75" hidden="false" customHeight="true" outlineLevel="0" collapsed="false">
      <c r="A249" s="281"/>
      <c r="B249" s="276"/>
      <c r="C249" s="251"/>
      <c r="D249" s="251"/>
      <c r="E249" s="278"/>
      <c r="F249" s="251"/>
      <c r="G249" s="251"/>
      <c r="H249" s="251"/>
      <c r="I249" s="279"/>
      <c r="J249" s="280" t="str">
        <f aca="false">IF(I249="","",IF(LEN(I249)&gt;14,IF(ISBLANK(I249),"",I249),REPLACE(REPLACE(I249,1,3,"XXX"),13,2,"XX")))</f>
        <v/>
      </c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2.75" hidden="false" customHeight="true" outlineLevel="0" collapsed="false">
      <c r="A250" s="275"/>
      <c r="B250" s="276"/>
      <c r="C250" s="251"/>
      <c r="D250" s="251"/>
      <c r="E250" s="285"/>
      <c r="F250" s="284"/>
      <c r="G250" s="284"/>
      <c r="H250" s="251"/>
      <c r="I250" s="279"/>
      <c r="J250" s="280" t="str">
        <f aca="false">IF(I250="","",IF(LEN(I250)&gt;14,IF(ISBLANK(I250),"",I250),REPLACE(REPLACE(I250,1,3,"XXX"),13,2,"XX")))</f>
        <v/>
      </c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2.75" hidden="false" customHeight="true" outlineLevel="0" collapsed="false">
      <c r="A251" s="281"/>
      <c r="B251" s="276"/>
      <c r="C251" s="251"/>
      <c r="D251" s="251"/>
      <c r="E251" s="285"/>
      <c r="F251" s="284"/>
      <c r="G251" s="284"/>
      <c r="H251" s="251"/>
      <c r="I251" s="279"/>
      <c r="J251" s="280" t="str">
        <f aca="false">IF(I251="","",IF(LEN(I251)&gt;14,IF(ISBLANK(I251),"",I251),REPLACE(REPLACE(I251,1,3,"XXX"),13,2,"XX")))</f>
        <v/>
      </c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2.75" hidden="false" customHeight="true" outlineLevel="0" collapsed="false">
      <c r="A252" s="275"/>
      <c r="B252" s="276"/>
      <c r="C252" s="251"/>
      <c r="D252" s="251"/>
      <c r="E252" s="285"/>
      <c r="F252" s="284"/>
      <c r="G252" s="284"/>
      <c r="H252" s="251"/>
      <c r="I252" s="279"/>
      <c r="J252" s="280" t="str">
        <f aca="false">IF(I252="","",IF(LEN(I252)&gt;14,IF(ISBLANK(I252),"",I252),REPLACE(REPLACE(I252,1,3,"XXX"),13,2,"XX")))</f>
        <v/>
      </c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2.75" hidden="false" customHeight="true" outlineLevel="0" collapsed="false">
      <c r="A253" s="275"/>
      <c r="B253" s="276"/>
      <c r="C253" s="251"/>
      <c r="D253" s="251"/>
      <c r="E253" s="285"/>
      <c r="F253" s="284"/>
      <c r="G253" s="284"/>
      <c r="H253" s="251"/>
      <c r="I253" s="279"/>
      <c r="J253" s="280" t="str">
        <f aca="false">IF(I253="","",IF(LEN(I253)&gt;14,IF(ISBLANK(I253),"",I253),REPLACE(REPLACE(I253,1,3,"XXX"),13,2,"XX")))</f>
        <v/>
      </c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2.75" hidden="false" customHeight="true" outlineLevel="0" collapsed="false">
      <c r="A254" s="281"/>
      <c r="B254" s="276"/>
      <c r="C254" s="251"/>
      <c r="D254" s="251"/>
      <c r="E254" s="285"/>
      <c r="F254" s="284"/>
      <c r="G254" s="284"/>
      <c r="H254" s="251"/>
      <c r="I254" s="279"/>
      <c r="J254" s="280" t="str">
        <f aca="false">IF(I254="","",IF(LEN(I254)&gt;14,IF(ISBLANK(I254),"",I254),REPLACE(REPLACE(I254,1,3,"XXX"),13,2,"XX")))</f>
        <v/>
      </c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2.75" hidden="false" customHeight="true" outlineLevel="0" collapsed="false">
      <c r="A255" s="275"/>
      <c r="B255" s="276"/>
      <c r="C255" s="251"/>
      <c r="D255" s="251"/>
      <c r="E255" s="278"/>
      <c r="F255" s="251"/>
      <c r="G255" s="251"/>
      <c r="H255" s="251"/>
      <c r="I255" s="279"/>
      <c r="J255" s="280" t="str">
        <f aca="false">IF(I255="","",IF(LEN(I255)&gt;14,IF(ISBLANK(I255),"",I255),REPLACE(REPLACE(I255,1,3,"XXX"),13,2,"XX")))</f>
        <v/>
      </c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2.75" hidden="false" customHeight="true" outlineLevel="0" collapsed="false">
      <c r="A256" s="275"/>
      <c r="B256" s="276"/>
      <c r="C256" s="251"/>
      <c r="D256" s="251"/>
      <c r="E256" s="278"/>
      <c r="F256" s="251"/>
      <c r="G256" s="251"/>
      <c r="H256" s="251"/>
      <c r="I256" s="279"/>
      <c r="J256" s="280" t="str">
        <f aca="false">IF(I256="","",IF(LEN(I256)&gt;14,IF(ISBLANK(I256),"",I256),REPLACE(REPLACE(I256,1,3,"XXX"),13,2,"XX")))</f>
        <v/>
      </c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2.75" hidden="false" customHeight="true" outlineLevel="0" collapsed="false">
      <c r="A257" s="281"/>
      <c r="B257" s="276"/>
      <c r="C257" s="251"/>
      <c r="D257" s="251"/>
      <c r="E257" s="285"/>
      <c r="F257" s="284"/>
      <c r="G257" s="284"/>
      <c r="H257" s="251"/>
      <c r="I257" s="279"/>
      <c r="J257" s="280" t="str">
        <f aca="false">IF(I257="","",IF(LEN(I257)&gt;14,IF(ISBLANK(I257),"",I257),REPLACE(REPLACE(I257,1,3,"XXX"),13,2,"XX")))</f>
        <v/>
      </c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2.75" hidden="false" customHeight="true" outlineLevel="0" collapsed="false">
      <c r="A258" s="275"/>
      <c r="B258" s="276"/>
      <c r="C258" s="251"/>
      <c r="D258" s="251"/>
      <c r="E258" s="278"/>
      <c r="F258" s="251"/>
      <c r="G258" s="251"/>
      <c r="H258" s="251"/>
      <c r="I258" s="279"/>
      <c r="J258" s="280" t="str">
        <f aca="false">IF(I258="","",IF(LEN(I258)&gt;14,IF(ISBLANK(I258),"",I258),REPLACE(REPLACE(I258,1,3,"XXX"),13,2,"XX")))</f>
        <v/>
      </c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2.75" hidden="false" customHeight="true" outlineLevel="0" collapsed="false">
      <c r="A259" s="275"/>
      <c r="B259" s="276"/>
      <c r="C259" s="251"/>
      <c r="D259" s="251"/>
      <c r="E259" s="278"/>
      <c r="F259" s="251"/>
      <c r="G259" s="251"/>
      <c r="H259" s="251"/>
      <c r="I259" s="279"/>
      <c r="J259" s="280" t="str">
        <f aca="false">IF(I259="","",IF(LEN(I259)&gt;14,IF(ISBLANK(I259),"",I259),REPLACE(REPLACE(I259,1,3,"XXX"),13,2,"XX")))</f>
        <v/>
      </c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2.75" hidden="false" customHeight="true" outlineLevel="0" collapsed="false">
      <c r="A260" s="281"/>
      <c r="B260" s="276"/>
      <c r="C260" s="251"/>
      <c r="D260" s="251"/>
      <c r="E260" s="278"/>
      <c r="F260" s="251"/>
      <c r="G260" s="251"/>
      <c r="H260" s="251"/>
      <c r="I260" s="279"/>
      <c r="J260" s="280" t="str">
        <f aca="false">IF(I260="","",IF(LEN(I260)&gt;14,IF(ISBLANK(I260),"",I260),REPLACE(REPLACE(I260,1,3,"XXX"),13,2,"XX")))</f>
        <v/>
      </c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2.75" hidden="false" customHeight="true" outlineLevel="0" collapsed="false">
      <c r="A261" s="275"/>
      <c r="B261" s="276"/>
      <c r="C261" s="251"/>
      <c r="D261" s="251"/>
      <c r="E261" s="278"/>
      <c r="F261" s="251"/>
      <c r="G261" s="251"/>
      <c r="H261" s="251"/>
      <c r="I261" s="279"/>
      <c r="J261" s="280" t="str">
        <f aca="false">IF(I261="","",IF(LEN(I261)&gt;14,IF(ISBLANK(I261),"",I261),REPLACE(REPLACE(I261,1,3,"XXX"),13,2,"XX")))</f>
        <v/>
      </c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2.75" hidden="false" customHeight="true" outlineLevel="0" collapsed="false">
      <c r="A262" s="275"/>
      <c r="B262" s="276"/>
      <c r="C262" s="251"/>
      <c r="D262" s="251"/>
      <c r="E262" s="278"/>
      <c r="F262" s="251"/>
      <c r="G262" s="251"/>
      <c r="H262" s="251"/>
      <c r="I262" s="279"/>
      <c r="J262" s="280" t="str">
        <f aca="false">IF(I262="","",IF(LEN(I262)&gt;14,IF(ISBLANK(I262),"",I262),REPLACE(REPLACE(I262,1,3,"XXX"),13,2,"XX")))</f>
        <v/>
      </c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2.75" hidden="false" customHeight="true" outlineLevel="0" collapsed="false">
      <c r="A263" s="281"/>
      <c r="B263" s="276"/>
      <c r="C263" s="251"/>
      <c r="D263" s="251"/>
      <c r="E263" s="278"/>
      <c r="F263" s="251"/>
      <c r="G263" s="251"/>
      <c r="H263" s="251"/>
      <c r="I263" s="279"/>
      <c r="J263" s="280" t="str">
        <f aca="false">IF(I263="","",IF(LEN(I263)&gt;14,IF(ISBLANK(I263),"",I263),REPLACE(REPLACE(I263,1,3,"XXX"),13,2,"XX")))</f>
        <v/>
      </c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2.75" hidden="false" customHeight="true" outlineLevel="0" collapsed="false">
      <c r="A264" s="275"/>
      <c r="B264" s="276"/>
      <c r="C264" s="251"/>
      <c r="D264" s="251"/>
      <c r="E264" s="278"/>
      <c r="F264" s="251"/>
      <c r="G264" s="251"/>
      <c r="H264" s="251"/>
      <c r="I264" s="279"/>
      <c r="J264" s="280" t="str">
        <f aca="false">IF(I264="","",IF(LEN(I264)&gt;14,IF(ISBLANK(I264),"",I264),REPLACE(REPLACE(I264,1,3,"XXX"),13,2,"XX")))</f>
        <v/>
      </c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2.75" hidden="false" customHeight="true" outlineLevel="0" collapsed="false">
      <c r="A265" s="275"/>
      <c r="B265" s="276"/>
      <c r="C265" s="251"/>
      <c r="D265" s="251"/>
      <c r="E265" s="278"/>
      <c r="F265" s="251"/>
      <c r="G265" s="251"/>
      <c r="H265" s="251"/>
      <c r="I265" s="279"/>
      <c r="J265" s="280" t="str">
        <f aca="false">IF(I265="","",IF(LEN(I265)&gt;14,IF(ISBLANK(I265),"",I265),REPLACE(REPLACE(I265,1,3,"XXX"),13,2,"XX")))</f>
        <v/>
      </c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2.75" hidden="false" customHeight="true" outlineLevel="0" collapsed="false">
      <c r="A266" s="281"/>
      <c r="B266" s="276"/>
      <c r="C266" s="251"/>
      <c r="D266" s="251"/>
      <c r="E266" s="278"/>
      <c r="F266" s="251"/>
      <c r="G266" s="251"/>
      <c r="H266" s="251"/>
      <c r="I266" s="279"/>
      <c r="J266" s="280" t="str">
        <f aca="false">IF(I266="","",IF(LEN(I266)&gt;14,IF(ISBLANK(I266),"",I266),REPLACE(REPLACE(I266,1,3,"XXX"),13,2,"XX")))</f>
        <v/>
      </c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2.75" hidden="false" customHeight="true" outlineLevel="0" collapsed="false">
      <c r="A267" s="275"/>
      <c r="B267" s="276"/>
      <c r="C267" s="251"/>
      <c r="D267" s="251"/>
      <c r="E267" s="278"/>
      <c r="F267" s="251"/>
      <c r="G267" s="251"/>
      <c r="H267" s="251"/>
      <c r="I267" s="279"/>
      <c r="J267" s="280" t="str">
        <f aca="false">IF(I267="","",IF(LEN(I267)&gt;14,IF(ISBLANK(I267),"",I267),REPLACE(REPLACE(I267,1,3,"XXX"),13,2,"XX")))</f>
        <v/>
      </c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2.75" hidden="false" customHeight="true" outlineLevel="0" collapsed="false">
      <c r="A268" s="275"/>
      <c r="B268" s="276"/>
      <c r="C268" s="251"/>
      <c r="D268" s="251"/>
      <c r="E268" s="278"/>
      <c r="F268" s="251"/>
      <c r="G268" s="251"/>
      <c r="H268" s="251"/>
      <c r="I268" s="279"/>
      <c r="J268" s="280" t="str">
        <f aca="false">IF(I268="","",IF(LEN(I268)&gt;14,IF(ISBLANK(I268),"",I268),REPLACE(REPLACE(I268,1,3,"XXX"),13,2,"XX")))</f>
        <v/>
      </c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2.75" hidden="false" customHeight="true" outlineLevel="0" collapsed="false">
      <c r="A269" s="281"/>
      <c r="B269" s="276"/>
      <c r="C269" s="251"/>
      <c r="D269" s="251"/>
      <c r="E269" s="278"/>
      <c r="F269" s="251"/>
      <c r="G269" s="251"/>
      <c r="H269" s="251"/>
      <c r="I269" s="279"/>
      <c r="J269" s="280" t="str">
        <f aca="false">IF(I269="","",IF(LEN(I269)&gt;14,IF(ISBLANK(I269),"",I269),REPLACE(REPLACE(I269,1,3,"XXX"),13,2,"XX")))</f>
        <v/>
      </c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2.75" hidden="false" customHeight="true" outlineLevel="0" collapsed="false">
      <c r="A270" s="275"/>
      <c r="B270" s="276"/>
      <c r="C270" s="251"/>
      <c r="D270" s="251"/>
      <c r="E270" s="278"/>
      <c r="F270" s="251"/>
      <c r="G270" s="251"/>
      <c r="H270" s="251"/>
      <c r="I270" s="279"/>
      <c r="J270" s="280" t="str">
        <f aca="false">IF(I270="","",IF(LEN(I270)&gt;14,IF(ISBLANK(I270),"",I270),REPLACE(REPLACE(I270,1,3,"XXX"),13,2,"XX")))</f>
        <v/>
      </c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2.75" hidden="false" customHeight="true" outlineLevel="0" collapsed="false">
      <c r="A271" s="281"/>
      <c r="B271" s="276"/>
      <c r="C271" s="251"/>
      <c r="D271" s="251"/>
      <c r="E271" s="278"/>
      <c r="F271" s="251"/>
      <c r="G271" s="251"/>
      <c r="H271" s="251"/>
      <c r="I271" s="279"/>
      <c r="J271" s="280" t="str">
        <f aca="false">IF(I271="","",IF(LEN(I271)&gt;14,IF(ISBLANK(I271),"",I271),REPLACE(REPLACE(I271,1,3,"XXX"),13,2,"XX")))</f>
        <v/>
      </c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2.75" hidden="false" customHeight="true" outlineLevel="0" collapsed="false">
      <c r="A272" s="275"/>
      <c r="B272" s="276"/>
      <c r="C272" s="251"/>
      <c r="D272" s="251"/>
      <c r="E272" s="278"/>
      <c r="F272" s="251"/>
      <c r="G272" s="251"/>
      <c r="H272" s="251"/>
      <c r="I272" s="279"/>
      <c r="J272" s="280" t="str">
        <f aca="false">IF(I272="","",IF(LEN(I272)&gt;14,IF(ISBLANK(I272),"",I272),REPLACE(REPLACE(I272,1,3,"XXX"),13,2,"XX")))</f>
        <v/>
      </c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2.75" hidden="false" customHeight="true" outlineLevel="0" collapsed="false">
      <c r="A273" s="275"/>
      <c r="B273" s="276"/>
      <c r="C273" s="251"/>
      <c r="D273" s="251"/>
      <c r="E273" s="278"/>
      <c r="F273" s="251"/>
      <c r="G273" s="251"/>
      <c r="H273" s="251"/>
      <c r="I273" s="279"/>
      <c r="J273" s="280" t="str">
        <f aca="false">IF(I273="","",IF(LEN(I273)&gt;14,IF(ISBLANK(I273),"",I273),REPLACE(REPLACE(I273,1,3,"XXX"),13,2,"XX")))</f>
        <v/>
      </c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2.75" hidden="false" customHeight="true" outlineLevel="0" collapsed="false">
      <c r="A274" s="281"/>
      <c r="B274" s="276"/>
      <c r="C274" s="251"/>
      <c r="D274" s="251"/>
      <c r="E274" s="278"/>
      <c r="F274" s="251"/>
      <c r="G274" s="251"/>
      <c r="H274" s="251"/>
      <c r="I274" s="279"/>
      <c r="J274" s="280" t="str">
        <f aca="false">IF(I274="","",IF(LEN(I274)&gt;14,IF(ISBLANK(I274),"",I274),REPLACE(REPLACE(I274,1,3,"XXX"),13,2,"XX")))</f>
        <v/>
      </c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2.75" hidden="false" customHeight="true" outlineLevel="0" collapsed="false">
      <c r="A275" s="275"/>
      <c r="B275" s="276"/>
      <c r="C275" s="251"/>
      <c r="D275" s="251"/>
      <c r="E275" s="278"/>
      <c r="F275" s="251"/>
      <c r="G275" s="251"/>
      <c r="H275" s="251"/>
      <c r="I275" s="279"/>
      <c r="J275" s="280" t="str">
        <f aca="false">IF(I275="","",IF(LEN(I275)&gt;14,IF(ISBLANK(I275),"",I275),REPLACE(REPLACE(I275,1,3,"XXX"),13,2,"XX")))</f>
        <v/>
      </c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2.75" hidden="false" customHeight="true" outlineLevel="0" collapsed="false">
      <c r="A276" s="275"/>
      <c r="B276" s="276"/>
      <c r="C276" s="251"/>
      <c r="D276" s="251"/>
      <c r="E276" s="278"/>
      <c r="F276" s="251"/>
      <c r="G276" s="251"/>
      <c r="H276" s="251"/>
      <c r="I276" s="279"/>
      <c r="J276" s="280" t="str">
        <f aca="false">IF(I276="","",IF(LEN(I276)&gt;14,IF(ISBLANK(I276),"",I276),REPLACE(REPLACE(I276,1,3,"XXX"),13,2,"XX")))</f>
        <v/>
      </c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2.75" hidden="false" customHeight="true" outlineLevel="0" collapsed="false">
      <c r="A277" s="281"/>
      <c r="B277" s="276"/>
      <c r="C277" s="251"/>
      <c r="D277" s="251"/>
      <c r="E277" s="278"/>
      <c r="F277" s="251"/>
      <c r="G277" s="251"/>
      <c r="H277" s="251"/>
      <c r="I277" s="279"/>
      <c r="J277" s="280" t="str">
        <f aca="false">IF(I277="","",IF(LEN(I277)&gt;14,IF(ISBLANK(I277),"",I277),REPLACE(REPLACE(I277,1,3,"XXX"),13,2,"XX")))</f>
        <v/>
      </c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2.75" hidden="false" customHeight="true" outlineLevel="0" collapsed="false">
      <c r="A278" s="275"/>
      <c r="B278" s="276"/>
      <c r="C278" s="251"/>
      <c r="D278" s="251"/>
      <c r="E278" s="278"/>
      <c r="F278" s="251"/>
      <c r="G278" s="251"/>
      <c r="H278" s="251"/>
      <c r="I278" s="279"/>
      <c r="J278" s="280" t="str">
        <f aca="false">IF(I278="","",IF(LEN(I278)&gt;14,IF(ISBLANK(I278),"",I278),REPLACE(REPLACE(I278,1,3,"XXX"),13,2,"XX")))</f>
        <v/>
      </c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2.75" hidden="false" customHeight="true" outlineLevel="0" collapsed="false">
      <c r="A279" s="275"/>
      <c r="B279" s="276"/>
      <c r="C279" s="251"/>
      <c r="D279" s="251"/>
      <c r="E279" s="278"/>
      <c r="F279" s="251"/>
      <c r="G279" s="251"/>
      <c r="H279" s="251"/>
      <c r="I279" s="279"/>
      <c r="J279" s="280" t="str">
        <f aca="false">IF(I279="","",IF(LEN(I279)&gt;14,IF(ISBLANK(I279),"",I279),REPLACE(REPLACE(I279,1,3,"XXX"),13,2,"XX")))</f>
        <v/>
      </c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2.75" hidden="false" customHeight="true" outlineLevel="0" collapsed="false">
      <c r="A280" s="281"/>
      <c r="B280" s="276"/>
      <c r="C280" s="251"/>
      <c r="D280" s="251"/>
      <c r="E280" s="278"/>
      <c r="F280" s="251"/>
      <c r="G280" s="251"/>
      <c r="H280" s="251"/>
      <c r="I280" s="279"/>
      <c r="J280" s="280" t="str">
        <f aca="false">IF(I280="","",IF(LEN(I280)&gt;14,IF(ISBLANK(I280),"",I280),REPLACE(REPLACE(I280,1,3,"XXX"),13,2,"XX")))</f>
        <v/>
      </c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2.75" hidden="false" customHeight="true" outlineLevel="0" collapsed="false">
      <c r="A281" s="275"/>
      <c r="B281" s="276"/>
      <c r="C281" s="251"/>
      <c r="D281" s="251"/>
      <c r="E281" s="278"/>
      <c r="F281" s="251"/>
      <c r="G281" s="251"/>
      <c r="H281" s="251"/>
      <c r="I281" s="279"/>
      <c r="J281" s="280" t="str">
        <f aca="false">IF(I281="","",IF(LEN(I281)&gt;14,IF(ISBLANK(I281),"",I281),REPLACE(REPLACE(I281,1,3,"XXX"),13,2,"XX")))</f>
        <v/>
      </c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2.75" hidden="false" customHeight="true" outlineLevel="0" collapsed="false">
      <c r="A282" s="275"/>
      <c r="B282" s="276"/>
      <c r="C282" s="251"/>
      <c r="D282" s="251"/>
      <c r="E282" s="278"/>
      <c r="F282" s="251"/>
      <c r="G282" s="251"/>
      <c r="H282" s="251"/>
      <c r="I282" s="279"/>
      <c r="J282" s="280" t="str">
        <f aca="false">IF(I282="","",IF(LEN(I282)&gt;14,IF(ISBLANK(I282),"",I282),REPLACE(REPLACE(I282,1,3,"XXX"),13,2,"XX")))</f>
        <v/>
      </c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2.75" hidden="false" customHeight="true" outlineLevel="0" collapsed="false">
      <c r="A283" s="281"/>
      <c r="B283" s="276"/>
      <c r="C283" s="251"/>
      <c r="D283" s="251"/>
      <c r="E283" s="278"/>
      <c r="F283" s="251"/>
      <c r="G283" s="251"/>
      <c r="H283" s="251"/>
      <c r="I283" s="279"/>
      <c r="J283" s="280" t="str">
        <f aca="false">IF(I283="","",IF(LEN(I283)&gt;14,IF(ISBLANK(I283),"",I283),REPLACE(REPLACE(I283,1,3,"XXX"),13,2,"XX")))</f>
        <v/>
      </c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2.75" hidden="false" customHeight="true" outlineLevel="0" collapsed="false">
      <c r="A284" s="275"/>
      <c r="B284" s="276"/>
      <c r="C284" s="251"/>
      <c r="D284" s="251"/>
      <c r="E284" s="278"/>
      <c r="F284" s="251"/>
      <c r="G284" s="251"/>
      <c r="H284" s="251"/>
      <c r="I284" s="279"/>
      <c r="J284" s="280" t="str">
        <f aca="false">IF(I284="","",IF(LEN(I284)&gt;14,IF(ISBLANK(I284),"",I284),REPLACE(REPLACE(I284,1,3,"XXX"),13,2,"XX")))</f>
        <v/>
      </c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2.75" hidden="false" customHeight="true" outlineLevel="0" collapsed="false">
      <c r="A285" s="275"/>
      <c r="B285" s="276"/>
      <c r="C285" s="251"/>
      <c r="D285" s="251"/>
      <c r="E285" s="278"/>
      <c r="F285" s="251"/>
      <c r="G285" s="251"/>
      <c r="H285" s="251"/>
      <c r="I285" s="279"/>
      <c r="J285" s="280" t="str">
        <f aca="false">IF(I285="","",IF(LEN(I285)&gt;14,IF(ISBLANK(I285),"",I285),REPLACE(REPLACE(I285,1,3,"XXX"),13,2,"XX")))</f>
        <v/>
      </c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2.75" hidden="false" customHeight="true" outlineLevel="0" collapsed="false">
      <c r="A286" s="281"/>
      <c r="B286" s="276"/>
      <c r="C286" s="251"/>
      <c r="D286" s="251"/>
      <c r="E286" s="278"/>
      <c r="F286" s="251"/>
      <c r="G286" s="251"/>
      <c r="H286" s="251"/>
      <c r="I286" s="279"/>
      <c r="J286" s="280" t="str">
        <f aca="false">IF(I286="","",IF(LEN(I286)&gt;14,IF(ISBLANK(I286),"",I286),REPLACE(REPLACE(I286,1,3,"XXX"),13,2,"XX")))</f>
        <v/>
      </c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2.75" hidden="false" customHeight="true" outlineLevel="0" collapsed="false">
      <c r="A287" s="275"/>
      <c r="B287" s="276"/>
      <c r="C287" s="251"/>
      <c r="D287" s="251"/>
      <c r="E287" s="278"/>
      <c r="F287" s="251"/>
      <c r="G287" s="251"/>
      <c r="H287" s="251"/>
      <c r="I287" s="279"/>
      <c r="J287" s="280" t="str">
        <f aca="false">IF(I287="","",IF(LEN(I287)&gt;14,IF(ISBLANK(I287),"",I287),REPLACE(REPLACE(I287,1,3,"XXX"),13,2,"XX")))</f>
        <v/>
      </c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2.75" hidden="false" customHeight="true" outlineLevel="0" collapsed="false">
      <c r="A288" s="275"/>
      <c r="B288" s="276"/>
      <c r="C288" s="251"/>
      <c r="D288" s="251"/>
      <c r="E288" s="278"/>
      <c r="F288" s="251"/>
      <c r="G288" s="251"/>
      <c r="H288" s="251"/>
      <c r="I288" s="279"/>
      <c r="J288" s="280" t="str">
        <f aca="false">IF(I288="","",IF(LEN(I288)&gt;14,IF(ISBLANK(I288),"",I288),REPLACE(REPLACE(I288,1,3,"XXX"),13,2,"XX")))</f>
        <v/>
      </c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2.75" hidden="false" customHeight="true" outlineLevel="0" collapsed="false">
      <c r="A289" s="281"/>
      <c r="B289" s="276"/>
      <c r="C289" s="251"/>
      <c r="D289" s="251"/>
      <c r="E289" s="278"/>
      <c r="F289" s="251"/>
      <c r="G289" s="251"/>
      <c r="H289" s="251"/>
      <c r="I289" s="279"/>
      <c r="J289" s="280" t="str">
        <f aca="false">IF(I289="","",IF(LEN(I289)&gt;14,IF(ISBLANK(I289),"",I289),REPLACE(REPLACE(I289,1,3,"XXX"),13,2,"XX")))</f>
        <v/>
      </c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2.75" hidden="false" customHeight="true" outlineLevel="0" collapsed="false">
      <c r="A290" s="275"/>
      <c r="B290" s="276"/>
      <c r="C290" s="251"/>
      <c r="D290" s="251"/>
      <c r="E290" s="278"/>
      <c r="F290" s="251"/>
      <c r="G290" s="251"/>
      <c r="H290" s="251"/>
      <c r="I290" s="279"/>
      <c r="J290" s="280" t="str">
        <f aca="false">IF(I290="","",IF(LEN(I290)&gt;14,IF(ISBLANK(I290),"",I290),REPLACE(REPLACE(I290,1,3,"XXX"),13,2,"XX")))</f>
        <v/>
      </c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2.75" hidden="false" customHeight="true" outlineLevel="0" collapsed="false">
      <c r="A291" s="281"/>
      <c r="B291" s="276"/>
      <c r="C291" s="251"/>
      <c r="D291" s="251"/>
      <c r="E291" s="278"/>
      <c r="F291" s="251"/>
      <c r="G291" s="251"/>
      <c r="H291" s="251"/>
      <c r="I291" s="279"/>
      <c r="J291" s="280" t="str">
        <f aca="false">IF(I291="","",IF(LEN(I291)&gt;14,IF(ISBLANK(I291),"",I291),REPLACE(REPLACE(I291,1,3,"XXX"),13,2,"XX")))</f>
        <v/>
      </c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2.75" hidden="false" customHeight="true" outlineLevel="0" collapsed="false">
      <c r="A292" s="275"/>
      <c r="B292" s="276"/>
      <c r="C292" s="251"/>
      <c r="D292" s="251"/>
      <c r="E292" s="278"/>
      <c r="F292" s="251"/>
      <c r="G292" s="251"/>
      <c r="H292" s="251"/>
      <c r="I292" s="279"/>
      <c r="J292" s="280" t="str">
        <f aca="false">IF(I292="","",IF(LEN(I292)&gt;14,IF(ISBLANK(I292),"",I292),REPLACE(REPLACE(I292,1,3,"XXX"),13,2,"XX")))</f>
        <v/>
      </c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2.75" hidden="false" customHeight="true" outlineLevel="0" collapsed="false">
      <c r="A293" s="275"/>
      <c r="B293" s="276"/>
      <c r="C293" s="251"/>
      <c r="D293" s="251"/>
      <c r="E293" s="278"/>
      <c r="F293" s="251"/>
      <c r="G293" s="251"/>
      <c r="H293" s="251"/>
      <c r="I293" s="279"/>
      <c r="J293" s="280" t="str">
        <f aca="false">IF(I293="","",IF(LEN(I293)&gt;14,IF(ISBLANK(I293),"",I293),REPLACE(REPLACE(I293,1,3,"XXX"),13,2,"XX")))</f>
        <v/>
      </c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2.75" hidden="false" customHeight="true" outlineLevel="0" collapsed="false">
      <c r="A294" s="281"/>
      <c r="B294" s="276"/>
      <c r="C294" s="251"/>
      <c r="D294" s="251"/>
      <c r="E294" s="278"/>
      <c r="F294" s="251"/>
      <c r="G294" s="251"/>
      <c r="H294" s="251"/>
      <c r="I294" s="279"/>
      <c r="J294" s="280" t="str">
        <f aca="false">IF(I294="","",IF(LEN(I294)&gt;14,IF(ISBLANK(I294),"",I294),REPLACE(REPLACE(I294,1,3,"XXX"),13,2,"XX")))</f>
        <v/>
      </c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2.75" hidden="false" customHeight="true" outlineLevel="0" collapsed="false">
      <c r="A295" s="275"/>
      <c r="B295" s="276"/>
      <c r="C295" s="251"/>
      <c r="D295" s="251"/>
      <c r="E295" s="278"/>
      <c r="F295" s="251"/>
      <c r="G295" s="251"/>
      <c r="H295" s="251"/>
      <c r="I295" s="279"/>
      <c r="J295" s="280" t="str">
        <f aca="false">IF(I295="","",IF(LEN(I295)&gt;14,IF(ISBLANK(I295),"",I295),REPLACE(REPLACE(I295,1,3,"XXX"),13,2,"XX")))</f>
        <v/>
      </c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2.75" hidden="false" customHeight="true" outlineLevel="0" collapsed="false">
      <c r="A296" s="275"/>
      <c r="B296" s="276"/>
      <c r="C296" s="251"/>
      <c r="D296" s="251"/>
      <c r="E296" s="278"/>
      <c r="F296" s="251"/>
      <c r="G296" s="251"/>
      <c r="H296" s="251"/>
      <c r="I296" s="279"/>
      <c r="J296" s="280" t="str">
        <f aca="false">IF(I296="","",IF(LEN(I296)&gt;14,IF(ISBLANK(I296),"",I296),REPLACE(REPLACE(I296,1,3,"XXX"),13,2,"XX")))</f>
        <v/>
      </c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2.75" hidden="false" customHeight="true" outlineLevel="0" collapsed="false">
      <c r="A297" s="281"/>
      <c r="B297" s="276"/>
      <c r="C297" s="251"/>
      <c r="D297" s="251"/>
      <c r="E297" s="278"/>
      <c r="F297" s="251"/>
      <c r="G297" s="251"/>
      <c r="H297" s="251"/>
      <c r="I297" s="279"/>
      <c r="J297" s="280" t="str">
        <f aca="false">IF(I297="","",IF(LEN(I297)&gt;14,IF(ISBLANK(I297),"",I297),REPLACE(REPLACE(I297,1,3,"XXX"),13,2,"XX")))</f>
        <v/>
      </c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2.75" hidden="false" customHeight="true" outlineLevel="0" collapsed="false">
      <c r="A298" s="275"/>
      <c r="B298" s="276"/>
      <c r="C298" s="251"/>
      <c r="D298" s="251"/>
      <c r="E298" s="278"/>
      <c r="F298" s="251"/>
      <c r="G298" s="251"/>
      <c r="H298" s="251"/>
      <c r="I298" s="279"/>
      <c r="J298" s="280" t="str">
        <f aca="false">IF(I298="","",IF(LEN(I298)&gt;14,IF(ISBLANK(I298),"",I298),REPLACE(REPLACE(I298,1,3,"XXX"),13,2,"XX")))</f>
        <v/>
      </c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2.75" hidden="false" customHeight="true" outlineLevel="0" collapsed="false">
      <c r="A299" s="275"/>
      <c r="B299" s="276"/>
      <c r="C299" s="251"/>
      <c r="D299" s="251"/>
      <c r="E299" s="278"/>
      <c r="F299" s="251"/>
      <c r="G299" s="251"/>
      <c r="H299" s="251"/>
      <c r="I299" s="279"/>
      <c r="J299" s="280" t="str">
        <f aca="false">IF(I299="","",IF(LEN(I299)&gt;14,IF(ISBLANK(I299),"",I299),REPLACE(REPLACE(I299,1,3,"XXX"),13,2,"XX")))</f>
        <v/>
      </c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2.75" hidden="false" customHeight="true" outlineLevel="0" collapsed="false">
      <c r="A300" s="281"/>
      <c r="B300" s="276"/>
      <c r="C300" s="251"/>
      <c r="D300" s="251"/>
      <c r="E300" s="278"/>
      <c r="F300" s="251"/>
      <c r="G300" s="251"/>
      <c r="H300" s="251"/>
      <c r="I300" s="279"/>
      <c r="J300" s="280" t="str">
        <f aca="false">IF(I300="","",IF(LEN(I300)&gt;14,IF(ISBLANK(I300),"",I300),REPLACE(REPLACE(I300,1,3,"XXX"),13,2,"XX")))</f>
        <v/>
      </c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2.75" hidden="false" customHeight="true" outlineLevel="0" collapsed="false">
      <c r="A301" s="275"/>
      <c r="B301" s="276"/>
      <c r="C301" s="251"/>
      <c r="D301" s="251"/>
      <c r="E301" s="278"/>
      <c r="F301" s="251"/>
      <c r="G301" s="251"/>
      <c r="H301" s="251"/>
      <c r="I301" s="279"/>
      <c r="J301" s="280" t="str">
        <f aca="false">IF(I301="","",IF(LEN(I301)&gt;14,IF(ISBLANK(I301),"",I301),REPLACE(REPLACE(I301,1,3,"XXX"),13,2,"XX")))</f>
        <v/>
      </c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2.75" hidden="false" customHeight="true" outlineLevel="0" collapsed="false">
      <c r="A302" s="275"/>
      <c r="B302" s="276"/>
      <c r="C302" s="251"/>
      <c r="D302" s="251"/>
      <c r="E302" s="278"/>
      <c r="F302" s="251"/>
      <c r="G302" s="251"/>
      <c r="H302" s="251"/>
      <c r="I302" s="279"/>
      <c r="J302" s="280" t="str">
        <f aca="false">IF(I302="","",IF(LEN(I302)&gt;14,IF(ISBLANK(I302),"",I302),REPLACE(REPLACE(I302,1,3,"XXX"),13,2,"XX")))</f>
        <v/>
      </c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2.75" hidden="false" customHeight="true" outlineLevel="0" collapsed="false">
      <c r="A303" s="281"/>
      <c r="B303" s="276"/>
      <c r="C303" s="251"/>
      <c r="D303" s="251"/>
      <c r="E303" s="278"/>
      <c r="F303" s="251"/>
      <c r="G303" s="251"/>
      <c r="H303" s="251"/>
      <c r="I303" s="279"/>
      <c r="J303" s="280" t="str">
        <f aca="false">IF(I303="","",IF(LEN(I303)&gt;14,IF(ISBLANK(I303),"",I303),REPLACE(REPLACE(I303,1,3,"XXX"),13,2,"XX")))</f>
        <v/>
      </c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2.75" hidden="false" customHeight="true" outlineLevel="0" collapsed="false">
      <c r="A304" s="275"/>
      <c r="B304" s="276"/>
      <c r="C304" s="251"/>
      <c r="D304" s="251"/>
      <c r="E304" s="278"/>
      <c r="F304" s="251"/>
      <c r="G304" s="251"/>
      <c r="H304" s="251"/>
      <c r="I304" s="279"/>
      <c r="J304" s="280" t="str">
        <f aca="false">IF(I304="","",IF(LEN(I304)&gt;14,IF(ISBLANK(I304),"",I304),REPLACE(REPLACE(I304,1,3,"XXX"),13,2,"XX")))</f>
        <v/>
      </c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2.75" hidden="false" customHeight="true" outlineLevel="0" collapsed="false">
      <c r="A305" s="275"/>
      <c r="B305" s="276"/>
      <c r="C305" s="251"/>
      <c r="D305" s="251"/>
      <c r="E305" s="278"/>
      <c r="F305" s="251"/>
      <c r="G305" s="251"/>
      <c r="H305" s="251"/>
      <c r="I305" s="279"/>
      <c r="J305" s="280" t="str">
        <f aca="false">IF(I305="","",IF(LEN(I305)&gt;14,IF(ISBLANK(I305),"",I305),REPLACE(REPLACE(I305,1,3,"XXX"),13,2,"XX")))</f>
        <v/>
      </c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2.75" hidden="false" customHeight="true" outlineLevel="0" collapsed="false">
      <c r="A306" s="281"/>
      <c r="B306" s="276"/>
      <c r="C306" s="251"/>
      <c r="D306" s="251"/>
      <c r="E306" s="278"/>
      <c r="F306" s="251"/>
      <c r="G306" s="251"/>
      <c r="H306" s="251"/>
      <c r="I306" s="279"/>
      <c r="J306" s="280" t="str">
        <f aca="false">IF(I306="","",IF(LEN(I306)&gt;14,IF(ISBLANK(I306),"",I306),REPLACE(REPLACE(I306,1,3,"XXX"),13,2,"XX")))</f>
        <v/>
      </c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2.75" hidden="false" customHeight="true" outlineLevel="0" collapsed="false">
      <c r="A307" s="275"/>
      <c r="B307" s="276"/>
      <c r="C307" s="251"/>
      <c r="D307" s="251"/>
      <c r="E307" s="278"/>
      <c r="F307" s="251"/>
      <c r="G307" s="251"/>
      <c r="H307" s="251"/>
      <c r="I307" s="279"/>
      <c r="J307" s="280" t="str">
        <f aca="false">IF(I307="","",IF(LEN(I307)&gt;14,IF(ISBLANK(I307),"",I307),REPLACE(REPLACE(I307,1,3,"XXX"),13,2,"XX")))</f>
        <v/>
      </c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2.75" hidden="false" customHeight="true" outlineLevel="0" collapsed="false">
      <c r="A308" s="275"/>
      <c r="B308" s="276"/>
      <c r="C308" s="251"/>
      <c r="D308" s="251"/>
      <c r="E308" s="278"/>
      <c r="F308" s="251"/>
      <c r="G308" s="251"/>
      <c r="H308" s="251"/>
      <c r="I308" s="279"/>
      <c r="J308" s="280" t="str">
        <f aca="false">IF(I308="","",IF(LEN(I308)&gt;14,IF(ISBLANK(I308),"",I308),REPLACE(REPLACE(I308,1,3,"XXX"),13,2,"XX")))</f>
        <v/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2.75" hidden="false" customHeight="true" outlineLevel="0" collapsed="false">
      <c r="A309" s="281"/>
      <c r="B309" s="276"/>
      <c r="C309" s="251"/>
      <c r="D309" s="251"/>
      <c r="E309" s="278"/>
      <c r="F309" s="251"/>
      <c r="G309" s="251"/>
      <c r="H309" s="251"/>
      <c r="I309" s="279"/>
      <c r="J309" s="280" t="str">
        <f aca="false">IF(I309="","",IF(LEN(I309)&gt;14,IF(ISBLANK(I309),"",I309),REPLACE(REPLACE(I309,1,3,"XXX"),13,2,"XX")))</f>
        <v/>
      </c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2.75" hidden="false" customHeight="true" outlineLevel="0" collapsed="false">
      <c r="A310" s="275"/>
      <c r="B310" s="276"/>
      <c r="C310" s="251"/>
      <c r="D310" s="251"/>
      <c r="E310" s="278"/>
      <c r="F310" s="251"/>
      <c r="G310" s="251"/>
      <c r="H310" s="251"/>
      <c r="I310" s="279"/>
      <c r="J310" s="280" t="str">
        <f aca="false">IF(I310="","",IF(LEN(I310)&gt;14,IF(ISBLANK(I310),"",I310),REPLACE(REPLACE(I310,1,3,"XXX"),13,2,"XX")))</f>
        <v/>
      </c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2.75" hidden="false" customHeight="true" outlineLevel="0" collapsed="false">
      <c r="A311" s="281"/>
      <c r="B311" s="276"/>
      <c r="C311" s="251"/>
      <c r="D311" s="251"/>
      <c r="E311" s="278"/>
      <c r="F311" s="251"/>
      <c r="G311" s="251"/>
      <c r="H311" s="251"/>
      <c r="I311" s="279"/>
      <c r="J311" s="280" t="str">
        <f aca="false">IF(I311="","",IF(LEN(I311)&gt;14,IF(ISBLANK(I311),"",I311),REPLACE(REPLACE(I311,1,3,"XXX"),13,2,"XX")))</f>
        <v/>
      </c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2.75" hidden="false" customHeight="true" outlineLevel="0" collapsed="false">
      <c r="A312" s="275"/>
      <c r="B312" s="276"/>
      <c r="C312" s="251"/>
      <c r="D312" s="251"/>
      <c r="E312" s="278"/>
      <c r="F312" s="251"/>
      <c r="G312" s="251"/>
      <c r="H312" s="251"/>
      <c r="I312" s="279"/>
      <c r="J312" s="280" t="str">
        <f aca="false">IF(I312="","",IF(LEN(I312)&gt;14,IF(ISBLANK(I312),"",I312),REPLACE(REPLACE(I312,1,3,"XXX"),13,2,"XX")))</f>
        <v/>
      </c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2.75" hidden="false" customHeight="true" outlineLevel="0" collapsed="false">
      <c r="A313" s="275"/>
      <c r="B313" s="276"/>
      <c r="C313" s="251"/>
      <c r="D313" s="251"/>
      <c r="E313" s="278"/>
      <c r="F313" s="251"/>
      <c r="G313" s="251"/>
      <c r="H313" s="251"/>
      <c r="I313" s="279"/>
      <c r="J313" s="280" t="str">
        <f aca="false">IF(I313="","",IF(LEN(I313)&gt;14,IF(ISBLANK(I313),"",I313),REPLACE(REPLACE(I313,1,3,"XXX"),13,2,"XX")))</f>
        <v/>
      </c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2.75" hidden="false" customHeight="true" outlineLevel="0" collapsed="false">
      <c r="A314" s="281"/>
      <c r="B314" s="276"/>
      <c r="C314" s="251"/>
      <c r="D314" s="251"/>
      <c r="E314" s="278"/>
      <c r="F314" s="251"/>
      <c r="G314" s="251"/>
      <c r="H314" s="251"/>
      <c r="I314" s="279"/>
      <c r="J314" s="280" t="str">
        <f aca="false">IF(I314="","",IF(LEN(I314)&gt;14,IF(ISBLANK(I314),"",I314),REPLACE(REPLACE(I314,1,3,"XXX"),13,2,"XX")))</f>
        <v/>
      </c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2.75" hidden="false" customHeight="true" outlineLevel="0" collapsed="false">
      <c r="A315" s="275"/>
      <c r="B315" s="276"/>
      <c r="C315" s="251"/>
      <c r="D315" s="251"/>
      <c r="E315" s="278"/>
      <c r="F315" s="251"/>
      <c r="G315" s="251"/>
      <c r="H315" s="251"/>
      <c r="I315" s="279"/>
      <c r="J315" s="280" t="str">
        <f aca="false">IF(I315="","",IF(LEN(I315)&gt;14,IF(ISBLANK(I315),"",I315),REPLACE(REPLACE(I315,1,3,"XXX"),13,2,"XX")))</f>
        <v/>
      </c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2.75" hidden="false" customHeight="true" outlineLevel="0" collapsed="false">
      <c r="A316" s="275"/>
      <c r="B316" s="276"/>
      <c r="C316" s="251"/>
      <c r="D316" s="251"/>
      <c r="E316" s="278"/>
      <c r="F316" s="251"/>
      <c r="G316" s="251"/>
      <c r="H316" s="251"/>
      <c r="I316" s="279"/>
      <c r="J316" s="280" t="str">
        <f aca="false">IF(I316="","",IF(LEN(I316)&gt;14,IF(ISBLANK(I316),"",I316),REPLACE(REPLACE(I316,1,3,"XXX"),13,2,"XX")))</f>
        <v/>
      </c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2.75" hidden="false" customHeight="true" outlineLevel="0" collapsed="false">
      <c r="A317" s="281"/>
      <c r="B317" s="276"/>
      <c r="C317" s="251"/>
      <c r="D317" s="251"/>
      <c r="E317" s="278"/>
      <c r="F317" s="251"/>
      <c r="G317" s="251"/>
      <c r="H317" s="251"/>
      <c r="I317" s="279"/>
      <c r="J317" s="280" t="str">
        <f aca="false">IF(I317="","",IF(LEN(I317)&gt;14,IF(ISBLANK(I317),"",I317),REPLACE(REPLACE(I317,1,3,"XXX"),13,2,"XX")))</f>
        <v/>
      </c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2.75" hidden="false" customHeight="true" outlineLevel="0" collapsed="false">
      <c r="A318" s="275"/>
      <c r="B318" s="276"/>
      <c r="C318" s="251"/>
      <c r="D318" s="251"/>
      <c r="E318" s="278"/>
      <c r="F318" s="251"/>
      <c r="G318" s="251"/>
      <c r="H318" s="251"/>
      <c r="I318" s="279"/>
      <c r="J318" s="280" t="str">
        <f aca="false">IF(I318="","",IF(LEN(I318)&gt;14,IF(ISBLANK(I318),"",I318),REPLACE(REPLACE(I318,1,3,"XXX"),13,2,"XX")))</f>
        <v/>
      </c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2.75" hidden="false" customHeight="true" outlineLevel="0" collapsed="false">
      <c r="A319" s="275"/>
      <c r="B319" s="276"/>
      <c r="C319" s="251"/>
      <c r="D319" s="251"/>
      <c r="E319" s="278"/>
      <c r="F319" s="251"/>
      <c r="G319" s="251"/>
      <c r="H319" s="251"/>
      <c r="I319" s="279"/>
      <c r="J319" s="280" t="str">
        <f aca="false">IF(I319="","",IF(LEN(I319)&gt;14,IF(ISBLANK(I319),"",I319),REPLACE(REPLACE(I319,1,3,"XXX"),13,2,"XX")))</f>
        <v/>
      </c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2.75" hidden="false" customHeight="true" outlineLevel="0" collapsed="false">
      <c r="A320" s="281"/>
      <c r="B320" s="276"/>
      <c r="C320" s="251"/>
      <c r="D320" s="251"/>
      <c r="E320" s="278"/>
      <c r="F320" s="251"/>
      <c r="G320" s="251"/>
      <c r="H320" s="251"/>
      <c r="I320" s="279"/>
      <c r="J320" s="280" t="str">
        <f aca="false">IF(I320="","",IF(LEN(I320)&gt;14,IF(ISBLANK(I320),"",I320),REPLACE(REPLACE(I320,1,3,"XXX"),13,2,"XX")))</f>
        <v/>
      </c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2.75" hidden="false" customHeight="true" outlineLevel="0" collapsed="false">
      <c r="A321" s="275"/>
      <c r="B321" s="276"/>
      <c r="C321" s="251"/>
      <c r="D321" s="251"/>
      <c r="E321" s="278"/>
      <c r="F321" s="251"/>
      <c r="G321" s="251"/>
      <c r="H321" s="251"/>
      <c r="I321" s="279"/>
      <c r="J321" s="280" t="str">
        <f aca="false">IF(I321="","",IF(LEN(I321)&gt;14,IF(ISBLANK(I321),"",I321),REPLACE(REPLACE(I321,1,3,"XXX"),13,2,"XX")))</f>
        <v/>
      </c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2.75" hidden="false" customHeight="true" outlineLevel="0" collapsed="false">
      <c r="A322" s="275"/>
      <c r="B322" s="276"/>
      <c r="C322" s="251"/>
      <c r="D322" s="251"/>
      <c r="E322" s="278"/>
      <c r="F322" s="251"/>
      <c r="G322" s="251"/>
      <c r="H322" s="251"/>
      <c r="I322" s="279"/>
      <c r="J322" s="280" t="str">
        <f aca="false">IF(I322="","",IF(LEN(I322)&gt;14,IF(ISBLANK(I322),"",I322),REPLACE(REPLACE(I322,1,3,"XXX"),13,2,"XX")))</f>
        <v/>
      </c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2.75" hidden="false" customHeight="true" outlineLevel="0" collapsed="false">
      <c r="A323" s="281"/>
      <c r="B323" s="276"/>
      <c r="C323" s="251"/>
      <c r="D323" s="251"/>
      <c r="E323" s="278"/>
      <c r="F323" s="251"/>
      <c r="G323" s="251"/>
      <c r="H323" s="251"/>
      <c r="I323" s="279"/>
      <c r="J323" s="280" t="str">
        <f aca="false">IF(I323="","",IF(LEN(I323)&gt;14,IF(ISBLANK(I323),"",I323),REPLACE(REPLACE(I323,1,3,"XXX"),13,2,"XX")))</f>
        <v/>
      </c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2.75" hidden="false" customHeight="true" outlineLevel="0" collapsed="false">
      <c r="A324" s="275"/>
      <c r="B324" s="276"/>
      <c r="C324" s="251"/>
      <c r="D324" s="251"/>
      <c r="E324" s="278"/>
      <c r="F324" s="251"/>
      <c r="G324" s="251"/>
      <c r="H324" s="251"/>
      <c r="I324" s="279"/>
      <c r="J324" s="280" t="str">
        <f aca="false">IF(I324="","",IF(LEN(I324)&gt;14,IF(ISBLANK(I324),"",I324),REPLACE(REPLACE(I324,1,3,"XXX"),13,2,"XX")))</f>
        <v/>
      </c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2.75" hidden="false" customHeight="true" outlineLevel="0" collapsed="false">
      <c r="A325" s="275"/>
      <c r="B325" s="276"/>
      <c r="C325" s="251"/>
      <c r="D325" s="251"/>
      <c r="E325" s="278"/>
      <c r="F325" s="251"/>
      <c r="G325" s="251"/>
      <c r="H325" s="251"/>
      <c r="I325" s="279"/>
      <c r="J325" s="280" t="str">
        <f aca="false">IF(I325="","",IF(LEN(I325)&gt;14,IF(ISBLANK(I325),"",I325),REPLACE(REPLACE(I325,1,3,"XXX"),13,2,"XX")))</f>
        <v/>
      </c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2.75" hidden="false" customHeight="true" outlineLevel="0" collapsed="false">
      <c r="A326" s="281"/>
      <c r="B326" s="276"/>
      <c r="C326" s="251"/>
      <c r="D326" s="251"/>
      <c r="E326" s="278"/>
      <c r="F326" s="251"/>
      <c r="G326" s="251"/>
      <c r="H326" s="251"/>
      <c r="I326" s="279"/>
      <c r="J326" s="280" t="str">
        <f aca="false">IF(I326="","",IF(LEN(I326)&gt;14,IF(ISBLANK(I326),"",I326),REPLACE(REPLACE(I326,1,3,"XXX"),13,2,"XX")))</f>
        <v/>
      </c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2.75" hidden="false" customHeight="true" outlineLevel="0" collapsed="false">
      <c r="A327" s="275"/>
      <c r="B327" s="276"/>
      <c r="C327" s="251"/>
      <c r="D327" s="251"/>
      <c r="E327" s="278"/>
      <c r="F327" s="251"/>
      <c r="G327" s="251"/>
      <c r="H327" s="251"/>
      <c r="I327" s="279"/>
      <c r="J327" s="280" t="str">
        <f aca="false">IF(I327="","",IF(LEN(I327)&gt;14,IF(ISBLANK(I327),"",I327),REPLACE(REPLACE(I327,1,3,"XXX"),13,2,"XX")))</f>
        <v/>
      </c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2.75" hidden="false" customHeight="true" outlineLevel="0" collapsed="false">
      <c r="A328" s="275"/>
      <c r="B328" s="276"/>
      <c r="C328" s="251"/>
      <c r="D328" s="251"/>
      <c r="E328" s="278"/>
      <c r="F328" s="251"/>
      <c r="G328" s="251"/>
      <c r="H328" s="251"/>
      <c r="I328" s="279"/>
      <c r="J328" s="280" t="str">
        <f aca="false">IF(I328="","",IF(LEN(I328)&gt;14,IF(ISBLANK(I328),"",I328),REPLACE(REPLACE(I328,1,3,"XXX"),13,2,"XX")))</f>
        <v/>
      </c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2.75" hidden="false" customHeight="true" outlineLevel="0" collapsed="false">
      <c r="A329" s="281"/>
      <c r="B329" s="276"/>
      <c r="C329" s="251"/>
      <c r="D329" s="251"/>
      <c r="E329" s="278"/>
      <c r="F329" s="251"/>
      <c r="G329" s="251"/>
      <c r="H329" s="251"/>
      <c r="I329" s="279"/>
      <c r="J329" s="280" t="str">
        <f aca="false">IF(I329="","",IF(LEN(I329)&gt;14,IF(ISBLANK(I329),"",I329),REPLACE(REPLACE(I329,1,3,"XXX"),13,2,"XX")))</f>
        <v/>
      </c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2.75" hidden="false" customHeight="true" outlineLevel="0" collapsed="false">
      <c r="A330" s="275"/>
      <c r="B330" s="276"/>
      <c r="C330" s="251"/>
      <c r="D330" s="251"/>
      <c r="E330" s="278"/>
      <c r="F330" s="251"/>
      <c r="G330" s="251"/>
      <c r="H330" s="251"/>
      <c r="I330" s="279"/>
      <c r="J330" s="280" t="str">
        <f aca="false">IF(I330="","",IF(LEN(I330)&gt;14,IF(ISBLANK(I330),"",I330),REPLACE(REPLACE(I330,1,3,"XXX"),13,2,"XX")))</f>
        <v/>
      </c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2.75" hidden="false" customHeight="true" outlineLevel="0" collapsed="false">
      <c r="A331" s="281"/>
      <c r="B331" s="276"/>
      <c r="C331" s="251"/>
      <c r="D331" s="251"/>
      <c r="E331" s="278"/>
      <c r="F331" s="251"/>
      <c r="G331" s="251"/>
      <c r="H331" s="251"/>
      <c r="I331" s="279"/>
      <c r="J331" s="280" t="str">
        <f aca="false">IF(I331="","",IF(LEN(I331)&gt;14,IF(ISBLANK(I331),"",I331),REPLACE(REPLACE(I331,1,3,"XXX"),13,2,"XX")))</f>
        <v/>
      </c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2.75" hidden="false" customHeight="true" outlineLevel="0" collapsed="false">
      <c r="A332" s="275"/>
      <c r="B332" s="276"/>
      <c r="C332" s="251"/>
      <c r="D332" s="251"/>
      <c r="E332" s="278"/>
      <c r="F332" s="251"/>
      <c r="G332" s="251"/>
      <c r="H332" s="251"/>
      <c r="I332" s="279"/>
      <c r="J332" s="280" t="str">
        <f aca="false">IF(I332="","",IF(LEN(I332)&gt;14,IF(ISBLANK(I332),"",I332),REPLACE(REPLACE(I332,1,3,"XXX"),13,2,"XX")))</f>
        <v/>
      </c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2.75" hidden="false" customHeight="true" outlineLevel="0" collapsed="false">
      <c r="A333" s="275"/>
      <c r="B333" s="276"/>
      <c r="C333" s="251"/>
      <c r="D333" s="251"/>
      <c r="E333" s="278"/>
      <c r="F333" s="251"/>
      <c r="G333" s="251"/>
      <c r="H333" s="251"/>
      <c r="I333" s="279"/>
      <c r="J333" s="280" t="str">
        <f aca="false">IF(I333="","",IF(LEN(I333)&gt;14,IF(ISBLANK(I333),"",I333),REPLACE(REPLACE(I333,1,3,"XXX"),13,2,"XX")))</f>
        <v/>
      </c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2.75" hidden="false" customHeight="true" outlineLevel="0" collapsed="false">
      <c r="A334" s="281"/>
      <c r="B334" s="276"/>
      <c r="C334" s="251"/>
      <c r="D334" s="251"/>
      <c r="E334" s="278"/>
      <c r="F334" s="251"/>
      <c r="G334" s="251"/>
      <c r="H334" s="251"/>
      <c r="I334" s="279"/>
      <c r="J334" s="280" t="str">
        <f aca="false">IF(I334="","",IF(LEN(I334)&gt;14,IF(ISBLANK(I334),"",I334),REPLACE(REPLACE(I334,1,3,"XXX"),13,2,"XX")))</f>
        <v/>
      </c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2.75" hidden="false" customHeight="true" outlineLevel="0" collapsed="false">
      <c r="A335" s="275"/>
      <c r="B335" s="276"/>
      <c r="C335" s="251"/>
      <c r="D335" s="251"/>
      <c r="E335" s="278"/>
      <c r="F335" s="251"/>
      <c r="G335" s="251"/>
      <c r="H335" s="251"/>
      <c r="I335" s="279"/>
      <c r="J335" s="280" t="str">
        <f aca="false">IF(I335="","",IF(LEN(I335)&gt;14,IF(ISBLANK(I335),"",I335),REPLACE(REPLACE(I335,1,3,"XXX"),13,2,"XX")))</f>
        <v/>
      </c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2.75" hidden="false" customHeight="true" outlineLevel="0" collapsed="false">
      <c r="A336" s="275"/>
      <c r="B336" s="276"/>
      <c r="C336" s="251"/>
      <c r="D336" s="251"/>
      <c r="E336" s="278"/>
      <c r="F336" s="251"/>
      <c r="G336" s="251"/>
      <c r="H336" s="251"/>
      <c r="I336" s="279"/>
      <c r="J336" s="280" t="str">
        <f aca="false">IF(I336="","",IF(LEN(I336)&gt;14,IF(ISBLANK(I336),"",I336),REPLACE(REPLACE(I336,1,3,"XXX"),13,2,"XX")))</f>
        <v/>
      </c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2.75" hidden="false" customHeight="true" outlineLevel="0" collapsed="false">
      <c r="A337" s="281"/>
      <c r="B337" s="276"/>
      <c r="C337" s="251"/>
      <c r="D337" s="251"/>
      <c r="E337" s="278"/>
      <c r="F337" s="251"/>
      <c r="G337" s="251"/>
      <c r="H337" s="251"/>
      <c r="I337" s="279"/>
      <c r="J337" s="280" t="str">
        <f aca="false">IF(I337="","",IF(LEN(I337)&gt;14,IF(ISBLANK(I337),"",I337),REPLACE(REPLACE(I337,1,3,"XXX"),13,2,"XX")))</f>
        <v/>
      </c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2.75" hidden="false" customHeight="true" outlineLevel="0" collapsed="false">
      <c r="A338" s="275"/>
      <c r="B338" s="276"/>
      <c r="C338" s="251"/>
      <c r="D338" s="251"/>
      <c r="E338" s="278"/>
      <c r="F338" s="251"/>
      <c r="G338" s="251"/>
      <c r="H338" s="251"/>
      <c r="I338" s="279"/>
      <c r="J338" s="280" t="str">
        <f aca="false">IF(I338="","",IF(LEN(I338)&gt;14,IF(ISBLANK(I338),"",I338),REPLACE(REPLACE(I338,1,3,"XXX"),13,2,"XX")))</f>
        <v/>
      </c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2.75" hidden="false" customHeight="true" outlineLevel="0" collapsed="false">
      <c r="A339" s="275"/>
      <c r="B339" s="276"/>
      <c r="C339" s="251"/>
      <c r="D339" s="251"/>
      <c r="E339" s="278"/>
      <c r="F339" s="251"/>
      <c r="G339" s="251"/>
      <c r="H339" s="251"/>
      <c r="I339" s="279"/>
      <c r="J339" s="280" t="str">
        <f aca="false">IF(I339="","",IF(LEN(I339)&gt;14,IF(ISBLANK(I339),"",I339),REPLACE(REPLACE(I339,1,3,"XXX"),13,2,"XX")))</f>
        <v/>
      </c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2.75" hidden="false" customHeight="true" outlineLevel="0" collapsed="false">
      <c r="A340" s="281"/>
      <c r="B340" s="276"/>
      <c r="C340" s="251"/>
      <c r="D340" s="251"/>
      <c r="E340" s="278"/>
      <c r="F340" s="251"/>
      <c r="G340" s="251"/>
      <c r="H340" s="251"/>
      <c r="I340" s="279"/>
      <c r="J340" s="280" t="str">
        <f aca="false">IF(I340="","",IF(LEN(I340)&gt;14,IF(ISBLANK(I340),"",I340),REPLACE(REPLACE(I340,1,3,"XXX"),13,2,"XX")))</f>
        <v/>
      </c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2.75" hidden="false" customHeight="true" outlineLevel="0" collapsed="false">
      <c r="A341" s="275"/>
      <c r="B341" s="276"/>
      <c r="C341" s="251"/>
      <c r="D341" s="251"/>
      <c r="E341" s="278"/>
      <c r="F341" s="251"/>
      <c r="G341" s="251"/>
      <c r="H341" s="251"/>
      <c r="I341" s="279"/>
      <c r="J341" s="280" t="str">
        <f aca="false">IF(I341="","",IF(LEN(I341)&gt;14,IF(ISBLANK(I341),"",I341),REPLACE(REPLACE(I341,1,3,"XXX"),13,2,"XX")))</f>
        <v/>
      </c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2.75" hidden="false" customHeight="true" outlineLevel="0" collapsed="false">
      <c r="A342" s="275"/>
      <c r="B342" s="276"/>
      <c r="C342" s="251"/>
      <c r="D342" s="251"/>
      <c r="E342" s="278"/>
      <c r="F342" s="251"/>
      <c r="G342" s="251"/>
      <c r="H342" s="251"/>
      <c r="I342" s="279"/>
      <c r="J342" s="280" t="str">
        <f aca="false">IF(I342="","",IF(LEN(I342)&gt;14,IF(ISBLANK(I342),"",I342),REPLACE(REPLACE(I342,1,3,"XXX"),13,2,"XX")))</f>
        <v/>
      </c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2.75" hidden="false" customHeight="true" outlineLevel="0" collapsed="false">
      <c r="A343" s="281"/>
      <c r="B343" s="276"/>
      <c r="C343" s="251"/>
      <c r="D343" s="251"/>
      <c r="E343" s="278"/>
      <c r="F343" s="251"/>
      <c r="G343" s="251"/>
      <c r="H343" s="251"/>
      <c r="I343" s="279"/>
      <c r="J343" s="280" t="str">
        <f aca="false">IF(I343="","",IF(LEN(I343)&gt;14,IF(ISBLANK(I343),"",I343),REPLACE(REPLACE(I343,1,3,"XXX"),13,2,"XX")))</f>
        <v/>
      </c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2.75" hidden="false" customHeight="true" outlineLevel="0" collapsed="false">
      <c r="A344" s="275"/>
      <c r="B344" s="276"/>
      <c r="C344" s="251"/>
      <c r="D344" s="251"/>
      <c r="E344" s="278"/>
      <c r="F344" s="251"/>
      <c r="G344" s="251"/>
      <c r="H344" s="251"/>
      <c r="I344" s="279"/>
      <c r="J344" s="280" t="str">
        <f aca="false">IF(I344="","",IF(LEN(I344)&gt;14,IF(ISBLANK(I344),"",I344),REPLACE(REPLACE(I344,1,3,"XXX"),13,2,"XX")))</f>
        <v/>
      </c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2.75" hidden="false" customHeight="true" outlineLevel="0" collapsed="false">
      <c r="A345" s="275"/>
      <c r="B345" s="276"/>
      <c r="C345" s="251"/>
      <c r="D345" s="251"/>
      <c r="E345" s="278"/>
      <c r="F345" s="251"/>
      <c r="G345" s="251"/>
      <c r="H345" s="251"/>
      <c r="I345" s="279"/>
      <c r="J345" s="280" t="str">
        <f aca="false">IF(I345="","",IF(LEN(I345)&gt;14,IF(ISBLANK(I345),"",I345),REPLACE(REPLACE(I345,1,3,"XXX"),13,2,"XX")))</f>
        <v/>
      </c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2.75" hidden="false" customHeight="true" outlineLevel="0" collapsed="false">
      <c r="A346" s="281"/>
      <c r="B346" s="276"/>
      <c r="C346" s="251"/>
      <c r="D346" s="251"/>
      <c r="E346" s="278"/>
      <c r="F346" s="251"/>
      <c r="G346" s="251"/>
      <c r="H346" s="251"/>
      <c r="I346" s="279"/>
      <c r="J346" s="280" t="str">
        <f aca="false">IF(I346="","",IF(LEN(I346)&gt;14,IF(ISBLANK(I346),"",I346),REPLACE(REPLACE(I346,1,3,"XXX"),13,2,"XX")))</f>
        <v/>
      </c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2.75" hidden="false" customHeight="true" outlineLevel="0" collapsed="false">
      <c r="A347" s="275"/>
      <c r="B347" s="276"/>
      <c r="C347" s="251"/>
      <c r="D347" s="251"/>
      <c r="E347" s="278"/>
      <c r="F347" s="251"/>
      <c r="G347" s="251"/>
      <c r="H347" s="251"/>
      <c r="I347" s="279"/>
      <c r="J347" s="280" t="str">
        <f aca="false">IF(I347="","",IF(LEN(I347)&gt;14,IF(ISBLANK(I347),"",I347),REPLACE(REPLACE(I347,1,3,"XXX"),13,2,"XX")))</f>
        <v/>
      </c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2.75" hidden="false" customHeight="true" outlineLevel="0" collapsed="false">
      <c r="A348" s="275"/>
      <c r="B348" s="276"/>
      <c r="C348" s="251"/>
      <c r="D348" s="251"/>
      <c r="E348" s="278"/>
      <c r="F348" s="251"/>
      <c r="G348" s="251"/>
      <c r="H348" s="251"/>
      <c r="I348" s="279"/>
      <c r="J348" s="280" t="str">
        <f aca="false">IF(I348="","",IF(LEN(I348)&gt;14,IF(ISBLANK(I348),"",I348),REPLACE(REPLACE(I348,1,3,"XXX"),13,2,"XX")))</f>
        <v/>
      </c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2.75" hidden="false" customHeight="true" outlineLevel="0" collapsed="false">
      <c r="A349" s="281"/>
      <c r="B349" s="276"/>
      <c r="C349" s="251"/>
      <c r="D349" s="251"/>
      <c r="E349" s="278"/>
      <c r="F349" s="251"/>
      <c r="G349" s="251"/>
      <c r="H349" s="251"/>
      <c r="I349" s="279"/>
      <c r="J349" s="280" t="str">
        <f aca="false">IF(I349="","",IF(LEN(I349)&gt;14,IF(ISBLANK(I349),"",I349),REPLACE(REPLACE(I349,1,3,"XXX"),13,2,"XX")))</f>
        <v/>
      </c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2.75" hidden="false" customHeight="true" outlineLevel="0" collapsed="false">
      <c r="A350" s="275"/>
      <c r="B350" s="276"/>
      <c r="C350" s="251"/>
      <c r="D350" s="251"/>
      <c r="E350" s="278"/>
      <c r="F350" s="251"/>
      <c r="G350" s="251"/>
      <c r="H350" s="251"/>
      <c r="I350" s="279"/>
      <c r="J350" s="280" t="str">
        <f aca="false">IF(I350="","",IF(LEN(I350)&gt;14,IF(ISBLANK(I350),"",I350),REPLACE(REPLACE(I350,1,3,"XXX"),13,2,"XX")))</f>
        <v/>
      </c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2.75" hidden="false" customHeight="true" outlineLevel="0" collapsed="false">
      <c r="A351" s="281"/>
      <c r="B351" s="276"/>
      <c r="C351" s="251"/>
      <c r="D351" s="251"/>
      <c r="E351" s="278"/>
      <c r="F351" s="251"/>
      <c r="G351" s="251"/>
      <c r="H351" s="251"/>
      <c r="I351" s="279"/>
      <c r="J351" s="280" t="str">
        <f aca="false">IF(I351="","",IF(LEN(I351)&gt;14,IF(ISBLANK(I351),"",I351),REPLACE(REPLACE(I351,1,3,"XXX"),13,2,"XX")))</f>
        <v/>
      </c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2.75" hidden="false" customHeight="true" outlineLevel="0" collapsed="false">
      <c r="A352" s="275"/>
      <c r="B352" s="276"/>
      <c r="C352" s="251"/>
      <c r="D352" s="251"/>
      <c r="E352" s="278"/>
      <c r="F352" s="251"/>
      <c r="G352" s="251"/>
      <c r="H352" s="251"/>
      <c r="I352" s="279"/>
      <c r="J352" s="280" t="str">
        <f aca="false">IF(I352="","",IF(LEN(I352)&gt;14,IF(ISBLANK(I352),"",I352),REPLACE(REPLACE(I352,1,3,"XXX"),13,2,"XX")))</f>
        <v/>
      </c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2.75" hidden="false" customHeight="true" outlineLevel="0" collapsed="false">
      <c r="A353" s="275"/>
      <c r="B353" s="276"/>
      <c r="C353" s="251"/>
      <c r="D353" s="251"/>
      <c r="E353" s="278"/>
      <c r="F353" s="251"/>
      <c r="G353" s="251"/>
      <c r="H353" s="251"/>
      <c r="I353" s="279"/>
      <c r="J353" s="280" t="str">
        <f aca="false">IF(I353="","",IF(LEN(I353)&gt;14,IF(ISBLANK(I353),"",I353),REPLACE(REPLACE(I353,1,3,"XXX"),13,2,"XX")))</f>
        <v/>
      </c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2.75" hidden="false" customHeight="true" outlineLevel="0" collapsed="false">
      <c r="A354" s="281"/>
      <c r="B354" s="276"/>
      <c r="C354" s="251"/>
      <c r="D354" s="251"/>
      <c r="E354" s="278"/>
      <c r="F354" s="251"/>
      <c r="G354" s="251"/>
      <c r="H354" s="251"/>
      <c r="I354" s="279"/>
      <c r="J354" s="280" t="str">
        <f aca="false">IF(I354="","",IF(LEN(I354)&gt;14,IF(ISBLANK(I354),"",I354),REPLACE(REPLACE(I354,1,3,"XXX"),13,2,"XX")))</f>
        <v/>
      </c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2.75" hidden="false" customHeight="true" outlineLevel="0" collapsed="false">
      <c r="A355" s="275"/>
      <c r="B355" s="276"/>
      <c r="C355" s="251"/>
      <c r="D355" s="251"/>
      <c r="E355" s="278"/>
      <c r="F355" s="251"/>
      <c r="G355" s="251"/>
      <c r="H355" s="251"/>
      <c r="I355" s="279"/>
      <c r="J355" s="280" t="str">
        <f aca="false">IF(I355="","",IF(LEN(I355)&gt;14,IF(ISBLANK(I355),"",I355),REPLACE(REPLACE(I355,1,3,"XXX"),13,2,"XX")))</f>
        <v/>
      </c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2.75" hidden="false" customHeight="true" outlineLevel="0" collapsed="false">
      <c r="A356" s="275"/>
      <c r="B356" s="276"/>
      <c r="C356" s="251"/>
      <c r="D356" s="251"/>
      <c r="E356" s="278"/>
      <c r="F356" s="251"/>
      <c r="G356" s="251"/>
      <c r="H356" s="251"/>
      <c r="I356" s="279"/>
      <c r="J356" s="280" t="str">
        <f aca="false">IF(I356="","",IF(LEN(I356)&gt;14,IF(ISBLANK(I356),"",I356),REPLACE(REPLACE(I356,1,3,"XXX"),13,2,"XX")))</f>
        <v/>
      </c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2.75" hidden="false" customHeight="true" outlineLevel="0" collapsed="false">
      <c r="A357" s="281"/>
      <c r="B357" s="276"/>
      <c r="C357" s="251"/>
      <c r="D357" s="251"/>
      <c r="E357" s="278"/>
      <c r="F357" s="251"/>
      <c r="G357" s="251"/>
      <c r="H357" s="251"/>
      <c r="I357" s="279"/>
      <c r="J357" s="280" t="str">
        <f aca="false">IF(I357="","",IF(LEN(I357)&gt;14,IF(ISBLANK(I357),"",I357),REPLACE(REPLACE(I357,1,3,"XXX"),13,2,"XX")))</f>
        <v/>
      </c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2.75" hidden="false" customHeight="true" outlineLevel="0" collapsed="false">
      <c r="A358" s="275"/>
      <c r="B358" s="276"/>
      <c r="C358" s="251"/>
      <c r="D358" s="251"/>
      <c r="E358" s="278"/>
      <c r="F358" s="251"/>
      <c r="G358" s="251"/>
      <c r="H358" s="251"/>
      <c r="I358" s="279"/>
      <c r="J358" s="280" t="str">
        <f aca="false">IF(I358="","",IF(LEN(I358)&gt;14,IF(ISBLANK(I358),"",I358),REPLACE(REPLACE(I358,1,3,"XXX"),13,2,"XX")))</f>
        <v/>
      </c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2.75" hidden="false" customHeight="true" outlineLevel="0" collapsed="false">
      <c r="A359" s="275"/>
      <c r="B359" s="276"/>
      <c r="C359" s="251"/>
      <c r="D359" s="251"/>
      <c r="E359" s="278"/>
      <c r="F359" s="251"/>
      <c r="G359" s="251"/>
      <c r="H359" s="251"/>
      <c r="I359" s="279"/>
      <c r="J359" s="280" t="str">
        <f aca="false">IF(I359="","",IF(LEN(I359)&gt;14,IF(ISBLANK(I359),"",I359),REPLACE(REPLACE(I359,1,3,"XXX"),13,2,"XX")))</f>
        <v/>
      </c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2.75" hidden="false" customHeight="true" outlineLevel="0" collapsed="false">
      <c r="A360" s="281"/>
      <c r="B360" s="276"/>
      <c r="C360" s="251"/>
      <c r="D360" s="251"/>
      <c r="E360" s="278"/>
      <c r="F360" s="251"/>
      <c r="G360" s="251"/>
      <c r="H360" s="251"/>
      <c r="I360" s="279"/>
      <c r="J360" s="280" t="str">
        <f aca="false">IF(I360="","",IF(LEN(I360)&gt;14,IF(ISBLANK(I360),"",I360),REPLACE(REPLACE(I360,1,3,"XXX"),13,2,"XX")))</f>
        <v/>
      </c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2.75" hidden="false" customHeight="true" outlineLevel="0" collapsed="false">
      <c r="A361" s="275"/>
      <c r="B361" s="276"/>
      <c r="C361" s="251"/>
      <c r="D361" s="251"/>
      <c r="E361" s="278"/>
      <c r="F361" s="251"/>
      <c r="G361" s="251"/>
      <c r="H361" s="251"/>
      <c r="I361" s="279"/>
      <c r="J361" s="280" t="str">
        <f aca="false">IF(I361="","",IF(LEN(I361)&gt;14,IF(ISBLANK(I361),"",I361),REPLACE(REPLACE(I361,1,3,"XXX"),13,2,"XX")))</f>
        <v/>
      </c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2.75" hidden="false" customHeight="true" outlineLevel="0" collapsed="false">
      <c r="A362" s="275"/>
      <c r="B362" s="276"/>
      <c r="C362" s="251"/>
      <c r="D362" s="251"/>
      <c r="E362" s="278"/>
      <c r="F362" s="251"/>
      <c r="G362" s="251"/>
      <c r="H362" s="251"/>
      <c r="I362" s="279"/>
      <c r="J362" s="280" t="str">
        <f aca="false">IF(I362="","",IF(LEN(I362)&gt;14,IF(ISBLANK(I362),"",I362),REPLACE(REPLACE(I362,1,3,"XXX"),13,2,"XX")))</f>
        <v/>
      </c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2.75" hidden="false" customHeight="true" outlineLevel="0" collapsed="false">
      <c r="A363" s="281"/>
      <c r="B363" s="276"/>
      <c r="C363" s="251"/>
      <c r="D363" s="251"/>
      <c r="E363" s="278"/>
      <c r="F363" s="251"/>
      <c r="G363" s="251"/>
      <c r="H363" s="251"/>
      <c r="I363" s="279"/>
      <c r="J363" s="280" t="str">
        <f aca="false">IF(I363="","",IF(LEN(I363)&gt;14,IF(ISBLANK(I363),"",I363),REPLACE(REPLACE(I363,1,3,"XXX"),13,2,"XX")))</f>
        <v/>
      </c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2.75" hidden="false" customHeight="true" outlineLevel="0" collapsed="false">
      <c r="A364" s="275"/>
      <c r="B364" s="276"/>
      <c r="C364" s="251"/>
      <c r="D364" s="251"/>
      <c r="E364" s="278"/>
      <c r="F364" s="251"/>
      <c r="G364" s="251"/>
      <c r="H364" s="251"/>
      <c r="I364" s="279"/>
      <c r="J364" s="280" t="str">
        <f aca="false">IF(I364="","",IF(LEN(I364)&gt;14,IF(ISBLANK(I364),"",I364),REPLACE(REPLACE(I364,1,3,"XXX"),13,2,"XX")))</f>
        <v/>
      </c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2.75" hidden="false" customHeight="true" outlineLevel="0" collapsed="false">
      <c r="A365" s="275"/>
      <c r="B365" s="276"/>
      <c r="C365" s="251"/>
      <c r="D365" s="251"/>
      <c r="E365" s="278"/>
      <c r="F365" s="251"/>
      <c r="G365" s="251"/>
      <c r="H365" s="251"/>
      <c r="I365" s="279"/>
      <c r="J365" s="280" t="str">
        <f aca="false">IF(I365="","",IF(LEN(I365)&gt;14,IF(ISBLANK(I365),"",I365),REPLACE(REPLACE(I365,1,3,"XXX"),13,2,"XX")))</f>
        <v/>
      </c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2.75" hidden="false" customHeight="true" outlineLevel="0" collapsed="false">
      <c r="A366" s="281"/>
      <c r="B366" s="276"/>
      <c r="C366" s="251"/>
      <c r="D366" s="251"/>
      <c r="E366" s="278"/>
      <c r="F366" s="251"/>
      <c r="G366" s="251"/>
      <c r="H366" s="251"/>
      <c r="I366" s="279"/>
      <c r="J366" s="280" t="str">
        <f aca="false">IF(I366="","",IF(LEN(I366)&gt;14,IF(ISBLANK(I366),"",I366),REPLACE(REPLACE(I366,1,3,"XXX"),13,2,"XX")))</f>
        <v/>
      </c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2.75" hidden="false" customHeight="true" outlineLevel="0" collapsed="false">
      <c r="A367" s="275"/>
      <c r="B367" s="276"/>
      <c r="C367" s="251"/>
      <c r="D367" s="251"/>
      <c r="E367" s="278"/>
      <c r="F367" s="251"/>
      <c r="G367" s="251"/>
      <c r="H367" s="251"/>
      <c r="I367" s="279"/>
      <c r="J367" s="280" t="str">
        <f aca="false">IF(I367="","",IF(LEN(I367)&gt;14,IF(ISBLANK(I367),"",I367),REPLACE(REPLACE(I367,1,3,"XXX"),13,2,"XX")))</f>
        <v/>
      </c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2.75" hidden="false" customHeight="true" outlineLevel="0" collapsed="false">
      <c r="A368" s="275"/>
      <c r="B368" s="276"/>
      <c r="C368" s="251"/>
      <c r="D368" s="251"/>
      <c r="E368" s="278"/>
      <c r="F368" s="251"/>
      <c r="G368" s="251"/>
      <c r="H368" s="251"/>
      <c r="I368" s="279"/>
      <c r="J368" s="280" t="str">
        <f aca="false">IF(I368="","",IF(LEN(I368)&gt;14,IF(ISBLANK(I368),"",I368),REPLACE(REPLACE(I368,1,3,"XXX"),13,2,"XX")))</f>
        <v/>
      </c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2.75" hidden="false" customHeight="true" outlineLevel="0" collapsed="false">
      <c r="A369" s="281"/>
      <c r="B369" s="276"/>
      <c r="C369" s="251"/>
      <c r="D369" s="251"/>
      <c r="E369" s="278"/>
      <c r="F369" s="251"/>
      <c r="G369" s="251"/>
      <c r="H369" s="251"/>
      <c r="I369" s="279"/>
      <c r="J369" s="280" t="str">
        <f aca="false">IF(I369="","",IF(LEN(I369)&gt;14,IF(ISBLANK(I369),"",I369),REPLACE(REPLACE(I369,1,3,"XXX"),13,2,"XX")))</f>
        <v/>
      </c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2.75" hidden="false" customHeight="true" outlineLevel="0" collapsed="false">
      <c r="A370" s="275"/>
      <c r="B370" s="276"/>
      <c r="C370" s="251"/>
      <c r="D370" s="251"/>
      <c r="E370" s="278"/>
      <c r="F370" s="251"/>
      <c r="G370" s="251"/>
      <c r="H370" s="251"/>
      <c r="I370" s="279"/>
      <c r="J370" s="280" t="str">
        <f aca="false">IF(I370="","",IF(LEN(I370)&gt;14,IF(ISBLANK(I370),"",I370),REPLACE(REPLACE(I370,1,3,"XXX"),13,2,"XX")))</f>
        <v/>
      </c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2.75" hidden="false" customHeight="true" outlineLevel="0" collapsed="false">
      <c r="A371" s="281"/>
      <c r="B371" s="276"/>
      <c r="C371" s="251"/>
      <c r="D371" s="251"/>
      <c r="E371" s="278"/>
      <c r="F371" s="251"/>
      <c r="G371" s="251"/>
      <c r="H371" s="251"/>
      <c r="I371" s="279"/>
      <c r="J371" s="280" t="str">
        <f aca="false">IF(I371="","",IF(LEN(I371)&gt;14,IF(ISBLANK(I371),"",I371),REPLACE(REPLACE(I371,1,3,"XXX"),13,2,"XX")))</f>
        <v/>
      </c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2.75" hidden="false" customHeight="true" outlineLevel="0" collapsed="false">
      <c r="A372" s="275"/>
      <c r="B372" s="276"/>
      <c r="C372" s="251"/>
      <c r="D372" s="251"/>
      <c r="E372" s="278"/>
      <c r="F372" s="251"/>
      <c r="G372" s="251"/>
      <c r="H372" s="251"/>
      <c r="I372" s="279"/>
      <c r="J372" s="280" t="str">
        <f aca="false">IF(I372="","",IF(LEN(I372)&gt;14,IF(ISBLANK(I372),"",I372),REPLACE(REPLACE(I372,1,3,"XXX"),13,2,"XX")))</f>
        <v/>
      </c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2.75" hidden="false" customHeight="true" outlineLevel="0" collapsed="false">
      <c r="A373" s="275"/>
      <c r="B373" s="276"/>
      <c r="C373" s="251"/>
      <c r="D373" s="251"/>
      <c r="E373" s="278"/>
      <c r="F373" s="251"/>
      <c r="G373" s="251"/>
      <c r="H373" s="251"/>
      <c r="I373" s="279"/>
      <c r="J373" s="280" t="str">
        <f aca="false">IF(I373="","",IF(LEN(I373)&gt;14,IF(ISBLANK(I373),"",I373),REPLACE(REPLACE(I373,1,3,"XXX"),13,2,"XX")))</f>
        <v/>
      </c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2.75" hidden="false" customHeight="true" outlineLevel="0" collapsed="false">
      <c r="A374" s="281"/>
      <c r="B374" s="276"/>
      <c r="C374" s="251"/>
      <c r="D374" s="251"/>
      <c r="E374" s="278"/>
      <c r="F374" s="251"/>
      <c r="G374" s="251"/>
      <c r="H374" s="251"/>
      <c r="I374" s="279"/>
      <c r="J374" s="280" t="str">
        <f aca="false">IF(I374="","",IF(LEN(I374)&gt;14,IF(ISBLANK(I374),"",I374),REPLACE(REPLACE(I374,1,3,"XXX"),13,2,"XX")))</f>
        <v/>
      </c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2.75" hidden="false" customHeight="true" outlineLevel="0" collapsed="false">
      <c r="A375" s="275"/>
      <c r="B375" s="276"/>
      <c r="C375" s="251"/>
      <c r="D375" s="251"/>
      <c r="E375" s="278"/>
      <c r="F375" s="251"/>
      <c r="G375" s="251"/>
      <c r="H375" s="251"/>
      <c r="I375" s="279"/>
      <c r="J375" s="280" t="str">
        <f aca="false">IF(I375="","",IF(LEN(I375)&gt;14,IF(ISBLANK(I375),"",I375),REPLACE(REPLACE(I375,1,3,"XXX"),13,2,"XX")))</f>
        <v/>
      </c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2.75" hidden="false" customHeight="true" outlineLevel="0" collapsed="false">
      <c r="A376" s="275"/>
      <c r="B376" s="276"/>
      <c r="C376" s="251"/>
      <c r="D376" s="251"/>
      <c r="E376" s="278"/>
      <c r="F376" s="251"/>
      <c r="G376" s="251"/>
      <c r="H376" s="251"/>
      <c r="I376" s="279"/>
      <c r="J376" s="280" t="str">
        <f aca="false">IF(I376="","",IF(LEN(I376)&gt;14,IF(ISBLANK(I376),"",I376),REPLACE(REPLACE(I376,1,3,"XXX"),13,2,"XX")))</f>
        <v/>
      </c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2.75" hidden="false" customHeight="true" outlineLevel="0" collapsed="false">
      <c r="A377" s="281"/>
      <c r="B377" s="276"/>
      <c r="C377" s="251"/>
      <c r="D377" s="251"/>
      <c r="E377" s="278"/>
      <c r="F377" s="251"/>
      <c r="G377" s="251"/>
      <c r="H377" s="251"/>
      <c r="I377" s="279"/>
      <c r="J377" s="280" t="str">
        <f aca="false">IF(I377="","",IF(LEN(I377)&gt;14,IF(ISBLANK(I377),"",I377),REPLACE(REPLACE(I377,1,3,"XXX"),13,2,"XX")))</f>
        <v/>
      </c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2.75" hidden="false" customHeight="true" outlineLevel="0" collapsed="false">
      <c r="A378" s="275"/>
      <c r="B378" s="276"/>
      <c r="C378" s="251"/>
      <c r="D378" s="251"/>
      <c r="E378" s="278"/>
      <c r="F378" s="251"/>
      <c r="G378" s="251"/>
      <c r="H378" s="251"/>
      <c r="I378" s="279"/>
      <c r="J378" s="280" t="str">
        <f aca="false">IF(I378="","",IF(LEN(I378)&gt;14,IF(ISBLANK(I378),"",I378),REPLACE(REPLACE(I378,1,3,"XXX"),13,2,"XX")))</f>
        <v/>
      </c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2.75" hidden="false" customHeight="true" outlineLevel="0" collapsed="false">
      <c r="A379" s="275"/>
      <c r="B379" s="276"/>
      <c r="C379" s="251"/>
      <c r="D379" s="251"/>
      <c r="E379" s="278"/>
      <c r="F379" s="251"/>
      <c r="G379" s="251"/>
      <c r="H379" s="251"/>
      <c r="I379" s="279"/>
      <c r="J379" s="280" t="str">
        <f aca="false">IF(I379="","",IF(LEN(I379)&gt;14,IF(ISBLANK(I379),"",I379),REPLACE(REPLACE(I379,1,3,"XXX"),13,2,"XX")))</f>
        <v/>
      </c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2.75" hidden="false" customHeight="true" outlineLevel="0" collapsed="false">
      <c r="A380" s="281"/>
      <c r="B380" s="276"/>
      <c r="C380" s="251"/>
      <c r="D380" s="251"/>
      <c r="E380" s="278"/>
      <c r="F380" s="251"/>
      <c r="G380" s="251"/>
      <c r="H380" s="251"/>
      <c r="I380" s="279"/>
      <c r="J380" s="280" t="str">
        <f aca="false">IF(I380="","",IF(LEN(I380)&gt;14,IF(ISBLANK(I380),"",I380),REPLACE(REPLACE(I380,1,3,"XXX"),13,2,"XX")))</f>
        <v/>
      </c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2.75" hidden="false" customHeight="true" outlineLevel="0" collapsed="false">
      <c r="A381" s="275"/>
      <c r="B381" s="276"/>
      <c r="C381" s="251"/>
      <c r="D381" s="251"/>
      <c r="E381" s="278"/>
      <c r="F381" s="251"/>
      <c r="G381" s="251"/>
      <c r="H381" s="251"/>
      <c r="I381" s="279"/>
      <c r="J381" s="280" t="str">
        <f aca="false">IF(I381="","",IF(LEN(I381)&gt;14,IF(ISBLANK(I381),"",I381),REPLACE(REPLACE(I381,1,3,"XXX"),13,2,"XX")))</f>
        <v/>
      </c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2.75" hidden="false" customHeight="true" outlineLevel="0" collapsed="false">
      <c r="A382" s="275"/>
      <c r="B382" s="276"/>
      <c r="C382" s="251"/>
      <c r="D382" s="251"/>
      <c r="E382" s="278"/>
      <c r="F382" s="251"/>
      <c r="G382" s="251"/>
      <c r="H382" s="251"/>
      <c r="I382" s="279"/>
      <c r="J382" s="280" t="str">
        <f aca="false">IF(I382="","",IF(LEN(I382)&gt;14,IF(ISBLANK(I382),"",I382),REPLACE(REPLACE(I382,1,3,"XXX"),13,2,"XX")))</f>
        <v/>
      </c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2.75" hidden="false" customHeight="true" outlineLevel="0" collapsed="false">
      <c r="A383" s="281"/>
      <c r="B383" s="276"/>
      <c r="C383" s="251"/>
      <c r="D383" s="251"/>
      <c r="E383" s="278"/>
      <c r="F383" s="251"/>
      <c r="G383" s="251"/>
      <c r="H383" s="251"/>
      <c r="I383" s="279"/>
      <c r="J383" s="280" t="str">
        <f aca="false">IF(I383="","",IF(LEN(I383)&gt;14,IF(ISBLANK(I383),"",I383),REPLACE(REPLACE(I383,1,3,"XXX"),13,2,"XX")))</f>
        <v/>
      </c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2.75" hidden="false" customHeight="true" outlineLevel="0" collapsed="false">
      <c r="A384" s="275"/>
      <c r="B384" s="276"/>
      <c r="C384" s="251"/>
      <c r="D384" s="251"/>
      <c r="E384" s="278"/>
      <c r="F384" s="251"/>
      <c r="G384" s="251"/>
      <c r="H384" s="251"/>
      <c r="I384" s="279"/>
      <c r="J384" s="280" t="str">
        <f aca="false">IF(I384="","",IF(LEN(I384)&gt;14,IF(ISBLANK(I384),"",I384),REPLACE(REPLACE(I384,1,3,"XXX"),13,2,"XX")))</f>
        <v/>
      </c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2.75" hidden="false" customHeight="true" outlineLevel="0" collapsed="false">
      <c r="A385" s="275"/>
      <c r="B385" s="276"/>
      <c r="C385" s="251"/>
      <c r="D385" s="251"/>
      <c r="E385" s="278"/>
      <c r="F385" s="251"/>
      <c r="G385" s="251"/>
      <c r="H385" s="251"/>
      <c r="I385" s="279"/>
      <c r="J385" s="280" t="str">
        <f aca="false">IF(I385="","",IF(LEN(I385)&gt;14,IF(ISBLANK(I385),"",I385),REPLACE(REPLACE(I385,1,3,"XXX"),13,2,"XX")))</f>
        <v/>
      </c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2.75" hidden="false" customHeight="true" outlineLevel="0" collapsed="false">
      <c r="A386" s="281"/>
      <c r="B386" s="276"/>
      <c r="C386" s="251"/>
      <c r="D386" s="251"/>
      <c r="E386" s="278"/>
      <c r="F386" s="251"/>
      <c r="G386" s="251"/>
      <c r="H386" s="251"/>
      <c r="I386" s="279"/>
      <c r="J386" s="280" t="str">
        <f aca="false">IF(I386="","",IF(LEN(I386)&gt;14,IF(ISBLANK(I386),"",I386),REPLACE(REPLACE(I386,1,3,"XXX"),13,2,"XX")))</f>
        <v/>
      </c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2.75" hidden="false" customHeight="true" outlineLevel="0" collapsed="false">
      <c r="A387" s="275"/>
      <c r="B387" s="276"/>
      <c r="C387" s="251"/>
      <c r="D387" s="251"/>
      <c r="E387" s="278"/>
      <c r="F387" s="251"/>
      <c r="G387" s="251"/>
      <c r="H387" s="251"/>
      <c r="I387" s="279"/>
      <c r="J387" s="280" t="str">
        <f aca="false">IF(I387="","",IF(LEN(I387)&gt;14,IF(ISBLANK(I387),"",I387),REPLACE(REPLACE(I387,1,3,"XXX"),13,2,"XX")))</f>
        <v/>
      </c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2.75" hidden="false" customHeight="true" outlineLevel="0" collapsed="false">
      <c r="A388" s="275"/>
      <c r="B388" s="276"/>
      <c r="C388" s="251"/>
      <c r="D388" s="251"/>
      <c r="E388" s="278"/>
      <c r="F388" s="251"/>
      <c r="G388" s="251"/>
      <c r="H388" s="251"/>
      <c r="I388" s="279"/>
      <c r="J388" s="280" t="str">
        <f aca="false">IF(I388="","",IF(LEN(I388)&gt;14,IF(ISBLANK(I388),"",I388),REPLACE(REPLACE(I388,1,3,"XXX"),13,2,"XX")))</f>
        <v/>
      </c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2.75" hidden="false" customHeight="true" outlineLevel="0" collapsed="false">
      <c r="A389" s="281"/>
      <c r="B389" s="276"/>
      <c r="C389" s="251"/>
      <c r="D389" s="251"/>
      <c r="E389" s="278"/>
      <c r="F389" s="251"/>
      <c r="G389" s="251"/>
      <c r="H389" s="251"/>
      <c r="I389" s="279"/>
      <c r="J389" s="280" t="str">
        <f aca="false">IF(I389="","",IF(LEN(I389)&gt;14,IF(ISBLANK(I389),"",I389),REPLACE(REPLACE(I389,1,3,"XXX"),13,2,"XX")))</f>
        <v/>
      </c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2.75" hidden="false" customHeight="true" outlineLevel="0" collapsed="false">
      <c r="A390" s="275"/>
      <c r="B390" s="276"/>
      <c r="C390" s="251"/>
      <c r="D390" s="251"/>
      <c r="E390" s="278"/>
      <c r="F390" s="251"/>
      <c r="G390" s="251"/>
      <c r="H390" s="251"/>
      <c r="I390" s="279"/>
      <c r="J390" s="280" t="str">
        <f aca="false">IF(I390="","",IF(LEN(I390)&gt;14,IF(ISBLANK(I390),"",I390),REPLACE(REPLACE(I390,1,3,"XXX"),13,2,"XX")))</f>
        <v/>
      </c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2.75" hidden="false" customHeight="true" outlineLevel="0" collapsed="false">
      <c r="A391" s="281"/>
      <c r="B391" s="276"/>
      <c r="C391" s="251"/>
      <c r="D391" s="251"/>
      <c r="E391" s="278"/>
      <c r="F391" s="251"/>
      <c r="G391" s="251"/>
      <c r="H391" s="251"/>
      <c r="I391" s="279"/>
      <c r="J391" s="280" t="str">
        <f aca="false">IF(I391="","",IF(LEN(I391)&gt;14,IF(ISBLANK(I391),"",I391),REPLACE(REPLACE(I391,1,3,"XXX"),13,2,"XX")))</f>
        <v/>
      </c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2.75" hidden="false" customHeight="true" outlineLevel="0" collapsed="false">
      <c r="A392" s="275"/>
      <c r="B392" s="276"/>
      <c r="C392" s="251"/>
      <c r="D392" s="251"/>
      <c r="E392" s="278"/>
      <c r="F392" s="251"/>
      <c r="G392" s="251"/>
      <c r="H392" s="251"/>
      <c r="I392" s="279"/>
      <c r="J392" s="280" t="str">
        <f aca="false">IF(I392="","",IF(LEN(I392)&gt;14,IF(ISBLANK(I392),"",I392),REPLACE(REPLACE(I392,1,3,"XXX"),13,2,"XX")))</f>
        <v/>
      </c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2.75" hidden="false" customHeight="true" outlineLevel="0" collapsed="false">
      <c r="A393" s="275"/>
      <c r="B393" s="276"/>
      <c r="C393" s="251"/>
      <c r="D393" s="251"/>
      <c r="E393" s="278"/>
      <c r="F393" s="251"/>
      <c r="G393" s="251"/>
      <c r="H393" s="251"/>
      <c r="I393" s="279"/>
      <c r="J393" s="280" t="str">
        <f aca="false">IF(I393="","",IF(LEN(I393)&gt;14,IF(ISBLANK(I393),"",I393),REPLACE(REPLACE(I393,1,3,"XXX"),13,2,"XX")))</f>
        <v/>
      </c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2.75" hidden="false" customHeight="true" outlineLevel="0" collapsed="false">
      <c r="A394" s="281"/>
      <c r="B394" s="276"/>
      <c r="C394" s="251"/>
      <c r="D394" s="251"/>
      <c r="E394" s="278"/>
      <c r="F394" s="251"/>
      <c r="G394" s="251"/>
      <c r="H394" s="251"/>
      <c r="I394" s="279"/>
      <c r="J394" s="280" t="str">
        <f aca="false">IF(I394="","",IF(LEN(I394)&gt;14,IF(ISBLANK(I394),"",I394),REPLACE(REPLACE(I394,1,3,"XXX"),13,2,"XX")))</f>
        <v/>
      </c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2.75" hidden="false" customHeight="true" outlineLevel="0" collapsed="false">
      <c r="A395" s="275"/>
      <c r="B395" s="276"/>
      <c r="C395" s="251"/>
      <c r="D395" s="251"/>
      <c r="E395" s="278"/>
      <c r="F395" s="251"/>
      <c r="G395" s="251"/>
      <c r="H395" s="251"/>
      <c r="I395" s="279"/>
      <c r="J395" s="280" t="str">
        <f aca="false">IF(I395="","",IF(LEN(I395)&gt;14,IF(ISBLANK(I395),"",I395),REPLACE(REPLACE(I395,1,3,"XXX"),13,2,"XX")))</f>
        <v/>
      </c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2.75" hidden="false" customHeight="true" outlineLevel="0" collapsed="false">
      <c r="A396" s="275"/>
      <c r="B396" s="276"/>
      <c r="C396" s="251"/>
      <c r="D396" s="251"/>
      <c r="E396" s="278"/>
      <c r="F396" s="251"/>
      <c r="G396" s="251"/>
      <c r="H396" s="251"/>
      <c r="I396" s="279"/>
      <c r="J396" s="280" t="str">
        <f aca="false">IF(I396="","",IF(LEN(I396)&gt;14,IF(ISBLANK(I396),"",I396),REPLACE(REPLACE(I396,1,3,"XXX"),13,2,"XX")))</f>
        <v/>
      </c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2.75" hidden="false" customHeight="true" outlineLevel="0" collapsed="false">
      <c r="A397" s="281"/>
      <c r="B397" s="276"/>
      <c r="C397" s="251"/>
      <c r="D397" s="251"/>
      <c r="E397" s="278"/>
      <c r="F397" s="251"/>
      <c r="G397" s="251"/>
      <c r="H397" s="251"/>
      <c r="I397" s="279"/>
      <c r="J397" s="280" t="str">
        <f aca="false">IF(I397="","",IF(LEN(I397)&gt;14,IF(ISBLANK(I397),"",I397),REPLACE(REPLACE(I397,1,3,"XXX"),13,2,"XX")))</f>
        <v/>
      </c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2.75" hidden="false" customHeight="true" outlineLevel="0" collapsed="false">
      <c r="A398" s="275"/>
      <c r="B398" s="276"/>
      <c r="C398" s="251"/>
      <c r="D398" s="251"/>
      <c r="E398" s="278"/>
      <c r="F398" s="251"/>
      <c r="G398" s="251"/>
      <c r="H398" s="251"/>
      <c r="I398" s="279"/>
      <c r="J398" s="280" t="str">
        <f aca="false">IF(I398="","",IF(LEN(I398)&gt;14,IF(ISBLANK(I398),"",I398),REPLACE(REPLACE(I398,1,3,"XXX"),13,2,"XX")))</f>
        <v/>
      </c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2.75" hidden="false" customHeight="true" outlineLevel="0" collapsed="false">
      <c r="A399" s="275"/>
      <c r="B399" s="276"/>
      <c r="C399" s="251"/>
      <c r="D399" s="251"/>
      <c r="E399" s="278"/>
      <c r="F399" s="251"/>
      <c r="G399" s="251"/>
      <c r="H399" s="251"/>
      <c r="I399" s="279"/>
      <c r="J399" s="280" t="str">
        <f aca="false">IF(I399="","",IF(LEN(I399)&gt;14,IF(ISBLANK(I399),"",I399),REPLACE(REPLACE(I399,1,3,"XXX"),13,2,"XX")))</f>
        <v/>
      </c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2.75" hidden="false" customHeight="true" outlineLevel="0" collapsed="false">
      <c r="A400" s="281"/>
      <c r="B400" s="276"/>
      <c r="C400" s="251"/>
      <c r="D400" s="251"/>
      <c r="E400" s="278"/>
      <c r="F400" s="251"/>
      <c r="G400" s="251"/>
      <c r="H400" s="251"/>
      <c r="I400" s="279"/>
      <c r="J400" s="280" t="str">
        <f aca="false">IF(I400="","",IF(LEN(I400)&gt;14,IF(ISBLANK(I400),"",I400),REPLACE(REPLACE(I400,1,3,"XXX"),13,2,"XX")))</f>
        <v/>
      </c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2.75" hidden="false" customHeight="true" outlineLevel="0" collapsed="false">
      <c r="A401" s="275"/>
      <c r="B401" s="276"/>
      <c r="C401" s="251"/>
      <c r="D401" s="251"/>
      <c r="E401" s="278"/>
      <c r="F401" s="251"/>
      <c r="G401" s="251"/>
      <c r="H401" s="251"/>
      <c r="I401" s="279"/>
      <c r="J401" s="280" t="str">
        <f aca="false">IF(I401="","",IF(LEN(I401)&gt;14,IF(ISBLANK(I401),"",I401),REPLACE(REPLACE(I401,1,3,"XXX"),13,2,"XX")))</f>
        <v/>
      </c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2.75" hidden="false" customHeight="true" outlineLevel="0" collapsed="false">
      <c r="A402" s="275"/>
      <c r="B402" s="276"/>
      <c r="C402" s="251"/>
      <c r="D402" s="251"/>
      <c r="E402" s="278"/>
      <c r="F402" s="251"/>
      <c r="G402" s="251"/>
      <c r="H402" s="251"/>
      <c r="I402" s="279"/>
      <c r="J402" s="280" t="str">
        <f aca="false">IF(I402="","",IF(LEN(I402)&gt;14,IF(ISBLANK(I402),"",I402),REPLACE(REPLACE(I402,1,3,"XXX"),13,2,"XX")))</f>
        <v/>
      </c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2.75" hidden="false" customHeight="true" outlineLevel="0" collapsed="false">
      <c r="A403" s="281"/>
      <c r="B403" s="276"/>
      <c r="C403" s="251"/>
      <c r="D403" s="251"/>
      <c r="E403" s="278"/>
      <c r="F403" s="251"/>
      <c r="G403" s="251"/>
      <c r="H403" s="251"/>
      <c r="I403" s="279"/>
      <c r="J403" s="280" t="str">
        <f aca="false">IF(I403="","",IF(LEN(I403)&gt;14,IF(ISBLANK(I403),"",I403),REPLACE(REPLACE(I403,1,3,"XXX"),13,2,"XX")))</f>
        <v/>
      </c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2.75" hidden="false" customHeight="true" outlineLevel="0" collapsed="false">
      <c r="A404" s="275"/>
      <c r="B404" s="276"/>
      <c r="C404" s="251"/>
      <c r="D404" s="251"/>
      <c r="E404" s="278"/>
      <c r="F404" s="251"/>
      <c r="G404" s="251"/>
      <c r="H404" s="251"/>
      <c r="I404" s="279"/>
      <c r="J404" s="280" t="str">
        <f aca="false">IF(I404="","",IF(LEN(I404)&gt;14,IF(ISBLANK(I404),"",I404),REPLACE(REPLACE(I404,1,3,"XXX"),13,2,"XX")))</f>
        <v/>
      </c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2.75" hidden="false" customHeight="true" outlineLevel="0" collapsed="false">
      <c r="A405" s="275"/>
      <c r="B405" s="276"/>
      <c r="C405" s="251"/>
      <c r="D405" s="251"/>
      <c r="E405" s="278"/>
      <c r="F405" s="251"/>
      <c r="G405" s="251"/>
      <c r="H405" s="251"/>
      <c r="I405" s="279"/>
      <c r="J405" s="280" t="str">
        <f aca="false">IF(I405="","",IF(LEN(I405)&gt;14,IF(ISBLANK(I405),"",I405),REPLACE(REPLACE(I405,1,3,"XXX"),13,2,"XX")))</f>
        <v/>
      </c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2.75" hidden="false" customHeight="true" outlineLevel="0" collapsed="false">
      <c r="A406" s="281"/>
      <c r="B406" s="276"/>
      <c r="C406" s="251"/>
      <c r="D406" s="251"/>
      <c r="E406" s="278"/>
      <c r="F406" s="251"/>
      <c r="G406" s="251"/>
      <c r="H406" s="251"/>
      <c r="I406" s="279"/>
      <c r="J406" s="280" t="str">
        <f aca="false">IF(I406="","",IF(LEN(I406)&gt;14,IF(ISBLANK(I406),"",I406),REPLACE(REPLACE(I406,1,3,"XXX"),13,2,"XX")))</f>
        <v/>
      </c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2.75" hidden="false" customHeight="true" outlineLevel="0" collapsed="false">
      <c r="A407" s="275"/>
      <c r="B407" s="276"/>
      <c r="C407" s="251"/>
      <c r="D407" s="251"/>
      <c r="E407" s="278"/>
      <c r="F407" s="251"/>
      <c r="G407" s="251"/>
      <c r="H407" s="251"/>
      <c r="I407" s="279"/>
      <c r="J407" s="280" t="str">
        <f aca="false">IF(I407="","",IF(LEN(I407)&gt;14,IF(ISBLANK(I407),"",I407),REPLACE(REPLACE(I407,1,3,"XXX"),13,2,"XX")))</f>
        <v/>
      </c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2.75" hidden="false" customHeight="true" outlineLevel="0" collapsed="false">
      <c r="A408" s="275"/>
      <c r="B408" s="276"/>
      <c r="C408" s="251"/>
      <c r="D408" s="251"/>
      <c r="E408" s="278"/>
      <c r="F408" s="251"/>
      <c r="G408" s="251"/>
      <c r="H408" s="251"/>
      <c r="I408" s="279"/>
      <c r="J408" s="280" t="str">
        <f aca="false">IF(I408="","",IF(LEN(I408)&gt;14,IF(ISBLANK(I408),"",I408),REPLACE(REPLACE(I408,1,3,"XXX"),13,2,"XX")))</f>
        <v/>
      </c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2.75" hidden="false" customHeight="true" outlineLevel="0" collapsed="false">
      <c r="A409" s="281"/>
      <c r="B409" s="276"/>
      <c r="C409" s="251"/>
      <c r="D409" s="251"/>
      <c r="E409" s="278"/>
      <c r="F409" s="251"/>
      <c r="G409" s="251"/>
      <c r="H409" s="251"/>
      <c r="I409" s="279"/>
      <c r="J409" s="280" t="str">
        <f aca="false">IF(I409="","",IF(LEN(I409)&gt;14,IF(ISBLANK(I409),"",I409),REPLACE(REPLACE(I409,1,3,"XXX"),13,2,"XX")))</f>
        <v/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2.75" hidden="false" customHeight="true" outlineLevel="0" collapsed="false">
      <c r="A410" s="275"/>
      <c r="B410" s="276"/>
      <c r="C410" s="251"/>
      <c r="D410" s="251"/>
      <c r="E410" s="278"/>
      <c r="F410" s="251"/>
      <c r="G410" s="251"/>
      <c r="H410" s="251"/>
      <c r="I410" s="279"/>
      <c r="J410" s="280" t="str">
        <f aca="false">IF(I410="","",IF(LEN(I410)&gt;14,IF(ISBLANK(I410),"",I410),REPLACE(REPLACE(I410,1,3,"XXX"),13,2,"XX")))</f>
        <v/>
      </c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2.75" hidden="false" customHeight="true" outlineLevel="0" collapsed="false">
      <c r="A411" s="281"/>
      <c r="B411" s="276"/>
      <c r="C411" s="251"/>
      <c r="D411" s="251"/>
      <c r="E411" s="278"/>
      <c r="F411" s="251"/>
      <c r="G411" s="251"/>
      <c r="H411" s="251"/>
      <c r="I411" s="279"/>
      <c r="J411" s="280" t="str">
        <f aca="false">IF(I411="","",IF(LEN(I411)&gt;14,IF(ISBLANK(I411),"",I411),REPLACE(REPLACE(I411,1,3,"XXX"),13,2,"XX")))</f>
        <v/>
      </c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2.75" hidden="false" customHeight="true" outlineLevel="0" collapsed="false">
      <c r="A412" s="275"/>
      <c r="B412" s="276"/>
      <c r="C412" s="251"/>
      <c r="D412" s="251"/>
      <c r="E412" s="278"/>
      <c r="F412" s="251"/>
      <c r="G412" s="251"/>
      <c r="H412" s="251"/>
      <c r="I412" s="279"/>
      <c r="J412" s="280" t="str">
        <f aca="false">IF(I412="","",IF(LEN(I412)&gt;14,IF(ISBLANK(I412),"",I412),REPLACE(REPLACE(I412,1,3,"XXX"),13,2,"XX")))</f>
        <v/>
      </c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2.75" hidden="false" customHeight="true" outlineLevel="0" collapsed="false">
      <c r="A413" s="275"/>
      <c r="B413" s="276"/>
      <c r="C413" s="251"/>
      <c r="D413" s="251"/>
      <c r="E413" s="278"/>
      <c r="F413" s="251"/>
      <c r="G413" s="251"/>
      <c r="H413" s="251"/>
      <c r="I413" s="279"/>
      <c r="J413" s="280" t="str">
        <f aca="false">IF(I413="","",IF(LEN(I413)&gt;14,IF(ISBLANK(I413),"",I413),REPLACE(REPLACE(I413,1,3,"XXX"),13,2,"XX")))</f>
        <v/>
      </c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2.75" hidden="false" customHeight="true" outlineLevel="0" collapsed="false">
      <c r="A414" s="281"/>
      <c r="B414" s="276"/>
      <c r="C414" s="251"/>
      <c r="D414" s="251"/>
      <c r="E414" s="278"/>
      <c r="F414" s="251"/>
      <c r="G414" s="251"/>
      <c r="H414" s="251"/>
      <c r="I414" s="279"/>
      <c r="J414" s="280" t="str">
        <f aca="false">IF(I414="","",IF(LEN(I414)&gt;14,IF(ISBLANK(I414),"",I414),REPLACE(REPLACE(I414,1,3,"XXX"),13,2,"XX")))</f>
        <v/>
      </c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2.75" hidden="false" customHeight="true" outlineLevel="0" collapsed="false">
      <c r="A415" s="275"/>
      <c r="B415" s="276"/>
      <c r="C415" s="251"/>
      <c r="D415" s="251"/>
      <c r="E415" s="278"/>
      <c r="F415" s="251"/>
      <c r="G415" s="251"/>
      <c r="H415" s="251"/>
      <c r="I415" s="279"/>
      <c r="J415" s="280" t="str">
        <f aca="false">IF(I415="","",IF(LEN(I415)&gt;14,IF(ISBLANK(I415),"",I415),REPLACE(REPLACE(I415,1,3,"XXX"),13,2,"XX")))</f>
        <v/>
      </c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2.75" hidden="false" customHeight="true" outlineLevel="0" collapsed="false">
      <c r="A416" s="275"/>
      <c r="B416" s="276"/>
      <c r="C416" s="251"/>
      <c r="D416" s="251"/>
      <c r="E416" s="278"/>
      <c r="F416" s="251"/>
      <c r="G416" s="251"/>
      <c r="H416" s="251"/>
      <c r="I416" s="279"/>
      <c r="J416" s="280" t="str">
        <f aca="false">IF(I416="","",IF(LEN(I416)&gt;14,IF(ISBLANK(I416),"",I416),REPLACE(REPLACE(I416,1,3,"XXX"),13,2,"XX")))</f>
        <v/>
      </c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2.75" hidden="false" customHeight="true" outlineLevel="0" collapsed="false">
      <c r="A417" s="281"/>
      <c r="B417" s="276"/>
      <c r="C417" s="251"/>
      <c r="D417" s="251"/>
      <c r="E417" s="278"/>
      <c r="F417" s="251"/>
      <c r="G417" s="251"/>
      <c r="H417" s="251"/>
      <c r="I417" s="279"/>
      <c r="J417" s="280" t="str">
        <f aca="false">IF(I417="","",IF(LEN(I417)&gt;14,IF(ISBLANK(I417),"",I417),REPLACE(REPLACE(I417,1,3,"XXX"),13,2,"XX")))</f>
        <v/>
      </c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2.75" hidden="false" customHeight="true" outlineLevel="0" collapsed="false">
      <c r="A418" s="275"/>
      <c r="B418" s="276"/>
      <c r="C418" s="251"/>
      <c r="D418" s="251"/>
      <c r="E418" s="278"/>
      <c r="F418" s="251"/>
      <c r="G418" s="251"/>
      <c r="H418" s="251"/>
      <c r="I418" s="279"/>
      <c r="J418" s="280" t="str">
        <f aca="false">IF(I418="","",IF(LEN(I418)&gt;14,IF(ISBLANK(I418),"",I418),REPLACE(REPLACE(I418,1,3,"XXX"),13,2,"XX")))</f>
        <v/>
      </c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2.75" hidden="false" customHeight="true" outlineLevel="0" collapsed="false">
      <c r="A419" s="275"/>
      <c r="B419" s="276"/>
      <c r="C419" s="251"/>
      <c r="D419" s="251"/>
      <c r="E419" s="278"/>
      <c r="F419" s="251"/>
      <c r="G419" s="251"/>
      <c r="H419" s="251"/>
      <c r="I419" s="279"/>
      <c r="J419" s="280" t="str">
        <f aca="false">IF(I419="","",IF(LEN(I419)&gt;14,IF(ISBLANK(I419),"",I419),REPLACE(REPLACE(I419,1,3,"XXX"),13,2,"XX")))</f>
        <v/>
      </c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2.75" hidden="false" customHeight="true" outlineLevel="0" collapsed="false">
      <c r="A420" s="281"/>
      <c r="B420" s="276"/>
      <c r="C420" s="251"/>
      <c r="D420" s="251"/>
      <c r="E420" s="278"/>
      <c r="F420" s="251"/>
      <c r="G420" s="251"/>
      <c r="H420" s="251"/>
      <c r="I420" s="279"/>
      <c r="J420" s="280" t="str">
        <f aca="false">IF(I420="","",IF(LEN(I420)&gt;14,IF(ISBLANK(I420),"",I420),REPLACE(REPLACE(I420,1,3,"XXX"),13,2,"XX")))</f>
        <v/>
      </c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2.75" hidden="false" customHeight="true" outlineLevel="0" collapsed="false">
      <c r="A421" s="275"/>
      <c r="B421" s="276"/>
      <c r="C421" s="251"/>
      <c r="D421" s="251"/>
      <c r="E421" s="278"/>
      <c r="F421" s="251"/>
      <c r="G421" s="251"/>
      <c r="H421" s="251"/>
      <c r="I421" s="279"/>
      <c r="J421" s="280" t="str">
        <f aca="false">IF(I421="","",IF(LEN(I421)&gt;14,IF(ISBLANK(I421),"",I421),REPLACE(REPLACE(I421,1,3,"XXX"),13,2,"XX")))</f>
        <v/>
      </c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2.75" hidden="false" customHeight="true" outlineLevel="0" collapsed="false">
      <c r="A422" s="275"/>
      <c r="B422" s="276"/>
      <c r="C422" s="251"/>
      <c r="D422" s="251"/>
      <c r="E422" s="278"/>
      <c r="F422" s="251"/>
      <c r="G422" s="251"/>
      <c r="H422" s="251"/>
      <c r="I422" s="279"/>
      <c r="J422" s="280" t="str">
        <f aca="false">IF(I422="","",IF(LEN(I422)&gt;14,IF(ISBLANK(I422),"",I422),REPLACE(REPLACE(I422,1,3,"XXX"),13,2,"XX")))</f>
        <v/>
      </c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2.75" hidden="false" customHeight="true" outlineLevel="0" collapsed="false">
      <c r="A423" s="281"/>
      <c r="B423" s="276"/>
      <c r="C423" s="251"/>
      <c r="D423" s="251"/>
      <c r="E423" s="278"/>
      <c r="F423" s="251"/>
      <c r="G423" s="251"/>
      <c r="H423" s="251"/>
      <c r="I423" s="279"/>
      <c r="J423" s="280" t="str">
        <f aca="false">IF(I423="","",IF(LEN(I423)&gt;14,IF(ISBLANK(I423),"",I423),REPLACE(REPLACE(I423,1,3,"XXX"),13,2,"XX")))</f>
        <v/>
      </c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2.75" hidden="false" customHeight="true" outlineLevel="0" collapsed="false">
      <c r="A424" s="275"/>
      <c r="B424" s="276"/>
      <c r="C424" s="251"/>
      <c r="D424" s="251"/>
      <c r="E424" s="278"/>
      <c r="F424" s="251"/>
      <c r="G424" s="251"/>
      <c r="H424" s="251"/>
      <c r="I424" s="279"/>
      <c r="J424" s="280" t="str">
        <f aca="false">IF(I424="","",IF(LEN(I424)&gt;14,IF(ISBLANK(I424),"",I424),REPLACE(REPLACE(I424,1,3,"XXX"),13,2,"XX")))</f>
        <v/>
      </c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2.75" hidden="false" customHeight="true" outlineLevel="0" collapsed="false">
      <c r="A425" s="275"/>
      <c r="B425" s="276"/>
      <c r="C425" s="251"/>
      <c r="D425" s="251"/>
      <c r="E425" s="278"/>
      <c r="F425" s="251"/>
      <c r="G425" s="251"/>
      <c r="H425" s="251"/>
      <c r="I425" s="279"/>
      <c r="J425" s="280" t="str">
        <f aca="false">IF(I425="","",IF(LEN(I425)&gt;14,IF(ISBLANK(I425),"",I425),REPLACE(REPLACE(I425,1,3,"XXX"),13,2,"XX")))</f>
        <v/>
      </c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2.75" hidden="false" customHeight="true" outlineLevel="0" collapsed="false">
      <c r="A426" s="281"/>
      <c r="B426" s="276"/>
      <c r="C426" s="251"/>
      <c r="D426" s="251"/>
      <c r="E426" s="278"/>
      <c r="F426" s="251"/>
      <c r="G426" s="251"/>
      <c r="H426" s="251"/>
      <c r="I426" s="279"/>
      <c r="J426" s="280" t="str">
        <f aca="false">IF(I426="","",IF(LEN(I426)&gt;14,IF(ISBLANK(I426),"",I426),REPLACE(REPLACE(I426,1,3,"XXX"),13,2,"XX")))</f>
        <v/>
      </c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2.75" hidden="false" customHeight="true" outlineLevel="0" collapsed="false">
      <c r="A427" s="275"/>
      <c r="B427" s="276"/>
      <c r="C427" s="251"/>
      <c r="D427" s="251"/>
      <c r="E427" s="278"/>
      <c r="F427" s="251"/>
      <c r="G427" s="251"/>
      <c r="H427" s="251"/>
      <c r="I427" s="279"/>
      <c r="J427" s="280" t="str">
        <f aca="false">IF(I427="","",IF(LEN(I427)&gt;14,IF(ISBLANK(I427),"",I427),REPLACE(REPLACE(I427,1,3,"XXX"),13,2,"XX")))</f>
        <v/>
      </c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2.75" hidden="false" customHeight="true" outlineLevel="0" collapsed="false">
      <c r="A428" s="275"/>
      <c r="B428" s="276"/>
      <c r="C428" s="251"/>
      <c r="D428" s="251"/>
      <c r="E428" s="278"/>
      <c r="F428" s="251"/>
      <c r="G428" s="251"/>
      <c r="H428" s="251"/>
      <c r="I428" s="279"/>
      <c r="J428" s="280" t="str">
        <f aca="false">IF(I428="","",IF(LEN(I428)&gt;14,IF(ISBLANK(I428),"",I428),REPLACE(REPLACE(I428,1,3,"XXX"),13,2,"XX")))</f>
        <v/>
      </c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2.75" hidden="false" customHeight="true" outlineLevel="0" collapsed="false">
      <c r="A429" s="281"/>
      <c r="B429" s="276"/>
      <c r="C429" s="251"/>
      <c r="D429" s="251"/>
      <c r="E429" s="278"/>
      <c r="F429" s="251"/>
      <c r="G429" s="251"/>
      <c r="H429" s="251"/>
      <c r="I429" s="279"/>
      <c r="J429" s="280" t="str">
        <f aca="false">IF(I429="","",IF(LEN(I429)&gt;14,IF(ISBLANK(I429),"",I429),REPLACE(REPLACE(I429,1,3,"XXX"),13,2,"XX")))</f>
        <v/>
      </c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2.75" hidden="false" customHeight="true" outlineLevel="0" collapsed="false">
      <c r="A430" s="275"/>
      <c r="B430" s="276"/>
      <c r="C430" s="251"/>
      <c r="D430" s="251"/>
      <c r="E430" s="278"/>
      <c r="F430" s="251"/>
      <c r="G430" s="251"/>
      <c r="H430" s="251"/>
      <c r="I430" s="279"/>
      <c r="J430" s="280" t="str">
        <f aca="false">IF(I430="","",IF(LEN(I430)&gt;14,IF(ISBLANK(I430),"",I430),REPLACE(REPLACE(I430,1,3,"XXX"),13,2,"XX")))</f>
        <v/>
      </c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2.75" hidden="false" customHeight="true" outlineLevel="0" collapsed="false">
      <c r="A431" s="281"/>
      <c r="B431" s="276"/>
      <c r="C431" s="251"/>
      <c r="D431" s="251"/>
      <c r="E431" s="278"/>
      <c r="F431" s="251"/>
      <c r="G431" s="251"/>
      <c r="H431" s="251"/>
      <c r="I431" s="279"/>
      <c r="J431" s="280" t="str">
        <f aca="false">IF(I431="","",IF(LEN(I431)&gt;14,IF(ISBLANK(I431),"",I431),REPLACE(REPLACE(I431,1,3,"XXX"),13,2,"XX")))</f>
        <v/>
      </c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2.75" hidden="false" customHeight="true" outlineLevel="0" collapsed="false">
      <c r="A432" s="275"/>
      <c r="B432" s="276"/>
      <c r="C432" s="251"/>
      <c r="D432" s="251"/>
      <c r="E432" s="278"/>
      <c r="F432" s="251"/>
      <c r="G432" s="251"/>
      <c r="H432" s="251"/>
      <c r="I432" s="279"/>
      <c r="J432" s="280" t="str">
        <f aca="false">IF(I432="","",IF(LEN(I432)&gt;14,IF(ISBLANK(I432),"",I432),REPLACE(REPLACE(I432,1,3,"XXX"),13,2,"XX")))</f>
        <v/>
      </c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2.75" hidden="false" customHeight="true" outlineLevel="0" collapsed="false">
      <c r="A433" s="275"/>
      <c r="B433" s="276"/>
      <c r="C433" s="251"/>
      <c r="D433" s="251"/>
      <c r="E433" s="278"/>
      <c r="F433" s="251"/>
      <c r="G433" s="251"/>
      <c r="H433" s="251"/>
      <c r="I433" s="279"/>
      <c r="J433" s="280" t="str">
        <f aca="false">IF(I433="","",IF(LEN(I433)&gt;14,IF(ISBLANK(I433),"",I433),REPLACE(REPLACE(I433,1,3,"XXX"),13,2,"XX")))</f>
        <v/>
      </c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2.75" hidden="false" customHeight="true" outlineLevel="0" collapsed="false">
      <c r="A434" s="281"/>
      <c r="B434" s="276"/>
      <c r="C434" s="251"/>
      <c r="D434" s="251"/>
      <c r="E434" s="278"/>
      <c r="F434" s="251"/>
      <c r="G434" s="251"/>
      <c r="H434" s="251"/>
      <c r="I434" s="279"/>
      <c r="J434" s="280" t="str">
        <f aca="false">IF(I434="","",IF(LEN(I434)&gt;14,IF(ISBLANK(I434),"",I434),REPLACE(REPLACE(I434,1,3,"XXX"),13,2,"XX")))</f>
        <v/>
      </c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2.75" hidden="false" customHeight="true" outlineLevel="0" collapsed="false">
      <c r="A435" s="275"/>
      <c r="B435" s="276"/>
      <c r="C435" s="251"/>
      <c r="D435" s="251"/>
      <c r="E435" s="278"/>
      <c r="F435" s="251"/>
      <c r="G435" s="251"/>
      <c r="H435" s="251"/>
      <c r="I435" s="279"/>
      <c r="J435" s="280" t="str">
        <f aca="false">IF(I435="","",IF(LEN(I435)&gt;14,IF(ISBLANK(I435),"",I435),REPLACE(REPLACE(I435,1,3,"XXX"),13,2,"XX")))</f>
        <v/>
      </c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2.75" hidden="false" customHeight="true" outlineLevel="0" collapsed="false">
      <c r="A436" s="275"/>
      <c r="B436" s="276"/>
      <c r="C436" s="251"/>
      <c r="D436" s="251"/>
      <c r="E436" s="278"/>
      <c r="F436" s="251"/>
      <c r="G436" s="251"/>
      <c r="H436" s="251"/>
      <c r="I436" s="279"/>
      <c r="J436" s="280" t="str">
        <f aca="false">IF(I436="","",IF(LEN(I436)&gt;14,IF(ISBLANK(I436),"",I436),REPLACE(REPLACE(I436,1,3,"XXX"),13,2,"XX")))</f>
        <v/>
      </c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2.75" hidden="false" customHeight="true" outlineLevel="0" collapsed="false">
      <c r="A437" s="281"/>
      <c r="B437" s="276"/>
      <c r="C437" s="251"/>
      <c r="D437" s="251"/>
      <c r="E437" s="278"/>
      <c r="F437" s="251"/>
      <c r="G437" s="251"/>
      <c r="H437" s="251"/>
      <c r="I437" s="279"/>
      <c r="J437" s="280" t="str">
        <f aca="false">IF(I437="","",IF(LEN(I437)&gt;14,IF(ISBLANK(I437),"",I437),REPLACE(REPLACE(I437,1,3,"XXX"),13,2,"XX")))</f>
        <v/>
      </c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2.75" hidden="false" customHeight="true" outlineLevel="0" collapsed="false">
      <c r="A438" s="275"/>
      <c r="B438" s="276"/>
      <c r="C438" s="251"/>
      <c r="D438" s="251"/>
      <c r="E438" s="278"/>
      <c r="F438" s="251"/>
      <c r="G438" s="251"/>
      <c r="H438" s="251"/>
      <c r="I438" s="279"/>
      <c r="J438" s="280" t="str">
        <f aca="false">IF(I438="","",IF(LEN(I438)&gt;14,IF(ISBLANK(I438),"",I438),REPLACE(REPLACE(I438,1,3,"XXX"),13,2,"XX")))</f>
        <v/>
      </c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2.75" hidden="false" customHeight="true" outlineLevel="0" collapsed="false">
      <c r="A439" s="275"/>
      <c r="B439" s="276"/>
      <c r="C439" s="251"/>
      <c r="D439" s="251"/>
      <c r="E439" s="278"/>
      <c r="F439" s="251"/>
      <c r="G439" s="251"/>
      <c r="H439" s="251"/>
      <c r="I439" s="279"/>
      <c r="J439" s="280" t="str">
        <f aca="false">IF(I439="","",IF(LEN(I439)&gt;14,IF(ISBLANK(I439),"",I439),REPLACE(REPLACE(I439,1,3,"XXX"),13,2,"XX")))</f>
        <v/>
      </c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2.75" hidden="false" customHeight="true" outlineLevel="0" collapsed="false">
      <c r="A440" s="281"/>
      <c r="B440" s="276"/>
      <c r="C440" s="251"/>
      <c r="D440" s="251"/>
      <c r="E440" s="278"/>
      <c r="F440" s="251"/>
      <c r="G440" s="251"/>
      <c r="H440" s="251"/>
      <c r="I440" s="279"/>
      <c r="J440" s="280" t="str">
        <f aca="false">IF(I440="","",IF(LEN(I440)&gt;14,IF(ISBLANK(I440),"",I440),REPLACE(REPLACE(I440,1,3,"XXX"),13,2,"XX")))</f>
        <v/>
      </c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2.75" hidden="false" customHeight="true" outlineLevel="0" collapsed="false">
      <c r="A441" s="275"/>
      <c r="B441" s="276"/>
      <c r="C441" s="251"/>
      <c r="D441" s="251"/>
      <c r="E441" s="278"/>
      <c r="F441" s="251"/>
      <c r="G441" s="251"/>
      <c r="H441" s="251"/>
      <c r="I441" s="279"/>
      <c r="J441" s="280" t="str">
        <f aca="false">IF(I441="","",IF(LEN(I441)&gt;14,IF(ISBLANK(I441),"",I441),REPLACE(REPLACE(I441,1,3,"XXX"),13,2,"XX")))</f>
        <v/>
      </c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2.75" hidden="false" customHeight="true" outlineLevel="0" collapsed="false">
      <c r="A442" s="275"/>
      <c r="B442" s="276"/>
      <c r="C442" s="251"/>
      <c r="D442" s="251"/>
      <c r="E442" s="278"/>
      <c r="F442" s="251"/>
      <c r="G442" s="251"/>
      <c r="H442" s="251"/>
      <c r="I442" s="279"/>
      <c r="J442" s="280" t="str">
        <f aca="false">IF(I442="","",IF(LEN(I442)&gt;14,IF(ISBLANK(I442),"",I442),REPLACE(REPLACE(I442,1,3,"XXX"),13,2,"XX")))</f>
        <v/>
      </c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2.75" hidden="false" customHeight="true" outlineLevel="0" collapsed="false">
      <c r="A443" s="281"/>
      <c r="B443" s="276"/>
      <c r="C443" s="251"/>
      <c r="D443" s="251"/>
      <c r="E443" s="278"/>
      <c r="F443" s="251"/>
      <c r="G443" s="251"/>
      <c r="H443" s="251"/>
      <c r="I443" s="279"/>
      <c r="J443" s="280" t="str">
        <f aca="false">IF(I443="","",IF(LEN(I443)&gt;14,IF(ISBLANK(I443),"",I443),REPLACE(REPLACE(I443,1,3,"XXX"),13,2,"XX")))</f>
        <v/>
      </c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2.75" hidden="false" customHeight="true" outlineLevel="0" collapsed="false">
      <c r="A444" s="275"/>
      <c r="B444" s="276"/>
      <c r="C444" s="251"/>
      <c r="D444" s="251"/>
      <c r="E444" s="278"/>
      <c r="F444" s="251"/>
      <c r="G444" s="251"/>
      <c r="H444" s="251"/>
      <c r="I444" s="279"/>
      <c r="J444" s="280" t="str">
        <f aca="false">IF(I444="","",IF(LEN(I444)&gt;14,IF(ISBLANK(I444),"",I444),REPLACE(REPLACE(I444,1,3,"XXX"),13,2,"XX")))</f>
        <v/>
      </c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2.75" hidden="false" customHeight="true" outlineLevel="0" collapsed="false">
      <c r="A445" s="275"/>
      <c r="B445" s="276"/>
      <c r="C445" s="251"/>
      <c r="D445" s="251"/>
      <c r="E445" s="278"/>
      <c r="F445" s="251"/>
      <c r="G445" s="251"/>
      <c r="H445" s="251"/>
      <c r="I445" s="279"/>
      <c r="J445" s="280" t="str">
        <f aca="false">IF(I445="","",IF(LEN(I445)&gt;14,IF(ISBLANK(I445),"",I445),REPLACE(REPLACE(I445,1,3,"XXX"),13,2,"XX")))</f>
        <v/>
      </c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2.75" hidden="false" customHeight="true" outlineLevel="0" collapsed="false">
      <c r="A446" s="281"/>
      <c r="B446" s="276"/>
      <c r="C446" s="251"/>
      <c r="D446" s="251"/>
      <c r="E446" s="278"/>
      <c r="F446" s="251"/>
      <c r="G446" s="251"/>
      <c r="H446" s="251"/>
      <c r="I446" s="279"/>
      <c r="J446" s="280" t="str">
        <f aca="false">IF(I446="","",IF(LEN(I446)&gt;14,IF(ISBLANK(I446),"",I446),REPLACE(REPLACE(I446,1,3,"XXX"),13,2,"XX")))</f>
        <v/>
      </c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2.75" hidden="false" customHeight="true" outlineLevel="0" collapsed="false">
      <c r="A447" s="275"/>
      <c r="B447" s="276"/>
      <c r="C447" s="251"/>
      <c r="D447" s="251"/>
      <c r="E447" s="278"/>
      <c r="F447" s="251"/>
      <c r="G447" s="251"/>
      <c r="H447" s="251"/>
      <c r="I447" s="279"/>
      <c r="J447" s="280" t="str">
        <f aca="false">IF(I447="","",IF(LEN(I447)&gt;14,IF(ISBLANK(I447),"",I447),REPLACE(REPLACE(I447,1,3,"XXX"),13,2,"XX")))</f>
        <v/>
      </c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2.75" hidden="false" customHeight="true" outlineLevel="0" collapsed="false">
      <c r="A448" s="275"/>
      <c r="B448" s="276"/>
      <c r="C448" s="251"/>
      <c r="D448" s="251"/>
      <c r="E448" s="278"/>
      <c r="F448" s="251"/>
      <c r="G448" s="251"/>
      <c r="H448" s="251"/>
      <c r="I448" s="279"/>
      <c r="J448" s="280" t="str">
        <f aca="false">IF(I448="","",IF(LEN(I448)&gt;14,IF(ISBLANK(I448),"",I448),REPLACE(REPLACE(I448,1,3,"XXX"),13,2,"XX")))</f>
        <v/>
      </c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2.75" hidden="false" customHeight="true" outlineLevel="0" collapsed="false">
      <c r="A449" s="281"/>
      <c r="B449" s="276"/>
      <c r="C449" s="251"/>
      <c r="D449" s="251"/>
      <c r="E449" s="278"/>
      <c r="F449" s="251"/>
      <c r="G449" s="251"/>
      <c r="H449" s="251"/>
      <c r="I449" s="279"/>
      <c r="J449" s="280" t="str">
        <f aca="false">IF(I449="","",IF(LEN(I449)&gt;14,IF(ISBLANK(I449),"",I449),REPLACE(REPLACE(I449,1,3,"XXX"),13,2,"XX")))</f>
        <v/>
      </c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2.75" hidden="false" customHeight="true" outlineLevel="0" collapsed="false">
      <c r="A450" s="275"/>
      <c r="B450" s="276"/>
      <c r="C450" s="251"/>
      <c r="D450" s="251"/>
      <c r="E450" s="278"/>
      <c r="F450" s="251"/>
      <c r="G450" s="251"/>
      <c r="H450" s="251"/>
      <c r="I450" s="279"/>
      <c r="J450" s="280" t="str">
        <f aca="false">IF(I450="","",IF(LEN(I450)&gt;14,IF(ISBLANK(I450),"",I450),REPLACE(REPLACE(I450,1,3,"XXX"),13,2,"XX")))</f>
        <v/>
      </c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2.75" hidden="false" customHeight="true" outlineLevel="0" collapsed="false">
      <c r="A451" s="281"/>
      <c r="B451" s="276"/>
      <c r="C451" s="251"/>
      <c r="D451" s="251"/>
      <c r="E451" s="278"/>
      <c r="F451" s="251"/>
      <c r="G451" s="251"/>
      <c r="H451" s="251"/>
      <c r="I451" s="279"/>
      <c r="J451" s="280" t="str">
        <f aca="false">IF(I451="","",IF(LEN(I451)&gt;14,IF(ISBLANK(I451),"",I451),REPLACE(REPLACE(I451,1,3,"XXX"),13,2,"XX")))</f>
        <v/>
      </c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2.75" hidden="false" customHeight="true" outlineLevel="0" collapsed="false">
      <c r="A452" s="275"/>
      <c r="B452" s="276"/>
      <c r="C452" s="251"/>
      <c r="D452" s="251"/>
      <c r="E452" s="278"/>
      <c r="F452" s="251"/>
      <c r="G452" s="251"/>
      <c r="H452" s="251"/>
      <c r="I452" s="279"/>
      <c r="J452" s="280" t="str">
        <f aca="false">IF(I452="","",IF(LEN(I452)&gt;14,IF(ISBLANK(I452),"",I452),REPLACE(REPLACE(I452,1,3,"XXX"),13,2,"XX")))</f>
        <v/>
      </c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2.75" hidden="false" customHeight="true" outlineLevel="0" collapsed="false">
      <c r="A453" s="275"/>
      <c r="B453" s="276"/>
      <c r="C453" s="251"/>
      <c r="D453" s="251"/>
      <c r="E453" s="278"/>
      <c r="F453" s="251"/>
      <c r="G453" s="251"/>
      <c r="H453" s="251"/>
      <c r="I453" s="279"/>
      <c r="J453" s="280" t="str">
        <f aca="false">IF(I453="","",IF(LEN(I453)&gt;14,IF(ISBLANK(I453),"",I453),REPLACE(REPLACE(I453,1,3,"XXX"),13,2,"XX")))</f>
        <v/>
      </c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2.75" hidden="false" customHeight="true" outlineLevel="0" collapsed="false">
      <c r="A454" s="281"/>
      <c r="B454" s="276"/>
      <c r="C454" s="251"/>
      <c r="D454" s="251"/>
      <c r="E454" s="278"/>
      <c r="F454" s="251"/>
      <c r="G454" s="251"/>
      <c r="H454" s="251"/>
      <c r="I454" s="279"/>
      <c r="J454" s="280" t="str">
        <f aca="false">IF(I454="","",IF(LEN(I454)&gt;14,IF(ISBLANK(I454),"",I454),REPLACE(REPLACE(I454,1,3,"XXX"),13,2,"XX")))</f>
        <v/>
      </c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2.75" hidden="false" customHeight="true" outlineLevel="0" collapsed="false">
      <c r="A455" s="275"/>
      <c r="B455" s="276"/>
      <c r="C455" s="251"/>
      <c r="D455" s="251"/>
      <c r="E455" s="278"/>
      <c r="F455" s="251"/>
      <c r="G455" s="251"/>
      <c r="H455" s="251"/>
      <c r="I455" s="279"/>
      <c r="J455" s="280" t="str">
        <f aca="false">IF(I455="","",IF(LEN(I455)&gt;14,IF(ISBLANK(I455),"",I455),REPLACE(REPLACE(I455,1,3,"XXX"),13,2,"XX")))</f>
        <v/>
      </c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2.75" hidden="false" customHeight="true" outlineLevel="0" collapsed="false">
      <c r="A456" s="275"/>
      <c r="B456" s="276"/>
      <c r="C456" s="251"/>
      <c r="D456" s="251"/>
      <c r="E456" s="278"/>
      <c r="F456" s="251"/>
      <c r="G456" s="251"/>
      <c r="H456" s="251"/>
      <c r="I456" s="279"/>
      <c r="J456" s="280" t="str">
        <f aca="false">IF(I456="","",IF(LEN(I456)&gt;14,IF(ISBLANK(I456),"",I456),REPLACE(REPLACE(I456,1,3,"XXX"),13,2,"XX")))</f>
        <v/>
      </c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2.75" hidden="false" customHeight="true" outlineLevel="0" collapsed="false">
      <c r="A457" s="281"/>
      <c r="B457" s="276"/>
      <c r="C457" s="251"/>
      <c r="D457" s="251"/>
      <c r="E457" s="278"/>
      <c r="F457" s="251"/>
      <c r="G457" s="251"/>
      <c r="H457" s="251"/>
      <c r="I457" s="279"/>
      <c r="J457" s="280" t="str">
        <f aca="false">IF(I457="","",IF(LEN(I457)&gt;14,IF(ISBLANK(I457),"",I457),REPLACE(REPLACE(I457,1,3,"XXX"),13,2,"XX")))</f>
        <v/>
      </c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2.75" hidden="false" customHeight="true" outlineLevel="0" collapsed="false">
      <c r="A458" s="275"/>
      <c r="B458" s="276"/>
      <c r="C458" s="251"/>
      <c r="D458" s="251"/>
      <c r="E458" s="278"/>
      <c r="F458" s="251"/>
      <c r="G458" s="251"/>
      <c r="H458" s="251"/>
      <c r="I458" s="279"/>
      <c r="J458" s="280" t="str">
        <f aca="false">IF(I458="","",IF(LEN(I458)&gt;14,IF(ISBLANK(I458),"",I458),REPLACE(REPLACE(I458,1,3,"XXX"),13,2,"XX")))</f>
        <v/>
      </c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2.75" hidden="false" customHeight="true" outlineLevel="0" collapsed="false">
      <c r="A459" s="275"/>
      <c r="B459" s="276"/>
      <c r="C459" s="251"/>
      <c r="D459" s="251"/>
      <c r="E459" s="278"/>
      <c r="F459" s="251"/>
      <c r="G459" s="251"/>
      <c r="H459" s="251"/>
      <c r="I459" s="279"/>
      <c r="J459" s="280" t="str">
        <f aca="false">IF(I459="","",IF(LEN(I459)&gt;14,IF(ISBLANK(I459),"",I459),REPLACE(REPLACE(I459,1,3,"XXX"),13,2,"XX")))</f>
        <v/>
      </c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2.75" hidden="false" customHeight="true" outlineLevel="0" collapsed="false">
      <c r="A460" s="281"/>
      <c r="B460" s="276"/>
      <c r="C460" s="251"/>
      <c r="D460" s="251"/>
      <c r="E460" s="278"/>
      <c r="F460" s="251"/>
      <c r="G460" s="251"/>
      <c r="H460" s="251"/>
      <c r="I460" s="279"/>
      <c r="J460" s="280" t="str">
        <f aca="false">IF(I460="","",IF(LEN(I460)&gt;14,IF(ISBLANK(I460),"",I460),REPLACE(REPLACE(I460,1,3,"XXX"),13,2,"XX")))</f>
        <v/>
      </c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2.75" hidden="false" customHeight="true" outlineLevel="0" collapsed="false">
      <c r="A461" s="275"/>
      <c r="B461" s="276"/>
      <c r="C461" s="251"/>
      <c r="D461" s="251"/>
      <c r="E461" s="278"/>
      <c r="F461" s="251"/>
      <c r="G461" s="251"/>
      <c r="H461" s="251"/>
      <c r="I461" s="279"/>
      <c r="J461" s="280" t="str">
        <f aca="false">IF(I461="","",IF(LEN(I461)&gt;14,IF(ISBLANK(I461),"",I461),REPLACE(REPLACE(I461,1,3,"XXX"),13,2,"XX")))</f>
        <v/>
      </c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2.75" hidden="false" customHeight="true" outlineLevel="0" collapsed="false">
      <c r="A462" s="275"/>
      <c r="B462" s="276"/>
      <c r="C462" s="251"/>
      <c r="D462" s="251"/>
      <c r="E462" s="278"/>
      <c r="F462" s="251"/>
      <c r="G462" s="251"/>
      <c r="H462" s="251"/>
      <c r="I462" s="279"/>
      <c r="J462" s="280" t="str">
        <f aca="false">IF(I462="","",IF(LEN(I462)&gt;14,IF(ISBLANK(I462),"",I462),REPLACE(REPLACE(I462,1,3,"XXX"),13,2,"XX")))</f>
        <v/>
      </c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2.75" hidden="false" customHeight="true" outlineLevel="0" collapsed="false">
      <c r="A463" s="281"/>
      <c r="B463" s="276"/>
      <c r="C463" s="251"/>
      <c r="D463" s="251"/>
      <c r="E463" s="278"/>
      <c r="F463" s="251"/>
      <c r="G463" s="251"/>
      <c r="H463" s="251"/>
      <c r="I463" s="279"/>
      <c r="J463" s="280" t="str">
        <f aca="false">IF(I463="","",IF(LEN(I463)&gt;14,IF(ISBLANK(I463),"",I463),REPLACE(REPLACE(I463,1,3,"XXX"),13,2,"XX")))</f>
        <v/>
      </c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2.75" hidden="false" customHeight="true" outlineLevel="0" collapsed="false">
      <c r="A464" s="275"/>
      <c r="B464" s="276"/>
      <c r="C464" s="251"/>
      <c r="D464" s="251"/>
      <c r="E464" s="278"/>
      <c r="F464" s="251"/>
      <c r="G464" s="251"/>
      <c r="H464" s="251"/>
      <c r="I464" s="279"/>
      <c r="J464" s="280" t="str">
        <f aca="false">IF(I464="","",IF(LEN(I464)&gt;14,IF(ISBLANK(I464),"",I464),REPLACE(REPLACE(I464,1,3,"XXX"),13,2,"XX")))</f>
        <v/>
      </c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2.75" hidden="false" customHeight="true" outlineLevel="0" collapsed="false">
      <c r="A465" s="3"/>
      <c r="B465" s="239"/>
      <c r="C465" s="3"/>
      <c r="D465" s="239"/>
      <c r="E465" s="240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2.75" hidden="false" customHeight="true" outlineLevel="0" collapsed="false">
      <c r="A466" s="3"/>
      <c r="B466" s="239"/>
      <c r="C466" s="3"/>
      <c r="D466" s="239"/>
      <c r="E466" s="240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2.75" hidden="false" customHeight="true" outlineLevel="0" collapsed="false">
      <c r="A467" s="3"/>
      <c r="B467" s="239"/>
      <c r="C467" s="3"/>
      <c r="D467" s="239"/>
      <c r="E467" s="240"/>
      <c r="F467" s="239"/>
      <c r="G467" s="240"/>
      <c r="H467" s="239"/>
      <c r="I467" s="239"/>
      <c r="J467" s="239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2.75" hidden="false" customHeight="true" outlineLevel="0" collapsed="false">
      <c r="A468" s="3"/>
      <c r="B468" s="239"/>
      <c r="C468" s="3"/>
      <c r="D468" s="239"/>
      <c r="E468" s="240"/>
      <c r="F468" s="239"/>
      <c r="G468" s="240"/>
      <c r="H468" s="239"/>
      <c r="I468" s="239"/>
      <c r="J468" s="239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2.75" hidden="false" customHeight="true" outlineLevel="0" collapsed="false">
      <c r="A469" s="3"/>
      <c r="B469" s="239"/>
      <c r="C469" s="3"/>
      <c r="D469" s="239"/>
      <c r="E469" s="240"/>
      <c r="F469" s="239"/>
      <c r="G469" s="240"/>
      <c r="H469" s="239"/>
      <c r="I469" s="239"/>
      <c r="J469" s="239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2.75" hidden="false" customHeight="true" outlineLevel="0" collapsed="false">
      <c r="A470" s="3"/>
      <c r="B470" s="239"/>
      <c r="C470" s="3"/>
      <c r="D470" s="239"/>
      <c r="E470" s="240"/>
      <c r="F470" s="239"/>
      <c r="G470" s="240"/>
      <c r="H470" s="239"/>
      <c r="I470" s="239"/>
      <c r="J470" s="239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2.75" hidden="false" customHeight="true" outlineLevel="0" collapsed="false">
      <c r="A471" s="3"/>
      <c r="B471" s="239"/>
      <c r="C471" s="3"/>
      <c r="D471" s="239"/>
      <c r="E471" s="240"/>
      <c r="F471" s="239"/>
      <c r="G471" s="240"/>
      <c r="H471" s="239"/>
      <c r="I471" s="239"/>
      <c r="J471" s="239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2.75" hidden="false" customHeight="true" outlineLevel="0" collapsed="false">
      <c r="A472" s="3"/>
      <c r="B472" s="239"/>
      <c r="C472" s="3"/>
      <c r="D472" s="239"/>
      <c r="E472" s="240"/>
      <c r="F472" s="239"/>
      <c r="G472" s="240"/>
      <c r="H472" s="239"/>
      <c r="I472" s="239"/>
      <c r="J472" s="239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2.75" hidden="false" customHeight="true" outlineLevel="0" collapsed="false">
      <c r="A473" s="3"/>
      <c r="B473" s="239"/>
      <c r="C473" s="3"/>
      <c r="D473" s="239"/>
      <c r="E473" s="240"/>
      <c r="F473" s="239"/>
      <c r="G473" s="240"/>
      <c r="H473" s="239"/>
      <c r="I473" s="239"/>
      <c r="J473" s="239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2.75" hidden="false" customHeight="true" outlineLevel="0" collapsed="false">
      <c r="A474" s="3"/>
      <c r="B474" s="239"/>
      <c r="C474" s="3"/>
      <c r="D474" s="239"/>
      <c r="E474" s="240"/>
      <c r="F474" s="239"/>
      <c r="G474" s="240"/>
      <c r="H474" s="239"/>
      <c r="I474" s="239"/>
      <c r="J474" s="239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2.75" hidden="false" customHeight="true" outlineLevel="0" collapsed="false">
      <c r="A475" s="3"/>
      <c r="B475" s="239"/>
      <c r="C475" s="3"/>
      <c r="D475" s="239"/>
      <c r="E475" s="240"/>
      <c r="F475" s="239"/>
      <c r="G475" s="240"/>
      <c r="H475" s="239"/>
      <c r="I475" s="239"/>
      <c r="J475" s="239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2.75" hidden="false" customHeight="true" outlineLevel="0" collapsed="false">
      <c r="A476" s="3"/>
      <c r="B476" s="239"/>
      <c r="C476" s="3"/>
      <c r="D476" s="239"/>
      <c r="E476" s="240"/>
      <c r="F476" s="239"/>
      <c r="G476" s="240"/>
      <c r="H476" s="239"/>
      <c r="I476" s="239"/>
      <c r="J476" s="239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2.75" hidden="false" customHeight="true" outlineLevel="0" collapsed="false">
      <c r="A477" s="3"/>
      <c r="B477" s="239"/>
      <c r="C477" s="3"/>
      <c r="D477" s="239"/>
      <c r="E477" s="240"/>
      <c r="F477" s="239"/>
      <c r="G477" s="240"/>
      <c r="H477" s="239"/>
      <c r="I477" s="239"/>
      <c r="J477" s="239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2.75" hidden="false" customHeight="true" outlineLevel="0" collapsed="false">
      <c r="A478" s="3"/>
      <c r="B478" s="239"/>
      <c r="C478" s="3"/>
      <c r="D478" s="239"/>
      <c r="E478" s="240"/>
      <c r="F478" s="239"/>
      <c r="G478" s="240"/>
      <c r="H478" s="239"/>
      <c r="I478" s="239"/>
      <c r="J478" s="239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2.75" hidden="false" customHeight="true" outlineLevel="0" collapsed="false">
      <c r="A479" s="3"/>
      <c r="B479" s="239"/>
      <c r="C479" s="3"/>
      <c r="D479" s="239"/>
      <c r="E479" s="240"/>
      <c r="F479" s="239"/>
      <c r="G479" s="240"/>
      <c r="H479" s="239"/>
      <c r="I479" s="239"/>
      <c r="J479" s="239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2.75" hidden="false" customHeight="true" outlineLevel="0" collapsed="false">
      <c r="A480" s="3"/>
      <c r="B480" s="239"/>
      <c r="C480" s="3"/>
      <c r="D480" s="239"/>
      <c r="E480" s="240"/>
      <c r="F480" s="239"/>
      <c r="G480" s="240"/>
      <c r="H480" s="239"/>
      <c r="I480" s="239"/>
      <c r="J480" s="239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2.75" hidden="false" customHeight="true" outlineLevel="0" collapsed="false">
      <c r="A481" s="3"/>
      <c r="B481" s="239"/>
      <c r="C481" s="3"/>
      <c r="D481" s="239"/>
      <c r="E481" s="240"/>
      <c r="F481" s="239"/>
      <c r="G481" s="240"/>
      <c r="H481" s="239"/>
      <c r="I481" s="239"/>
      <c r="J481" s="239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2.75" hidden="false" customHeight="true" outlineLevel="0" collapsed="false">
      <c r="A482" s="3"/>
      <c r="B482" s="239"/>
      <c r="C482" s="3"/>
      <c r="D482" s="239"/>
      <c r="E482" s="240"/>
      <c r="F482" s="239"/>
      <c r="G482" s="240"/>
      <c r="H482" s="239"/>
      <c r="I482" s="239"/>
      <c r="J482" s="239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2.75" hidden="false" customHeight="true" outlineLevel="0" collapsed="false">
      <c r="A483" s="3"/>
      <c r="B483" s="239"/>
      <c r="C483" s="3"/>
      <c r="D483" s="239"/>
      <c r="E483" s="240"/>
      <c r="F483" s="239"/>
      <c r="G483" s="240"/>
      <c r="H483" s="239"/>
      <c r="I483" s="239"/>
      <c r="J483" s="239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2.75" hidden="false" customHeight="true" outlineLevel="0" collapsed="false">
      <c r="A484" s="3"/>
      <c r="B484" s="239"/>
      <c r="C484" s="3"/>
      <c r="D484" s="239"/>
      <c r="E484" s="240"/>
      <c r="F484" s="239"/>
      <c r="G484" s="240"/>
      <c r="H484" s="239"/>
      <c r="I484" s="239"/>
      <c r="J484" s="239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2.75" hidden="false" customHeight="true" outlineLevel="0" collapsed="false">
      <c r="A485" s="3"/>
      <c r="B485" s="239"/>
      <c r="C485" s="3"/>
      <c r="D485" s="239"/>
      <c r="E485" s="240"/>
      <c r="F485" s="239"/>
      <c r="G485" s="240"/>
      <c r="H485" s="239"/>
      <c r="I485" s="239"/>
      <c r="J485" s="239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2.75" hidden="false" customHeight="true" outlineLevel="0" collapsed="false">
      <c r="A486" s="3"/>
      <c r="B486" s="239"/>
      <c r="C486" s="3"/>
      <c r="D486" s="239"/>
      <c r="E486" s="240"/>
      <c r="F486" s="239"/>
      <c r="G486" s="240"/>
      <c r="H486" s="239"/>
      <c r="I486" s="239"/>
      <c r="J486" s="239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2.75" hidden="false" customHeight="true" outlineLevel="0" collapsed="false">
      <c r="A487" s="3"/>
      <c r="B487" s="239"/>
      <c r="C487" s="3"/>
      <c r="D487" s="239"/>
      <c r="E487" s="240"/>
      <c r="F487" s="239"/>
      <c r="G487" s="240"/>
      <c r="H487" s="239"/>
      <c r="I487" s="239"/>
      <c r="J487" s="239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2.75" hidden="false" customHeight="true" outlineLevel="0" collapsed="false">
      <c r="A488" s="3"/>
      <c r="B488" s="239"/>
      <c r="C488" s="3"/>
      <c r="D488" s="239"/>
      <c r="E488" s="240"/>
      <c r="F488" s="239"/>
      <c r="G488" s="240"/>
      <c r="H488" s="239"/>
      <c r="I488" s="239"/>
      <c r="J488" s="239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2.75" hidden="false" customHeight="true" outlineLevel="0" collapsed="false">
      <c r="A489" s="3"/>
      <c r="B489" s="239"/>
      <c r="C489" s="3"/>
      <c r="D489" s="239"/>
      <c r="E489" s="240"/>
      <c r="F489" s="239"/>
      <c r="G489" s="240"/>
      <c r="H489" s="239"/>
      <c r="I489" s="239"/>
      <c r="J489" s="239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2.75" hidden="false" customHeight="true" outlineLevel="0" collapsed="false">
      <c r="A490" s="3"/>
      <c r="B490" s="239"/>
      <c r="C490" s="3"/>
      <c r="D490" s="239"/>
      <c r="E490" s="240"/>
      <c r="F490" s="239"/>
      <c r="G490" s="240"/>
      <c r="H490" s="239"/>
      <c r="I490" s="239"/>
      <c r="J490" s="239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2.75" hidden="false" customHeight="true" outlineLevel="0" collapsed="false">
      <c r="A491" s="3"/>
      <c r="B491" s="239"/>
      <c r="C491" s="3"/>
      <c r="D491" s="239"/>
      <c r="E491" s="240"/>
      <c r="F491" s="239"/>
      <c r="G491" s="240"/>
      <c r="H491" s="239"/>
      <c r="I491" s="239"/>
      <c r="J491" s="239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2.75" hidden="false" customHeight="true" outlineLevel="0" collapsed="false">
      <c r="A492" s="3"/>
      <c r="B492" s="239"/>
      <c r="C492" s="3"/>
      <c r="D492" s="239"/>
      <c r="E492" s="240"/>
      <c r="F492" s="239"/>
      <c r="G492" s="240"/>
      <c r="H492" s="239"/>
      <c r="I492" s="239"/>
      <c r="J492" s="239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2.75" hidden="false" customHeight="true" outlineLevel="0" collapsed="false">
      <c r="A493" s="3"/>
      <c r="B493" s="239"/>
      <c r="C493" s="3"/>
      <c r="D493" s="239"/>
      <c r="E493" s="240"/>
      <c r="F493" s="239"/>
      <c r="G493" s="240"/>
      <c r="H493" s="239"/>
      <c r="I493" s="239"/>
      <c r="J493" s="239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2.75" hidden="false" customHeight="true" outlineLevel="0" collapsed="false">
      <c r="A494" s="3"/>
      <c r="B494" s="239"/>
      <c r="C494" s="3"/>
      <c r="D494" s="239"/>
      <c r="E494" s="240"/>
      <c r="F494" s="239"/>
      <c r="G494" s="240"/>
      <c r="H494" s="239"/>
      <c r="I494" s="239"/>
      <c r="J494" s="239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2.75" hidden="false" customHeight="true" outlineLevel="0" collapsed="false">
      <c r="A495" s="3"/>
      <c r="B495" s="239"/>
      <c r="C495" s="3"/>
      <c r="D495" s="239"/>
      <c r="E495" s="240"/>
      <c r="F495" s="239"/>
      <c r="G495" s="240"/>
      <c r="H495" s="239"/>
      <c r="I495" s="239"/>
      <c r="J495" s="239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2.75" hidden="false" customHeight="true" outlineLevel="0" collapsed="false">
      <c r="A496" s="3"/>
      <c r="B496" s="239"/>
      <c r="C496" s="3"/>
      <c r="D496" s="239"/>
      <c r="E496" s="240"/>
      <c r="F496" s="239"/>
      <c r="G496" s="240"/>
      <c r="H496" s="239"/>
      <c r="I496" s="239"/>
      <c r="J496" s="239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2.75" hidden="false" customHeight="true" outlineLevel="0" collapsed="false">
      <c r="A497" s="3"/>
      <c r="B497" s="239"/>
      <c r="C497" s="3"/>
      <c r="D497" s="239"/>
      <c r="E497" s="240"/>
      <c r="F497" s="239"/>
      <c r="G497" s="240"/>
      <c r="H497" s="239"/>
      <c r="I497" s="239"/>
      <c r="J497" s="239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2.75" hidden="false" customHeight="true" outlineLevel="0" collapsed="false">
      <c r="A498" s="3"/>
      <c r="B498" s="239"/>
      <c r="C498" s="3"/>
      <c r="D498" s="239"/>
      <c r="E498" s="240"/>
      <c r="F498" s="239"/>
      <c r="G498" s="240"/>
      <c r="H498" s="239"/>
      <c r="I498" s="239"/>
      <c r="J498" s="239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2.75" hidden="false" customHeight="true" outlineLevel="0" collapsed="false">
      <c r="A499" s="3"/>
      <c r="B499" s="239"/>
      <c r="C499" s="3"/>
      <c r="D499" s="239"/>
      <c r="E499" s="240"/>
      <c r="F499" s="239"/>
      <c r="G499" s="240"/>
      <c r="H499" s="239"/>
      <c r="I499" s="239"/>
      <c r="J499" s="239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2.75" hidden="false" customHeight="true" outlineLevel="0" collapsed="false">
      <c r="A500" s="3"/>
      <c r="B500" s="239"/>
      <c r="C500" s="3"/>
      <c r="D500" s="239"/>
      <c r="E500" s="240"/>
      <c r="F500" s="239"/>
      <c r="G500" s="240"/>
      <c r="H500" s="239"/>
      <c r="I500" s="239"/>
      <c r="J500" s="239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2.75" hidden="false" customHeight="true" outlineLevel="0" collapsed="false">
      <c r="A501" s="3"/>
      <c r="B501" s="239"/>
      <c r="C501" s="3"/>
      <c r="D501" s="239"/>
      <c r="E501" s="240"/>
      <c r="F501" s="239"/>
      <c r="G501" s="240"/>
      <c r="H501" s="239"/>
      <c r="I501" s="239"/>
      <c r="J501" s="239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2.75" hidden="false" customHeight="true" outlineLevel="0" collapsed="false">
      <c r="A502" s="3"/>
      <c r="B502" s="239"/>
      <c r="C502" s="3"/>
      <c r="D502" s="239"/>
      <c r="E502" s="240"/>
      <c r="F502" s="239"/>
      <c r="G502" s="240"/>
      <c r="H502" s="239"/>
      <c r="I502" s="239"/>
      <c r="J502" s="239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2.75" hidden="false" customHeight="true" outlineLevel="0" collapsed="false">
      <c r="A503" s="3"/>
      <c r="B503" s="239"/>
      <c r="C503" s="3"/>
      <c r="D503" s="239"/>
      <c r="E503" s="240"/>
      <c r="F503" s="239"/>
      <c r="G503" s="240"/>
      <c r="H503" s="239"/>
      <c r="I503" s="239"/>
      <c r="J503" s="239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2.75" hidden="false" customHeight="true" outlineLevel="0" collapsed="false">
      <c r="A504" s="3"/>
      <c r="B504" s="239"/>
      <c r="C504" s="3"/>
      <c r="D504" s="239"/>
      <c r="E504" s="240"/>
      <c r="F504" s="239"/>
      <c r="G504" s="240"/>
      <c r="H504" s="239"/>
      <c r="I504" s="239"/>
      <c r="J504" s="239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2.75" hidden="false" customHeight="true" outlineLevel="0" collapsed="false">
      <c r="A505" s="3"/>
      <c r="B505" s="239"/>
      <c r="C505" s="3"/>
      <c r="D505" s="239"/>
      <c r="E505" s="240"/>
      <c r="F505" s="239"/>
      <c r="G505" s="240"/>
      <c r="H505" s="239"/>
      <c r="I505" s="239"/>
      <c r="J505" s="239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2.75" hidden="false" customHeight="true" outlineLevel="0" collapsed="false">
      <c r="A506" s="3"/>
      <c r="B506" s="239"/>
      <c r="C506" s="3"/>
      <c r="D506" s="239"/>
      <c r="E506" s="240"/>
      <c r="F506" s="239"/>
      <c r="G506" s="240"/>
      <c r="H506" s="239"/>
      <c r="I506" s="239"/>
      <c r="J506" s="239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2.75" hidden="false" customHeight="true" outlineLevel="0" collapsed="false">
      <c r="A507" s="3"/>
      <c r="B507" s="239"/>
      <c r="C507" s="3"/>
      <c r="D507" s="239"/>
      <c r="E507" s="240"/>
      <c r="F507" s="239"/>
      <c r="G507" s="240"/>
      <c r="H507" s="239"/>
      <c r="I507" s="239"/>
      <c r="J507" s="239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2.75" hidden="false" customHeight="true" outlineLevel="0" collapsed="false">
      <c r="A508" s="3"/>
      <c r="B508" s="239"/>
      <c r="C508" s="3"/>
      <c r="D508" s="239"/>
      <c r="E508" s="240"/>
      <c r="F508" s="239"/>
      <c r="G508" s="240"/>
      <c r="H508" s="239"/>
      <c r="I508" s="239"/>
      <c r="J508" s="239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2.75" hidden="false" customHeight="true" outlineLevel="0" collapsed="false">
      <c r="A509" s="3"/>
      <c r="B509" s="239"/>
      <c r="C509" s="3"/>
      <c r="D509" s="239"/>
      <c r="E509" s="240"/>
      <c r="F509" s="239"/>
      <c r="G509" s="240"/>
      <c r="H509" s="239"/>
      <c r="I509" s="239"/>
      <c r="J509" s="239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2.75" hidden="false" customHeight="true" outlineLevel="0" collapsed="false">
      <c r="A510" s="3"/>
      <c r="B510" s="239"/>
      <c r="C510" s="3"/>
      <c r="D510" s="239"/>
      <c r="E510" s="240"/>
      <c r="F510" s="239"/>
      <c r="G510" s="240"/>
      <c r="H510" s="239"/>
      <c r="I510" s="239"/>
      <c r="J510" s="239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2.75" hidden="false" customHeight="true" outlineLevel="0" collapsed="false">
      <c r="A511" s="3"/>
      <c r="B511" s="239"/>
      <c r="C511" s="3"/>
      <c r="D511" s="239"/>
      <c r="E511" s="240"/>
      <c r="F511" s="239"/>
      <c r="G511" s="240"/>
      <c r="H511" s="239"/>
      <c r="I511" s="239"/>
      <c r="J511" s="239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2.75" hidden="false" customHeight="true" outlineLevel="0" collapsed="false">
      <c r="A512" s="3"/>
      <c r="B512" s="239"/>
      <c r="C512" s="3"/>
      <c r="D512" s="239"/>
      <c r="E512" s="240"/>
      <c r="F512" s="239"/>
      <c r="G512" s="240"/>
      <c r="H512" s="239"/>
      <c r="I512" s="239"/>
      <c r="J512" s="239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2.75" hidden="false" customHeight="true" outlineLevel="0" collapsed="false">
      <c r="A513" s="3"/>
      <c r="B513" s="239"/>
      <c r="C513" s="3"/>
      <c r="D513" s="239"/>
      <c r="E513" s="240"/>
      <c r="F513" s="239"/>
      <c r="G513" s="240"/>
      <c r="H513" s="239"/>
      <c r="I513" s="239"/>
      <c r="J513" s="239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2.75" hidden="false" customHeight="true" outlineLevel="0" collapsed="false">
      <c r="A514" s="3"/>
      <c r="B514" s="239"/>
      <c r="C514" s="3"/>
      <c r="D514" s="239"/>
      <c r="E514" s="240"/>
      <c r="F514" s="239"/>
      <c r="G514" s="240"/>
      <c r="H514" s="239"/>
      <c r="I514" s="239"/>
      <c r="J514" s="239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2.75" hidden="false" customHeight="true" outlineLevel="0" collapsed="false">
      <c r="A515" s="3"/>
      <c r="B515" s="239"/>
      <c r="C515" s="3"/>
      <c r="D515" s="239"/>
      <c r="E515" s="240"/>
      <c r="F515" s="239"/>
      <c r="G515" s="240"/>
      <c r="H515" s="239"/>
      <c r="I515" s="239"/>
      <c r="J515" s="239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2.75" hidden="false" customHeight="true" outlineLevel="0" collapsed="false">
      <c r="A516" s="3"/>
      <c r="B516" s="239"/>
      <c r="C516" s="3"/>
      <c r="D516" s="239"/>
      <c r="E516" s="240"/>
      <c r="F516" s="239"/>
      <c r="G516" s="240"/>
      <c r="H516" s="239"/>
      <c r="I516" s="239"/>
      <c r="J516" s="239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2.75" hidden="false" customHeight="true" outlineLevel="0" collapsed="false">
      <c r="A517" s="3"/>
      <c r="B517" s="239"/>
      <c r="C517" s="3"/>
      <c r="D517" s="239"/>
      <c r="E517" s="240"/>
      <c r="F517" s="239"/>
      <c r="G517" s="240"/>
      <c r="H517" s="239"/>
      <c r="I517" s="239"/>
      <c r="J517" s="239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2.75" hidden="false" customHeight="true" outlineLevel="0" collapsed="false">
      <c r="A518" s="3"/>
      <c r="B518" s="239"/>
      <c r="C518" s="3"/>
      <c r="D518" s="239"/>
      <c r="E518" s="240"/>
      <c r="F518" s="239"/>
      <c r="G518" s="240"/>
      <c r="H518" s="239"/>
      <c r="I518" s="239"/>
      <c r="J518" s="239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2.75" hidden="false" customHeight="true" outlineLevel="0" collapsed="false">
      <c r="A519" s="3"/>
      <c r="B519" s="239"/>
      <c r="C519" s="3"/>
      <c r="D519" s="239"/>
      <c r="E519" s="240"/>
      <c r="F519" s="239"/>
      <c r="G519" s="240"/>
      <c r="H519" s="239"/>
      <c r="I519" s="239"/>
      <c r="J519" s="239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2.75" hidden="false" customHeight="true" outlineLevel="0" collapsed="false">
      <c r="A520" s="3"/>
      <c r="B520" s="239"/>
      <c r="C520" s="3"/>
      <c r="D520" s="239"/>
      <c r="E520" s="240"/>
      <c r="F520" s="239"/>
      <c r="G520" s="240"/>
      <c r="H520" s="239"/>
      <c r="I520" s="239"/>
      <c r="J520" s="239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2.75" hidden="false" customHeight="true" outlineLevel="0" collapsed="false">
      <c r="A521" s="3"/>
      <c r="B521" s="239"/>
      <c r="C521" s="3"/>
      <c r="D521" s="239"/>
      <c r="E521" s="240"/>
      <c r="F521" s="239"/>
      <c r="G521" s="240"/>
      <c r="H521" s="239"/>
      <c r="I521" s="239"/>
      <c r="J521" s="239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2.75" hidden="false" customHeight="true" outlineLevel="0" collapsed="false">
      <c r="A522" s="3"/>
      <c r="B522" s="239"/>
      <c r="C522" s="3"/>
      <c r="D522" s="239"/>
      <c r="E522" s="240"/>
      <c r="F522" s="239"/>
      <c r="G522" s="240"/>
      <c r="H522" s="239"/>
      <c r="I522" s="239"/>
      <c r="J522" s="239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2.75" hidden="false" customHeight="true" outlineLevel="0" collapsed="false">
      <c r="A523" s="3"/>
      <c r="B523" s="239"/>
      <c r="C523" s="3"/>
      <c r="D523" s="239"/>
      <c r="E523" s="240"/>
      <c r="F523" s="239"/>
      <c r="G523" s="240"/>
      <c r="H523" s="239"/>
      <c r="I523" s="239"/>
      <c r="J523" s="239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2.75" hidden="false" customHeight="true" outlineLevel="0" collapsed="false">
      <c r="A524" s="3"/>
      <c r="B524" s="239"/>
      <c r="C524" s="3"/>
      <c r="D524" s="239"/>
      <c r="E524" s="240"/>
      <c r="F524" s="239"/>
      <c r="G524" s="240"/>
      <c r="H524" s="239"/>
      <c r="I524" s="239"/>
      <c r="J524" s="239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2.75" hidden="false" customHeight="true" outlineLevel="0" collapsed="false">
      <c r="A525" s="3"/>
      <c r="B525" s="239"/>
      <c r="C525" s="3"/>
      <c r="D525" s="239"/>
      <c r="E525" s="240"/>
      <c r="F525" s="239"/>
      <c r="G525" s="240"/>
      <c r="H525" s="239"/>
      <c r="I525" s="239"/>
      <c r="J525" s="239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2.75" hidden="false" customHeight="true" outlineLevel="0" collapsed="false">
      <c r="A526" s="3"/>
      <c r="B526" s="239"/>
      <c r="C526" s="3"/>
      <c r="D526" s="239"/>
      <c r="E526" s="240"/>
      <c r="F526" s="239"/>
      <c r="G526" s="240"/>
      <c r="H526" s="239"/>
      <c r="I526" s="239"/>
      <c r="J526" s="239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2.75" hidden="false" customHeight="true" outlineLevel="0" collapsed="false">
      <c r="A527" s="3"/>
      <c r="B527" s="239"/>
      <c r="C527" s="3"/>
      <c r="D527" s="239"/>
      <c r="E527" s="240"/>
      <c r="F527" s="239"/>
      <c r="G527" s="240"/>
      <c r="H527" s="239"/>
      <c r="I527" s="239"/>
      <c r="J527" s="239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2.75" hidden="false" customHeight="true" outlineLevel="0" collapsed="false">
      <c r="A528" s="3"/>
      <c r="B528" s="239"/>
      <c r="C528" s="3"/>
      <c r="D528" s="239"/>
      <c r="E528" s="240"/>
      <c r="F528" s="239"/>
      <c r="G528" s="240"/>
      <c r="H528" s="239"/>
      <c r="I528" s="239"/>
      <c r="J528" s="239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2.75" hidden="false" customHeight="true" outlineLevel="0" collapsed="false">
      <c r="A529" s="3"/>
      <c r="B529" s="239"/>
      <c r="C529" s="3"/>
      <c r="D529" s="239"/>
      <c r="E529" s="240"/>
      <c r="F529" s="239"/>
      <c r="G529" s="240"/>
      <c r="H529" s="239"/>
      <c r="I529" s="239"/>
      <c r="J529" s="239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2.75" hidden="false" customHeight="true" outlineLevel="0" collapsed="false">
      <c r="A530" s="3"/>
      <c r="B530" s="239"/>
      <c r="C530" s="3"/>
      <c r="D530" s="239"/>
      <c r="E530" s="240"/>
      <c r="F530" s="239"/>
      <c r="G530" s="240"/>
      <c r="H530" s="239"/>
      <c r="I530" s="239"/>
      <c r="J530" s="239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2.75" hidden="false" customHeight="true" outlineLevel="0" collapsed="false">
      <c r="A531" s="3"/>
      <c r="B531" s="239"/>
      <c r="C531" s="3"/>
      <c r="D531" s="239"/>
      <c r="E531" s="240"/>
      <c r="F531" s="239"/>
      <c r="G531" s="240"/>
      <c r="H531" s="239"/>
      <c r="I531" s="239"/>
      <c r="J531" s="239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2.75" hidden="false" customHeight="true" outlineLevel="0" collapsed="false">
      <c r="A532" s="3"/>
      <c r="B532" s="239"/>
      <c r="C532" s="3"/>
      <c r="D532" s="239"/>
      <c r="E532" s="240"/>
      <c r="F532" s="239"/>
      <c r="G532" s="240"/>
      <c r="H532" s="239"/>
      <c r="I532" s="239"/>
      <c r="J532" s="239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2.75" hidden="false" customHeight="true" outlineLevel="0" collapsed="false">
      <c r="A533" s="3"/>
      <c r="B533" s="239"/>
      <c r="C533" s="3"/>
      <c r="D533" s="239"/>
      <c r="E533" s="240"/>
      <c r="F533" s="239"/>
      <c r="G533" s="240"/>
      <c r="H533" s="239"/>
      <c r="I533" s="239"/>
      <c r="J533" s="239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2.75" hidden="false" customHeight="true" outlineLevel="0" collapsed="false">
      <c r="A534" s="3"/>
      <c r="B534" s="239"/>
      <c r="C534" s="3"/>
      <c r="D534" s="239"/>
      <c r="E534" s="240"/>
      <c r="F534" s="239"/>
      <c r="G534" s="240"/>
      <c r="H534" s="239"/>
      <c r="I534" s="239"/>
      <c r="J534" s="239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2.75" hidden="false" customHeight="true" outlineLevel="0" collapsed="false">
      <c r="A535" s="3"/>
      <c r="B535" s="239"/>
      <c r="C535" s="3"/>
      <c r="D535" s="239"/>
      <c r="E535" s="240"/>
      <c r="F535" s="239"/>
      <c r="G535" s="240"/>
      <c r="H535" s="239"/>
      <c r="I535" s="239"/>
      <c r="J535" s="239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2.75" hidden="false" customHeight="true" outlineLevel="0" collapsed="false">
      <c r="A536" s="3"/>
      <c r="B536" s="239"/>
      <c r="C536" s="3"/>
      <c r="D536" s="239"/>
      <c r="E536" s="240"/>
      <c r="F536" s="239"/>
      <c r="G536" s="240"/>
      <c r="H536" s="239"/>
      <c r="I536" s="239"/>
      <c r="J536" s="239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2.75" hidden="false" customHeight="true" outlineLevel="0" collapsed="false">
      <c r="A537" s="3"/>
      <c r="B537" s="239"/>
      <c r="C537" s="3"/>
      <c r="D537" s="239"/>
      <c r="E537" s="240"/>
      <c r="F537" s="239"/>
      <c r="G537" s="240"/>
      <c r="H537" s="239"/>
      <c r="I537" s="239"/>
      <c r="J537" s="239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2.75" hidden="false" customHeight="true" outlineLevel="0" collapsed="false">
      <c r="A538" s="3"/>
      <c r="B538" s="239"/>
      <c r="C538" s="3"/>
      <c r="D538" s="239"/>
      <c r="E538" s="240"/>
      <c r="F538" s="239"/>
      <c r="G538" s="240"/>
      <c r="H538" s="239"/>
      <c r="I538" s="239"/>
      <c r="J538" s="239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2.75" hidden="false" customHeight="true" outlineLevel="0" collapsed="false">
      <c r="A539" s="3"/>
      <c r="B539" s="239"/>
      <c r="C539" s="3"/>
      <c r="D539" s="239"/>
      <c r="E539" s="240"/>
      <c r="F539" s="239"/>
      <c r="G539" s="240"/>
      <c r="H539" s="239"/>
      <c r="I539" s="239"/>
      <c r="J539" s="239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2.75" hidden="false" customHeight="true" outlineLevel="0" collapsed="false">
      <c r="A540" s="3"/>
      <c r="B540" s="239"/>
      <c r="C540" s="3"/>
      <c r="D540" s="239"/>
      <c r="E540" s="240"/>
      <c r="F540" s="239"/>
      <c r="G540" s="240"/>
      <c r="H540" s="239"/>
      <c r="I540" s="239"/>
      <c r="J540" s="239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2.75" hidden="false" customHeight="true" outlineLevel="0" collapsed="false">
      <c r="A541" s="3"/>
      <c r="B541" s="239"/>
      <c r="C541" s="3"/>
      <c r="D541" s="239"/>
      <c r="E541" s="240"/>
      <c r="F541" s="239"/>
      <c r="G541" s="240"/>
      <c r="H541" s="239"/>
      <c r="I541" s="239"/>
      <c r="J541" s="239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2.75" hidden="false" customHeight="true" outlineLevel="0" collapsed="false">
      <c r="A542" s="3"/>
      <c r="B542" s="239"/>
      <c r="C542" s="3"/>
      <c r="D542" s="239"/>
      <c r="E542" s="240"/>
      <c r="F542" s="239"/>
      <c r="G542" s="240"/>
      <c r="H542" s="239"/>
      <c r="I542" s="239"/>
      <c r="J542" s="239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2.75" hidden="false" customHeight="true" outlineLevel="0" collapsed="false">
      <c r="A543" s="3"/>
      <c r="B543" s="239"/>
      <c r="C543" s="3"/>
      <c r="D543" s="239"/>
      <c r="E543" s="240"/>
      <c r="F543" s="239"/>
      <c r="G543" s="240"/>
      <c r="H543" s="239"/>
      <c r="I543" s="239"/>
      <c r="J543" s="239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2.75" hidden="false" customHeight="true" outlineLevel="0" collapsed="false">
      <c r="A544" s="3"/>
      <c r="B544" s="239"/>
      <c r="C544" s="3"/>
      <c r="D544" s="239"/>
      <c r="E544" s="240"/>
      <c r="F544" s="239"/>
      <c r="G544" s="240"/>
      <c r="H544" s="239"/>
      <c r="I544" s="239"/>
      <c r="J544" s="239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2.75" hidden="false" customHeight="true" outlineLevel="0" collapsed="false">
      <c r="A545" s="3"/>
      <c r="B545" s="239"/>
      <c r="C545" s="3"/>
      <c r="D545" s="239"/>
      <c r="E545" s="240"/>
      <c r="F545" s="239"/>
      <c r="G545" s="240"/>
      <c r="H545" s="239"/>
      <c r="I545" s="239"/>
      <c r="J545" s="239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2.75" hidden="false" customHeight="true" outlineLevel="0" collapsed="false">
      <c r="A546" s="3"/>
      <c r="B546" s="239"/>
      <c r="C546" s="3"/>
      <c r="D546" s="239"/>
      <c r="E546" s="240"/>
      <c r="F546" s="239"/>
      <c r="G546" s="240"/>
      <c r="H546" s="239"/>
      <c r="I546" s="239"/>
      <c r="J546" s="239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2.75" hidden="false" customHeight="true" outlineLevel="0" collapsed="false">
      <c r="A547" s="3"/>
      <c r="B547" s="239"/>
      <c r="C547" s="3"/>
      <c r="D547" s="239"/>
      <c r="E547" s="240"/>
      <c r="F547" s="239"/>
      <c r="G547" s="240"/>
      <c r="H547" s="239"/>
      <c r="I547" s="239"/>
      <c r="J547" s="239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2.75" hidden="false" customHeight="true" outlineLevel="0" collapsed="false">
      <c r="A548" s="3"/>
      <c r="B548" s="239"/>
      <c r="C548" s="3"/>
      <c r="D548" s="239"/>
      <c r="E548" s="240"/>
      <c r="F548" s="239"/>
      <c r="G548" s="240"/>
      <c r="H548" s="239"/>
      <c r="I548" s="239"/>
      <c r="J548" s="239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2.75" hidden="false" customHeight="true" outlineLevel="0" collapsed="false">
      <c r="A549" s="3"/>
      <c r="B549" s="239"/>
      <c r="C549" s="3"/>
      <c r="D549" s="239"/>
      <c r="E549" s="240"/>
      <c r="F549" s="239"/>
      <c r="G549" s="240"/>
      <c r="H549" s="239"/>
      <c r="I549" s="239"/>
      <c r="J549" s="239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2.75" hidden="false" customHeight="true" outlineLevel="0" collapsed="false">
      <c r="A550" s="3"/>
      <c r="B550" s="239"/>
      <c r="C550" s="3"/>
      <c r="D550" s="239"/>
      <c r="E550" s="240"/>
      <c r="F550" s="239"/>
      <c r="G550" s="240"/>
      <c r="H550" s="239"/>
      <c r="I550" s="239"/>
      <c r="J550" s="239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2.75" hidden="false" customHeight="true" outlineLevel="0" collapsed="false">
      <c r="A551" s="3"/>
      <c r="B551" s="239"/>
      <c r="C551" s="3"/>
      <c r="D551" s="239"/>
      <c r="E551" s="240"/>
      <c r="F551" s="239"/>
      <c r="G551" s="240"/>
      <c r="H551" s="239"/>
      <c r="I551" s="239"/>
      <c r="J551" s="239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2.75" hidden="false" customHeight="true" outlineLevel="0" collapsed="false">
      <c r="A552" s="3"/>
      <c r="B552" s="239"/>
      <c r="C552" s="3"/>
      <c r="D552" s="239"/>
      <c r="E552" s="240"/>
      <c r="F552" s="239"/>
      <c r="G552" s="240"/>
      <c r="H552" s="239"/>
      <c r="I552" s="239"/>
      <c r="J552" s="239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2.75" hidden="false" customHeight="true" outlineLevel="0" collapsed="false">
      <c r="A553" s="3"/>
      <c r="B553" s="239"/>
      <c r="C553" s="3"/>
      <c r="D553" s="239"/>
      <c r="E553" s="240"/>
      <c r="F553" s="239"/>
      <c r="G553" s="240"/>
      <c r="H553" s="239"/>
      <c r="I553" s="239"/>
      <c r="J553" s="239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2.75" hidden="false" customHeight="true" outlineLevel="0" collapsed="false">
      <c r="A554" s="3"/>
      <c r="B554" s="239"/>
      <c r="C554" s="3"/>
      <c r="D554" s="239"/>
      <c r="E554" s="240"/>
      <c r="F554" s="239"/>
      <c r="G554" s="240"/>
      <c r="H554" s="239"/>
      <c r="I554" s="239"/>
      <c r="J554" s="239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2.75" hidden="false" customHeight="true" outlineLevel="0" collapsed="false">
      <c r="A555" s="3"/>
      <c r="B555" s="239"/>
      <c r="C555" s="3"/>
      <c r="D555" s="239"/>
      <c r="E555" s="240"/>
      <c r="F555" s="239"/>
      <c r="G555" s="240"/>
      <c r="H555" s="239"/>
      <c r="I555" s="239"/>
      <c r="J555" s="239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2.75" hidden="false" customHeight="true" outlineLevel="0" collapsed="false">
      <c r="A556" s="3"/>
      <c r="B556" s="239"/>
      <c r="C556" s="3"/>
      <c r="D556" s="239"/>
      <c r="E556" s="240"/>
      <c r="F556" s="239"/>
      <c r="G556" s="240"/>
      <c r="H556" s="239"/>
      <c r="I556" s="239"/>
      <c r="J556" s="239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2.75" hidden="false" customHeight="true" outlineLevel="0" collapsed="false">
      <c r="A557" s="3"/>
      <c r="B557" s="239"/>
      <c r="C557" s="3"/>
      <c r="D557" s="239"/>
      <c r="E557" s="240"/>
      <c r="F557" s="239"/>
      <c r="G557" s="240"/>
      <c r="H557" s="239"/>
      <c r="I557" s="239"/>
      <c r="J557" s="239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2.75" hidden="false" customHeight="true" outlineLevel="0" collapsed="false">
      <c r="A558" s="3"/>
      <c r="B558" s="239"/>
      <c r="C558" s="3"/>
      <c r="D558" s="239"/>
      <c r="E558" s="240"/>
      <c r="F558" s="239"/>
      <c r="G558" s="240"/>
      <c r="H558" s="239"/>
      <c r="I558" s="239"/>
      <c r="J558" s="239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2.75" hidden="false" customHeight="true" outlineLevel="0" collapsed="false">
      <c r="A559" s="3"/>
      <c r="B559" s="239"/>
      <c r="C559" s="3"/>
      <c r="D559" s="239"/>
      <c r="E559" s="240"/>
      <c r="F559" s="239"/>
      <c r="G559" s="240"/>
      <c r="H559" s="239"/>
      <c r="I559" s="239"/>
      <c r="J559" s="239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2.75" hidden="false" customHeight="true" outlineLevel="0" collapsed="false">
      <c r="A560" s="3"/>
      <c r="B560" s="239"/>
      <c r="C560" s="3"/>
      <c r="D560" s="239"/>
      <c r="E560" s="240"/>
      <c r="F560" s="239"/>
      <c r="G560" s="240"/>
      <c r="H560" s="239"/>
      <c r="I560" s="239"/>
      <c r="J560" s="239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2.75" hidden="false" customHeight="true" outlineLevel="0" collapsed="false">
      <c r="A561" s="3"/>
      <c r="B561" s="239"/>
      <c r="C561" s="3"/>
      <c r="D561" s="239"/>
      <c r="E561" s="240"/>
      <c r="F561" s="239"/>
      <c r="G561" s="240"/>
      <c r="H561" s="239"/>
      <c r="I561" s="239"/>
      <c r="J561" s="239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2.75" hidden="false" customHeight="true" outlineLevel="0" collapsed="false">
      <c r="A562" s="3"/>
      <c r="B562" s="239"/>
      <c r="C562" s="3"/>
      <c r="D562" s="239"/>
      <c r="E562" s="240"/>
      <c r="F562" s="239"/>
      <c r="G562" s="240"/>
      <c r="H562" s="239"/>
      <c r="I562" s="239"/>
      <c r="J562" s="239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2.75" hidden="false" customHeight="true" outlineLevel="0" collapsed="false">
      <c r="A563" s="3"/>
      <c r="B563" s="239"/>
      <c r="C563" s="3"/>
      <c r="D563" s="239"/>
      <c r="E563" s="240"/>
      <c r="F563" s="239"/>
      <c r="G563" s="240"/>
      <c r="H563" s="239"/>
      <c r="I563" s="239"/>
      <c r="J563" s="239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2.75" hidden="false" customHeight="true" outlineLevel="0" collapsed="false">
      <c r="A564" s="3"/>
      <c r="B564" s="239"/>
      <c r="C564" s="3"/>
      <c r="D564" s="239"/>
      <c r="E564" s="240"/>
      <c r="F564" s="239"/>
      <c r="G564" s="240"/>
      <c r="H564" s="239"/>
      <c r="I564" s="239"/>
      <c r="J564" s="239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2.75" hidden="false" customHeight="true" outlineLevel="0" collapsed="false">
      <c r="A565" s="3"/>
      <c r="B565" s="239"/>
      <c r="C565" s="3"/>
      <c r="D565" s="239"/>
      <c r="E565" s="240"/>
      <c r="F565" s="239"/>
      <c r="G565" s="240"/>
      <c r="H565" s="239"/>
      <c r="I565" s="239"/>
      <c r="J565" s="239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2.75" hidden="false" customHeight="true" outlineLevel="0" collapsed="false">
      <c r="A566" s="3"/>
      <c r="B566" s="239"/>
      <c r="C566" s="3"/>
      <c r="D566" s="239"/>
      <c r="E566" s="240"/>
      <c r="F566" s="239"/>
      <c r="G566" s="240"/>
      <c r="H566" s="239"/>
      <c r="I566" s="239"/>
      <c r="J566" s="239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2.75" hidden="false" customHeight="true" outlineLevel="0" collapsed="false">
      <c r="A567" s="3"/>
      <c r="B567" s="239"/>
      <c r="C567" s="3"/>
      <c r="D567" s="239"/>
      <c r="E567" s="240"/>
      <c r="F567" s="239"/>
      <c r="G567" s="240"/>
      <c r="H567" s="239"/>
      <c r="I567" s="239"/>
      <c r="J567" s="239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2.75" hidden="false" customHeight="true" outlineLevel="0" collapsed="false">
      <c r="A568" s="3"/>
      <c r="B568" s="239"/>
      <c r="C568" s="3"/>
      <c r="D568" s="239"/>
      <c r="E568" s="240"/>
      <c r="F568" s="239"/>
      <c r="G568" s="240"/>
      <c r="H568" s="239"/>
      <c r="I568" s="239"/>
      <c r="J568" s="239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2.75" hidden="false" customHeight="true" outlineLevel="0" collapsed="false">
      <c r="A569" s="3"/>
      <c r="B569" s="239"/>
      <c r="C569" s="3"/>
      <c r="D569" s="239"/>
      <c r="E569" s="240"/>
      <c r="F569" s="239"/>
      <c r="G569" s="240"/>
      <c r="H569" s="239"/>
      <c r="I569" s="239"/>
      <c r="J569" s="239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2.75" hidden="false" customHeight="true" outlineLevel="0" collapsed="false">
      <c r="A570" s="3"/>
      <c r="B570" s="239"/>
      <c r="C570" s="3"/>
      <c r="D570" s="239"/>
      <c r="E570" s="240"/>
      <c r="F570" s="239"/>
      <c r="G570" s="240"/>
      <c r="H570" s="239"/>
      <c r="I570" s="239"/>
      <c r="J570" s="239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2.75" hidden="false" customHeight="true" outlineLevel="0" collapsed="false">
      <c r="A571" s="3"/>
      <c r="B571" s="239"/>
      <c r="C571" s="3"/>
      <c r="D571" s="239"/>
      <c r="E571" s="240"/>
      <c r="F571" s="239"/>
      <c r="G571" s="240"/>
      <c r="H571" s="239"/>
      <c r="I571" s="239"/>
      <c r="J571" s="239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2.75" hidden="false" customHeight="true" outlineLevel="0" collapsed="false">
      <c r="A572" s="3"/>
      <c r="B572" s="239"/>
      <c r="C572" s="3"/>
      <c r="D572" s="239"/>
      <c r="E572" s="240"/>
      <c r="F572" s="239"/>
      <c r="G572" s="240"/>
      <c r="H572" s="239"/>
      <c r="I572" s="239"/>
      <c r="J572" s="239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2.75" hidden="false" customHeight="true" outlineLevel="0" collapsed="false">
      <c r="A573" s="3"/>
      <c r="B573" s="239"/>
      <c r="C573" s="3"/>
      <c r="D573" s="239"/>
      <c r="E573" s="240"/>
      <c r="F573" s="239"/>
      <c r="G573" s="240"/>
      <c r="H573" s="239"/>
      <c r="I573" s="239"/>
      <c r="J573" s="239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2.75" hidden="false" customHeight="true" outlineLevel="0" collapsed="false">
      <c r="A574" s="3"/>
      <c r="B574" s="239"/>
      <c r="C574" s="3"/>
      <c r="D574" s="239"/>
      <c r="E574" s="240"/>
      <c r="F574" s="239"/>
      <c r="G574" s="240"/>
      <c r="H574" s="239"/>
      <c r="I574" s="239"/>
      <c r="J574" s="239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2.75" hidden="false" customHeight="true" outlineLevel="0" collapsed="false">
      <c r="A575" s="3"/>
      <c r="B575" s="239"/>
      <c r="C575" s="3"/>
      <c r="D575" s="239"/>
      <c r="E575" s="240"/>
      <c r="F575" s="239"/>
      <c r="G575" s="240"/>
      <c r="H575" s="239"/>
      <c r="I575" s="239"/>
      <c r="J575" s="239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2.75" hidden="false" customHeight="true" outlineLevel="0" collapsed="false">
      <c r="A576" s="3"/>
      <c r="B576" s="239"/>
      <c r="C576" s="3"/>
      <c r="D576" s="239"/>
      <c r="E576" s="240"/>
      <c r="F576" s="239"/>
      <c r="G576" s="240"/>
      <c r="H576" s="239"/>
      <c r="I576" s="239"/>
      <c r="J576" s="239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2.75" hidden="false" customHeight="true" outlineLevel="0" collapsed="false">
      <c r="A577" s="3"/>
      <c r="B577" s="239"/>
      <c r="C577" s="3"/>
      <c r="D577" s="239"/>
      <c r="E577" s="240"/>
      <c r="F577" s="239"/>
      <c r="G577" s="240"/>
      <c r="H577" s="239"/>
      <c r="I577" s="239"/>
      <c r="J577" s="239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2.75" hidden="false" customHeight="true" outlineLevel="0" collapsed="false">
      <c r="A578" s="3"/>
      <c r="B578" s="239"/>
      <c r="C578" s="3"/>
      <c r="D578" s="239"/>
      <c r="E578" s="240"/>
      <c r="F578" s="239"/>
      <c r="G578" s="240"/>
      <c r="H578" s="239"/>
      <c r="I578" s="239"/>
      <c r="J578" s="239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2.75" hidden="false" customHeight="true" outlineLevel="0" collapsed="false">
      <c r="A579" s="3"/>
      <c r="B579" s="239"/>
      <c r="C579" s="3"/>
      <c r="D579" s="239"/>
      <c r="E579" s="240"/>
      <c r="F579" s="239"/>
      <c r="G579" s="240"/>
      <c r="H579" s="239"/>
      <c r="I579" s="239"/>
      <c r="J579" s="239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2.75" hidden="false" customHeight="true" outlineLevel="0" collapsed="false">
      <c r="A580" s="3"/>
      <c r="B580" s="239"/>
      <c r="C580" s="3"/>
      <c r="D580" s="239"/>
      <c r="E580" s="240"/>
      <c r="F580" s="239"/>
      <c r="G580" s="240"/>
      <c r="H580" s="239"/>
      <c r="I580" s="239"/>
      <c r="J580" s="239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2.75" hidden="false" customHeight="true" outlineLevel="0" collapsed="false">
      <c r="A581" s="3"/>
      <c r="B581" s="239"/>
      <c r="C581" s="3"/>
      <c r="D581" s="239"/>
      <c r="E581" s="240"/>
      <c r="F581" s="239"/>
      <c r="G581" s="240"/>
      <c r="H581" s="239"/>
      <c r="I581" s="239"/>
      <c r="J581" s="239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2.75" hidden="false" customHeight="true" outlineLevel="0" collapsed="false">
      <c r="A582" s="3"/>
      <c r="B582" s="239"/>
      <c r="C582" s="3"/>
      <c r="D582" s="239"/>
      <c r="E582" s="240"/>
      <c r="F582" s="239"/>
      <c r="G582" s="240"/>
      <c r="H582" s="239"/>
      <c r="I582" s="239"/>
      <c r="J582" s="239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2.75" hidden="false" customHeight="true" outlineLevel="0" collapsed="false">
      <c r="A583" s="3"/>
      <c r="B583" s="239"/>
      <c r="C583" s="3"/>
      <c r="D583" s="239"/>
      <c r="E583" s="240"/>
      <c r="F583" s="239"/>
      <c r="G583" s="240"/>
      <c r="H583" s="239"/>
      <c r="I583" s="239"/>
      <c r="J583" s="239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2.75" hidden="false" customHeight="true" outlineLevel="0" collapsed="false">
      <c r="A584" s="3"/>
      <c r="B584" s="239"/>
      <c r="C584" s="3"/>
      <c r="D584" s="239"/>
      <c r="E584" s="240"/>
      <c r="F584" s="239"/>
      <c r="G584" s="240"/>
      <c r="H584" s="239"/>
      <c r="I584" s="239"/>
      <c r="J584" s="239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2.75" hidden="false" customHeight="true" outlineLevel="0" collapsed="false">
      <c r="A585" s="3"/>
      <c r="B585" s="239"/>
      <c r="C585" s="3"/>
      <c r="D585" s="239"/>
      <c r="E585" s="240"/>
      <c r="F585" s="239"/>
      <c r="G585" s="240"/>
      <c r="H585" s="239"/>
      <c r="I585" s="239"/>
      <c r="J585" s="239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2.75" hidden="false" customHeight="true" outlineLevel="0" collapsed="false">
      <c r="A586" s="3"/>
      <c r="B586" s="239"/>
      <c r="C586" s="3"/>
      <c r="D586" s="239"/>
      <c r="E586" s="240"/>
      <c r="F586" s="239"/>
      <c r="G586" s="240"/>
      <c r="H586" s="239"/>
      <c r="I586" s="239"/>
      <c r="J586" s="239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2.75" hidden="false" customHeight="true" outlineLevel="0" collapsed="false">
      <c r="A587" s="3"/>
      <c r="B587" s="239"/>
      <c r="C587" s="3"/>
      <c r="D587" s="239"/>
      <c r="E587" s="240"/>
      <c r="F587" s="239"/>
      <c r="G587" s="240"/>
      <c r="H587" s="239"/>
      <c r="I587" s="239"/>
      <c r="J587" s="239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2.75" hidden="false" customHeight="true" outlineLevel="0" collapsed="false">
      <c r="A588" s="3"/>
      <c r="B588" s="239"/>
      <c r="C588" s="3"/>
      <c r="D588" s="239"/>
      <c r="E588" s="240"/>
      <c r="F588" s="239"/>
      <c r="G588" s="240"/>
      <c r="H588" s="239"/>
      <c r="I588" s="239"/>
      <c r="J588" s="239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2.75" hidden="false" customHeight="true" outlineLevel="0" collapsed="false">
      <c r="A589" s="3"/>
      <c r="B589" s="239"/>
      <c r="C589" s="3"/>
      <c r="D589" s="239"/>
      <c r="E589" s="240"/>
      <c r="F589" s="239"/>
      <c r="G589" s="240"/>
      <c r="H589" s="239"/>
      <c r="I589" s="239"/>
      <c r="J589" s="239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2.75" hidden="false" customHeight="true" outlineLevel="0" collapsed="false">
      <c r="A590" s="3"/>
      <c r="B590" s="239"/>
      <c r="C590" s="3"/>
      <c r="D590" s="239"/>
      <c r="E590" s="240"/>
      <c r="F590" s="239"/>
      <c r="G590" s="240"/>
      <c r="H590" s="239"/>
      <c r="I590" s="239"/>
      <c r="J590" s="239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2.75" hidden="false" customHeight="true" outlineLevel="0" collapsed="false">
      <c r="A591" s="3"/>
      <c r="B591" s="239"/>
      <c r="C591" s="3"/>
      <c r="D591" s="239"/>
      <c r="E591" s="240"/>
      <c r="F591" s="239"/>
      <c r="G591" s="240"/>
      <c r="H591" s="239"/>
      <c r="I591" s="239"/>
      <c r="J591" s="239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2.75" hidden="false" customHeight="true" outlineLevel="0" collapsed="false">
      <c r="A592" s="3"/>
      <c r="B592" s="239"/>
      <c r="C592" s="3"/>
      <c r="D592" s="239"/>
      <c r="E592" s="240"/>
      <c r="F592" s="239"/>
      <c r="G592" s="240"/>
      <c r="H592" s="239"/>
      <c r="I592" s="239"/>
      <c r="J592" s="239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2.75" hidden="false" customHeight="true" outlineLevel="0" collapsed="false">
      <c r="A593" s="3"/>
      <c r="B593" s="239"/>
      <c r="C593" s="3"/>
      <c r="D593" s="239"/>
      <c r="E593" s="240"/>
      <c r="F593" s="239"/>
      <c r="G593" s="240"/>
      <c r="H593" s="239"/>
      <c r="I593" s="239"/>
      <c r="J593" s="239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2.75" hidden="false" customHeight="true" outlineLevel="0" collapsed="false">
      <c r="A594" s="3"/>
      <c r="B594" s="239"/>
      <c r="C594" s="3"/>
      <c r="D594" s="239"/>
      <c r="E594" s="240"/>
      <c r="F594" s="239"/>
      <c r="G594" s="240"/>
      <c r="H594" s="239"/>
      <c r="I594" s="239"/>
      <c r="J594" s="239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2.75" hidden="false" customHeight="true" outlineLevel="0" collapsed="false">
      <c r="A595" s="3"/>
      <c r="B595" s="239"/>
      <c r="C595" s="3"/>
      <c r="D595" s="239"/>
      <c r="E595" s="240"/>
      <c r="F595" s="239"/>
      <c r="G595" s="240"/>
      <c r="H595" s="239"/>
      <c r="I595" s="239"/>
      <c r="J595" s="239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2.75" hidden="false" customHeight="true" outlineLevel="0" collapsed="false">
      <c r="A596" s="3"/>
      <c r="B596" s="239"/>
      <c r="C596" s="3"/>
      <c r="D596" s="239"/>
      <c r="E596" s="240"/>
      <c r="F596" s="239"/>
      <c r="G596" s="240"/>
      <c r="H596" s="239"/>
      <c r="I596" s="239"/>
      <c r="J596" s="239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2.75" hidden="false" customHeight="true" outlineLevel="0" collapsed="false">
      <c r="A597" s="3"/>
      <c r="B597" s="239"/>
      <c r="C597" s="3"/>
      <c r="D597" s="239"/>
      <c r="E597" s="240"/>
      <c r="F597" s="239"/>
      <c r="G597" s="240"/>
      <c r="H597" s="239"/>
      <c r="I597" s="239"/>
      <c r="J597" s="239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2.75" hidden="false" customHeight="true" outlineLevel="0" collapsed="false">
      <c r="A598" s="3"/>
      <c r="B598" s="239"/>
      <c r="C598" s="3"/>
      <c r="D598" s="239"/>
      <c r="E598" s="240"/>
      <c r="F598" s="239"/>
      <c r="G598" s="240"/>
      <c r="H598" s="239"/>
      <c r="I598" s="239"/>
      <c r="J598" s="239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2.75" hidden="false" customHeight="true" outlineLevel="0" collapsed="false">
      <c r="A599" s="3"/>
      <c r="B599" s="239"/>
      <c r="C599" s="3"/>
      <c r="D599" s="239"/>
      <c r="E599" s="240"/>
      <c r="F599" s="239"/>
      <c r="G599" s="240"/>
      <c r="H599" s="239"/>
      <c r="I599" s="239"/>
      <c r="J599" s="239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2.75" hidden="false" customHeight="true" outlineLevel="0" collapsed="false">
      <c r="A600" s="3"/>
      <c r="B600" s="239"/>
      <c r="C600" s="3"/>
      <c r="D600" s="239"/>
      <c r="E600" s="240"/>
      <c r="F600" s="239"/>
      <c r="G600" s="240"/>
      <c r="H600" s="239"/>
      <c r="I600" s="239"/>
      <c r="J600" s="239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2.75" hidden="false" customHeight="true" outlineLevel="0" collapsed="false">
      <c r="A601" s="3"/>
      <c r="B601" s="239"/>
      <c r="C601" s="3"/>
      <c r="D601" s="239"/>
      <c r="E601" s="240"/>
      <c r="F601" s="239"/>
      <c r="G601" s="240"/>
      <c r="H601" s="239"/>
      <c r="I601" s="239"/>
      <c r="J601" s="239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2.75" hidden="false" customHeight="true" outlineLevel="0" collapsed="false">
      <c r="A602" s="3"/>
      <c r="B602" s="239"/>
      <c r="C602" s="3"/>
      <c r="D602" s="239"/>
      <c r="E602" s="240"/>
      <c r="F602" s="239"/>
      <c r="G602" s="240"/>
      <c r="H602" s="239"/>
      <c r="I602" s="239"/>
      <c r="J602" s="239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2.75" hidden="false" customHeight="true" outlineLevel="0" collapsed="false">
      <c r="A603" s="3"/>
      <c r="B603" s="239"/>
      <c r="C603" s="3"/>
      <c r="D603" s="239"/>
      <c r="E603" s="240"/>
      <c r="F603" s="239"/>
      <c r="G603" s="240"/>
      <c r="H603" s="239"/>
      <c r="I603" s="239"/>
      <c r="J603" s="239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2.75" hidden="false" customHeight="true" outlineLevel="0" collapsed="false">
      <c r="A604" s="3"/>
      <c r="B604" s="239"/>
      <c r="C604" s="3"/>
      <c r="D604" s="239"/>
      <c r="E604" s="240"/>
      <c r="F604" s="239"/>
      <c r="G604" s="240"/>
      <c r="H604" s="239"/>
      <c r="I604" s="239"/>
      <c r="J604" s="239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2.75" hidden="false" customHeight="true" outlineLevel="0" collapsed="false">
      <c r="A605" s="3"/>
      <c r="B605" s="239"/>
      <c r="C605" s="3"/>
      <c r="D605" s="239"/>
      <c r="E605" s="240"/>
      <c r="F605" s="239"/>
      <c r="G605" s="240"/>
      <c r="H605" s="239"/>
      <c r="I605" s="239"/>
      <c r="J605" s="239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2.75" hidden="false" customHeight="true" outlineLevel="0" collapsed="false">
      <c r="A606" s="3"/>
      <c r="B606" s="239"/>
      <c r="C606" s="3"/>
      <c r="D606" s="239"/>
      <c r="E606" s="240"/>
      <c r="F606" s="239"/>
      <c r="G606" s="240"/>
      <c r="H606" s="239"/>
      <c r="I606" s="239"/>
      <c r="J606" s="239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2.75" hidden="false" customHeight="true" outlineLevel="0" collapsed="false">
      <c r="A607" s="3"/>
      <c r="B607" s="239"/>
      <c r="C607" s="3"/>
      <c r="D607" s="239"/>
      <c r="E607" s="240"/>
      <c r="F607" s="239"/>
      <c r="G607" s="240"/>
      <c r="H607" s="239"/>
      <c r="I607" s="239"/>
      <c r="J607" s="239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2.75" hidden="false" customHeight="true" outlineLevel="0" collapsed="false">
      <c r="A608" s="3"/>
      <c r="B608" s="239"/>
      <c r="C608" s="3"/>
      <c r="D608" s="239"/>
      <c r="E608" s="240"/>
      <c r="F608" s="239"/>
      <c r="G608" s="240"/>
      <c r="H608" s="239"/>
      <c r="I608" s="239"/>
      <c r="J608" s="239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2.75" hidden="false" customHeight="true" outlineLevel="0" collapsed="false">
      <c r="A609" s="3"/>
      <c r="B609" s="239"/>
      <c r="C609" s="3"/>
      <c r="D609" s="239"/>
      <c r="E609" s="240"/>
      <c r="F609" s="239"/>
      <c r="G609" s="240"/>
      <c r="H609" s="239"/>
      <c r="I609" s="239"/>
      <c r="J609" s="239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2.75" hidden="false" customHeight="true" outlineLevel="0" collapsed="false">
      <c r="A610" s="3"/>
      <c r="B610" s="239"/>
      <c r="C610" s="3"/>
      <c r="D610" s="239"/>
      <c r="E610" s="240"/>
      <c r="F610" s="239"/>
      <c r="G610" s="240"/>
      <c r="H610" s="239"/>
      <c r="I610" s="239"/>
      <c r="J610" s="239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2.75" hidden="false" customHeight="true" outlineLevel="0" collapsed="false">
      <c r="A611" s="3"/>
      <c r="B611" s="239"/>
      <c r="C611" s="3"/>
      <c r="D611" s="239"/>
      <c r="E611" s="240"/>
      <c r="F611" s="239"/>
      <c r="G611" s="240"/>
      <c r="H611" s="239"/>
      <c r="I611" s="239"/>
      <c r="J611" s="239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2.75" hidden="false" customHeight="true" outlineLevel="0" collapsed="false">
      <c r="A612" s="3"/>
      <c r="B612" s="239"/>
      <c r="C612" s="3"/>
      <c r="D612" s="239"/>
      <c r="E612" s="240"/>
      <c r="F612" s="239"/>
      <c r="G612" s="240"/>
      <c r="H612" s="239"/>
      <c r="I612" s="239"/>
      <c r="J612" s="239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2.75" hidden="false" customHeight="true" outlineLevel="0" collapsed="false">
      <c r="A613" s="3"/>
      <c r="B613" s="239"/>
      <c r="C613" s="3"/>
      <c r="D613" s="239"/>
      <c r="E613" s="240"/>
      <c r="F613" s="239"/>
      <c r="G613" s="240"/>
      <c r="H613" s="239"/>
      <c r="I613" s="239"/>
      <c r="J613" s="239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2.75" hidden="false" customHeight="true" outlineLevel="0" collapsed="false">
      <c r="A614" s="3"/>
      <c r="B614" s="239"/>
      <c r="C614" s="3"/>
      <c r="D614" s="239"/>
      <c r="E614" s="240"/>
      <c r="F614" s="239"/>
      <c r="G614" s="240"/>
      <c r="H614" s="239"/>
      <c r="I614" s="239"/>
      <c r="J614" s="239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2.75" hidden="false" customHeight="true" outlineLevel="0" collapsed="false">
      <c r="A615" s="3"/>
      <c r="B615" s="239"/>
      <c r="C615" s="3"/>
      <c r="D615" s="239"/>
      <c r="E615" s="240"/>
      <c r="F615" s="239"/>
      <c r="G615" s="240"/>
      <c r="H615" s="239"/>
      <c r="I615" s="239"/>
      <c r="J615" s="239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2.75" hidden="false" customHeight="true" outlineLevel="0" collapsed="false">
      <c r="A616" s="3"/>
      <c r="B616" s="239"/>
      <c r="C616" s="3"/>
      <c r="D616" s="239"/>
      <c r="E616" s="240"/>
      <c r="F616" s="239"/>
      <c r="G616" s="240"/>
      <c r="H616" s="239"/>
      <c r="I616" s="239"/>
      <c r="J616" s="239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2.75" hidden="false" customHeight="true" outlineLevel="0" collapsed="false">
      <c r="A617" s="3"/>
      <c r="B617" s="239"/>
      <c r="C617" s="3"/>
      <c r="D617" s="239"/>
      <c r="E617" s="240"/>
      <c r="F617" s="239"/>
      <c r="G617" s="240"/>
      <c r="H617" s="239"/>
      <c r="I617" s="239"/>
      <c r="J617" s="239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2.75" hidden="false" customHeight="true" outlineLevel="0" collapsed="false">
      <c r="A618" s="3"/>
      <c r="B618" s="239"/>
      <c r="C618" s="3"/>
      <c r="D618" s="239"/>
      <c r="E618" s="240"/>
      <c r="F618" s="239"/>
      <c r="G618" s="240"/>
      <c r="H618" s="239"/>
      <c r="I618" s="239"/>
      <c r="J618" s="239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2.75" hidden="false" customHeight="true" outlineLevel="0" collapsed="false">
      <c r="A619" s="3"/>
      <c r="B619" s="239"/>
      <c r="C619" s="3"/>
      <c r="D619" s="239"/>
      <c r="E619" s="240"/>
      <c r="F619" s="239"/>
      <c r="G619" s="240"/>
      <c r="H619" s="239"/>
      <c r="I619" s="239"/>
      <c r="J619" s="239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2.75" hidden="false" customHeight="true" outlineLevel="0" collapsed="false">
      <c r="A620" s="3"/>
      <c r="B620" s="239"/>
      <c r="C620" s="3"/>
      <c r="D620" s="239"/>
      <c r="E620" s="240"/>
      <c r="F620" s="239"/>
      <c r="G620" s="240"/>
      <c r="H620" s="239"/>
      <c r="I620" s="239"/>
      <c r="J620" s="239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2.75" hidden="false" customHeight="true" outlineLevel="0" collapsed="false">
      <c r="A621" s="3"/>
      <c r="B621" s="239"/>
      <c r="C621" s="3"/>
      <c r="D621" s="239"/>
      <c r="E621" s="240"/>
      <c r="F621" s="239"/>
      <c r="G621" s="240"/>
      <c r="H621" s="239"/>
      <c r="I621" s="239"/>
      <c r="J621" s="239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2.75" hidden="false" customHeight="true" outlineLevel="0" collapsed="false">
      <c r="A622" s="3"/>
      <c r="B622" s="239"/>
      <c r="C622" s="3"/>
      <c r="D622" s="239"/>
      <c r="E622" s="240"/>
      <c r="F622" s="239"/>
      <c r="G622" s="240"/>
      <c r="H622" s="239"/>
      <c r="I622" s="239"/>
      <c r="J622" s="239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2.75" hidden="false" customHeight="true" outlineLevel="0" collapsed="false">
      <c r="A623" s="3"/>
      <c r="B623" s="239"/>
      <c r="C623" s="3"/>
      <c r="D623" s="239"/>
      <c r="E623" s="240"/>
      <c r="F623" s="239"/>
      <c r="G623" s="240"/>
      <c r="H623" s="239"/>
      <c r="I623" s="239"/>
      <c r="J623" s="239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2.75" hidden="false" customHeight="true" outlineLevel="0" collapsed="false">
      <c r="A624" s="3"/>
      <c r="B624" s="239"/>
      <c r="C624" s="3"/>
      <c r="D624" s="239"/>
      <c r="E624" s="240"/>
      <c r="F624" s="239"/>
      <c r="G624" s="240"/>
      <c r="H624" s="239"/>
      <c r="I624" s="239"/>
      <c r="J624" s="239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2.75" hidden="false" customHeight="true" outlineLevel="0" collapsed="false">
      <c r="A625" s="3"/>
      <c r="B625" s="239"/>
      <c r="C625" s="3"/>
      <c r="D625" s="239"/>
      <c r="E625" s="240"/>
      <c r="F625" s="239"/>
      <c r="G625" s="240"/>
      <c r="H625" s="239"/>
      <c r="I625" s="239"/>
      <c r="J625" s="239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2.75" hidden="false" customHeight="true" outlineLevel="0" collapsed="false">
      <c r="A626" s="3"/>
      <c r="B626" s="239"/>
      <c r="C626" s="3"/>
      <c r="D626" s="239"/>
      <c r="E626" s="240"/>
      <c r="F626" s="239"/>
      <c r="G626" s="240"/>
      <c r="H626" s="239"/>
      <c r="I626" s="239"/>
      <c r="J626" s="239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2.75" hidden="false" customHeight="true" outlineLevel="0" collapsed="false">
      <c r="A627" s="3"/>
      <c r="B627" s="239"/>
      <c r="C627" s="3"/>
      <c r="D627" s="239"/>
      <c r="E627" s="240"/>
      <c r="F627" s="239"/>
      <c r="G627" s="240"/>
      <c r="H627" s="239"/>
      <c r="I627" s="239"/>
      <c r="J627" s="239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2.75" hidden="false" customHeight="true" outlineLevel="0" collapsed="false">
      <c r="A628" s="3"/>
      <c r="B628" s="239"/>
      <c r="C628" s="3"/>
      <c r="D628" s="239"/>
      <c r="E628" s="240"/>
      <c r="F628" s="239"/>
      <c r="G628" s="240"/>
      <c r="H628" s="239"/>
      <c r="I628" s="239"/>
      <c r="J628" s="239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2.75" hidden="false" customHeight="true" outlineLevel="0" collapsed="false">
      <c r="A629" s="3"/>
      <c r="B629" s="239"/>
      <c r="C629" s="3"/>
      <c r="D629" s="239"/>
      <c r="E629" s="240"/>
      <c r="F629" s="239"/>
      <c r="G629" s="240"/>
      <c r="H629" s="239"/>
      <c r="I629" s="239"/>
      <c r="J629" s="239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2.75" hidden="false" customHeight="true" outlineLevel="0" collapsed="false">
      <c r="A630" s="3"/>
      <c r="B630" s="239"/>
      <c r="C630" s="3"/>
      <c r="D630" s="239"/>
      <c r="E630" s="240"/>
      <c r="F630" s="239"/>
      <c r="G630" s="240"/>
      <c r="H630" s="239"/>
      <c r="I630" s="239"/>
      <c r="J630" s="239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2.75" hidden="false" customHeight="true" outlineLevel="0" collapsed="false">
      <c r="A631" s="3"/>
      <c r="B631" s="239"/>
      <c r="C631" s="3"/>
      <c r="D631" s="239"/>
      <c r="E631" s="240"/>
      <c r="F631" s="239"/>
      <c r="G631" s="240"/>
      <c r="H631" s="239"/>
      <c r="I631" s="239"/>
      <c r="J631" s="239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2.75" hidden="false" customHeight="true" outlineLevel="0" collapsed="false">
      <c r="A632" s="3"/>
      <c r="B632" s="239"/>
      <c r="C632" s="3"/>
      <c r="D632" s="239"/>
      <c r="E632" s="240"/>
      <c r="F632" s="239"/>
      <c r="G632" s="240"/>
      <c r="H632" s="239"/>
      <c r="I632" s="239"/>
      <c r="J632" s="239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2.75" hidden="false" customHeight="true" outlineLevel="0" collapsed="false">
      <c r="A633" s="3"/>
      <c r="B633" s="239"/>
      <c r="C633" s="3"/>
      <c r="D633" s="239"/>
      <c r="E633" s="240"/>
      <c r="F633" s="239"/>
      <c r="G633" s="240"/>
      <c r="H633" s="239"/>
      <c r="I633" s="239"/>
      <c r="J633" s="239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2.75" hidden="false" customHeight="true" outlineLevel="0" collapsed="false">
      <c r="A634" s="3"/>
      <c r="B634" s="239"/>
      <c r="C634" s="3"/>
      <c r="D634" s="239"/>
      <c r="E634" s="240"/>
      <c r="F634" s="239"/>
      <c r="G634" s="240"/>
      <c r="H634" s="239"/>
      <c r="I634" s="239"/>
      <c r="J634" s="239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2.75" hidden="false" customHeight="true" outlineLevel="0" collapsed="false">
      <c r="A635" s="3"/>
      <c r="B635" s="239"/>
      <c r="C635" s="3"/>
      <c r="D635" s="239"/>
      <c r="E635" s="240"/>
      <c r="F635" s="239"/>
      <c r="G635" s="240"/>
      <c r="H635" s="239"/>
      <c r="I635" s="239"/>
      <c r="J635" s="239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2.75" hidden="false" customHeight="true" outlineLevel="0" collapsed="false">
      <c r="A636" s="3"/>
      <c r="B636" s="239"/>
      <c r="C636" s="3"/>
      <c r="D636" s="239"/>
      <c r="E636" s="240"/>
      <c r="F636" s="239"/>
      <c r="G636" s="240"/>
      <c r="H636" s="239"/>
      <c r="I636" s="239"/>
      <c r="J636" s="239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2.75" hidden="false" customHeight="true" outlineLevel="0" collapsed="false">
      <c r="A637" s="3"/>
      <c r="B637" s="239"/>
      <c r="C637" s="3"/>
      <c r="D637" s="239"/>
      <c r="E637" s="240"/>
      <c r="F637" s="239"/>
      <c r="G637" s="240"/>
      <c r="H637" s="239"/>
      <c r="I637" s="239"/>
      <c r="J637" s="239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2.75" hidden="false" customHeight="true" outlineLevel="0" collapsed="false">
      <c r="A638" s="3"/>
      <c r="B638" s="239"/>
      <c r="C638" s="3"/>
      <c r="D638" s="239"/>
      <c r="E638" s="240"/>
      <c r="F638" s="239"/>
      <c r="G638" s="240"/>
      <c r="H638" s="239"/>
      <c r="I638" s="239"/>
      <c r="J638" s="239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2.75" hidden="false" customHeight="true" outlineLevel="0" collapsed="false">
      <c r="A639" s="3"/>
      <c r="B639" s="239"/>
      <c r="C639" s="3"/>
      <c r="D639" s="239"/>
      <c r="E639" s="240"/>
      <c r="F639" s="239"/>
      <c r="G639" s="240"/>
      <c r="H639" s="239"/>
      <c r="I639" s="239"/>
      <c r="J639" s="239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2.75" hidden="false" customHeight="true" outlineLevel="0" collapsed="false">
      <c r="A640" s="3"/>
      <c r="B640" s="239"/>
      <c r="C640" s="3"/>
      <c r="D640" s="239"/>
      <c r="E640" s="240"/>
      <c r="F640" s="239"/>
      <c r="G640" s="240"/>
      <c r="H640" s="239"/>
      <c r="I640" s="239"/>
      <c r="J640" s="239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2.75" hidden="false" customHeight="true" outlineLevel="0" collapsed="false">
      <c r="A641" s="3"/>
      <c r="B641" s="239"/>
      <c r="C641" s="3"/>
      <c r="D641" s="239"/>
      <c r="E641" s="240"/>
      <c r="F641" s="239"/>
      <c r="G641" s="240"/>
      <c r="H641" s="239"/>
      <c r="I641" s="239"/>
      <c r="J641" s="239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2.75" hidden="false" customHeight="true" outlineLevel="0" collapsed="false">
      <c r="A642" s="3"/>
      <c r="B642" s="239"/>
      <c r="C642" s="3"/>
      <c r="D642" s="239"/>
      <c r="E642" s="240"/>
      <c r="F642" s="239"/>
      <c r="G642" s="240"/>
      <c r="H642" s="239"/>
      <c r="I642" s="239"/>
      <c r="J642" s="239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2.75" hidden="false" customHeight="true" outlineLevel="0" collapsed="false">
      <c r="A643" s="3"/>
      <c r="B643" s="239"/>
      <c r="C643" s="3"/>
      <c r="D643" s="239"/>
      <c r="E643" s="240"/>
      <c r="F643" s="239"/>
      <c r="G643" s="240"/>
      <c r="H643" s="239"/>
      <c r="I643" s="239"/>
      <c r="J643" s="239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2.75" hidden="false" customHeight="true" outlineLevel="0" collapsed="false">
      <c r="A644" s="3"/>
      <c r="B644" s="239"/>
      <c r="C644" s="3"/>
      <c r="D644" s="239"/>
      <c r="E644" s="240"/>
      <c r="F644" s="239"/>
      <c r="G644" s="240"/>
      <c r="H644" s="239"/>
      <c r="I644" s="239"/>
      <c r="J644" s="239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2.75" hidden="false" customHeight="true" outlineLevel="0" collapsed="false">
      <c r="A645" s="3"/>
      <c r="B645" s="239"/>
      <c r="C645" s="3"/>
      <c r="D645" s="239"/>
      <c r="E645" s="240"/>
      <c r="F645" s="239"/>
      <c r="G645" s="240"/>
      <c r="H645" s="239"/>
      <c r="I645" s="239"/>
      <c r="J645" s="239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2.75" hidden="false" customHeight="true" outlineLevel="0" collapsed="false">
      <c r="A646" s="3"/>
      <c r="B646" s="239"/>
      <c r="C646" s="3"/>
      <c r="D646" s="239"/>
      <c r="E646" s="240"/>
      <c r="F646" s="239"/>
      <c r="G646" s="240"/>
      <c r="H646" s="239"/>
      <c r="I646" s="239"/>
      <c r="J646" s="239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2.75" hidden="false" customHeight="true" outlineLevel="0" collapsed="false">
      <c r="A647" s="3"/>
      <c r="B647" s="239"/>
      <c r="C647" s="3"/>
      <c r="D647" s="239"/>
      <c r="E647" s="240"/>
      <c r="F647" s="239"/>
      <c r="G647" s="240"/>
      <c r="H647" s="239"/>
      <c r="I647" s="239"/>
      <c r="J647" s="239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2.75" hidden="false" customHeight="true" outlineLevel="0" collapsed="false">
      <c r="A648" s="3"/>
      <c r="B648" s="239"/>
      <c r="C648" s="3"/>
      <c r="D648" s="239"/>
      <c r="E648" s="240"/>
      <c r="F648" s="239"/>
      <c r="G648" s="240"/>
      <c r="H648" s="239"/>
      <c r="I648" s="239"/>
      <c r="J648" s="239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2.75" hidden="false" customHeight="true" outlineLevel="0" collapsed="false">
      <c r="A649" s="3"/>
      <c r="B649" s="239"/>
      <c r="C649" s="3"/>
      <c r="D649" s="239"/>
      <c r="E649" s="240"/>
      <c r="F649" s="239"/>
      <c r="G649" s="240"/>
      <c r="H649" s="239"/>
      <c r="I649" s="239"/>
      <c r="J649" s="239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2.75" hidden="false" customHeight="true" outlineLevel="0" collapsed="false">
      <c r="A650" s="3"/>
      <c r="B650" s="239"/>
      <c r="C650" s="3"/>
      <c r="D650" s="239"/>
      <c r="E650" s="240"/>
      <c r="F650" s="239"/>
      <c r="G650" s="240"/>
      <c r="H650" s="239"/>
      <c r="I650" s="239"/>
      <c r="J650" s="239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2.75" hidden="false" customHeight="true" outlineLevel="0" collapsed="false">
      <c r="A651" s="3"/>
      <c r="B651" s="239"/>
      <c r="C651" s="3"/>
      <c r="D651" s="239"/>
      <c r="E651" s="240"/>
      <c r="F651" s="239"/>
      <c r="G651" s="240"/>
      <c r="H651" s="239"/>
      <c r="I651" s="239"/>
      <c r="J651" s="239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2.75" hidden="false" customHeight="true" outlineLevel="0" collapsed="false">
      <c r="A652" s="3"/>
      <c r="B652" s="239"/>
      <c r="C652" s="3"/>
      <c r="D652" s="239"/>
      <c r="E652" s="240"/>
      <c r="F652" s="239"/>
      <c r="G652" s="240"/>
      <c r="H652" s="239"/>
      <c r="I652" s="239"/>
      <c r="J652" s="239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2.75" hidden="false" customHeight="true" outlineLevel="0" collapsed="false">
      <c r="A653" s="3"/>
      <c r="B653" s="239"/>
      <c r="C653" s="3"/>
      <c r="D653" s="239"/>
      <c r="E653" s="240"/>
      <c r="F653" s="239"/>
      <c r="G653" s="240"/>
      <c r="H653" s="239"/>
      <c r="I653" s="239"/>
      <c r="J653" s="239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2.75" hidden="false" customHeight="true" outlineLevel="0" collapsed="false">
      <c r="A654" s="3"/>
      <c r="B654" s="239"/>
      <c r="C654" s="3"/>
      <c r="D654" s="239"/>
      <c r="E654" s="240"/>
      <c r="F654" s="239"/>
      <c r="G654" s="240"/>
      <c r="H654" s="239"/>
      <c r="I654" s="239"/>
      <c r="J654" s="239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2.75" hidden="false" customHeight="true" outlineLevel="0" collapsed="false">
      <c r="A655" s="3"/>
      <c r="B655" s="239"/>
      <c r="C655" s="3"/>
      <c r="D655" s="239"/>
      <c r="E655" s="240"/>
      <c r="F655" s="239"/>
      <c r="G655" s="240"/>
      <c r="H655" s="239"/>
      <c r="I655" s="239"/>
      <c r="J655" s="239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2.75" hidden="false" customHeight="true" outlineLevel="0" collapsed="false">
      <c r="A656" s="3"/>
      <c r="B656" s="239"/>
      <c r="C656" s="3"/>
      <c r="D656" s="239"/>
      <c r="E656" s="240"/>
      <c r="F656" s="239"/>
      <c r="G656" s="240"/>
      <c r="H656" s="239"/>
      <c r="I656" s="239"/>
      <c r="J656" s="239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2.75" hidden="false" customHeight="true" outlineLevel="0" collapsed="false">
      <c r="A657" s="3"/>
      <c r="B657" s="239"/>
      <c r="C657" s="3"/>
      <c r="D657" s="239"/>
      <c r="E657" s="240"/>
      <c r="F657" s="239"/>
      <c r="G657" s="240"/>
      <c r="H657" s="239"/>
      <c r="I657" s="239"/>
      <c r="J657" s="239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2.75" hidden="false" customHeight="true" outlineLevel="0" collapsed="false">
      <c r="A658" s="3"/>
      <c r="B658" s="239"/>
      <c r="C658" s="3"/>
      <c r="D658" s="239"/>
      <c r="E658" s="240"/>
      <c r="F658" s="239"/>
      <c r="G658" s="240"/>
      <c r="H658" s="239"/>
      <c r="I658" s="239"/>
      <c r="J658" s="239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2.75" hidden="false" customHeight="true" outlineLevel="0" collapsed="false">
      <c r="A659" s="3"/>
      <c r="B659" s="239"/>
      <c r="C659" s="3"/>
      <c r="D659" s="239"/>
      <c r="E659" s="240"/>
      <c r="F659" s="239"/>
      <c r="G659" s="240"/>
      <c r="H659" s="239"/>
      <c r="I659" s="239"/>
      <c r="J659" s="239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2.75" hidden="false" customHeight="true" outlineLevel="0" collapsed="false">
      <c r="A660" s="3"/>
      <c r="B660" s="239"/>
      <c r="C660" s="3"/>
      <c r="D660" s="239"/>
      <c r="E660" s="240"/>
      <c r="F660" s="239"/>
      <c r="G660" s="240"/>
      <c r="H660" s="239"/>
      <c r="I660" s="239"/>
      <c r="J660" s="239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2.75" hidden="false" customHeight="true" outlineLevel="0" collapsed="false">
      <c r="A661" s="3"/>
      <c r="B661" s="239"/>
      <c r="C661" s="3"/>
      <c r="D661" s="239"/>
      <c r="E661" s="240"/>
      <c r="F661" s="239"/>
      <c r="G661" s="240"/>
      <c r="H661" s="239"/>
      <c r="I661" s="239"/>
      <c r="J661" s="239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2.75" hidden="false" customHeight="true" outlineLevel="0" collapsed="false">
      <c r="A662" s="3"/>
      <c r="B662" s="239"/>
      <c r="C662" s="3"/>
      <c r="D662" s="239"/>
      <c r="E662" s="240"/>
      <c r="F662" s="239"/>
      <c r="G662" s="240"/>
      <c r="H662" s="239"/>
      <c r="I662" s="239"/>
      <c r="J662" s="239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2.75" hidden="false" customHeight="true" outlineLevel="0" collapsed="false">
      <c r="A663" s="3"/>
      <c r="B663" s="239"/>
      <c r="C663" s="3"/>
      <c r="D663" s="239"/>
      <c r="E663" s="240"/>
      <c r="F663" s="239"/>
      <c r="G663" s="240"/>
      <c r="H663" s="239"/>
      <c r="I663" s="239"/>
      <c r="J663" s="239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2.75" hidden="false" customHeight="true" outlineLevel="0" collapsed="false">
      <c r="A664" s="3"/>
      <c r="B664" s="239"/>
      <c r="C664" s="3"/>
      <c r="D664" s="239"/>
      <c r="E664" s="240"/>
      <c r="F664" s="239"/>
      <c r="G664" s="240"/>
      <c r="H664" s="239"/>
      <c r="I664" s="239"/>
      <c r="J664" s="239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autoFilter ref="A4:J464"/>
  <mergeCells count="3">
    <mergeCell ref="A1:J1"/>
    <mergeCell ref="A2:H2"/>
    <mergeCell ref="A3:H3"/>
  </mergeCells>
  <dataValidations count="3">
    <dataValidation allowBlank="true" errorStyle="stop" operator="between" showDropDown="false" showErrorMessage="true" showInputMessage="false" sqref="D5:D464" type="list">
      <formula1>OFFSET(Repasses,1,MATCH(C5,Categorias,0)-1,OFFSET(Repasses,-1,MATCH(C5,Categorias,0)-1),1)</formula1>
      <formula2>0</formula2>
    </dataValidation>
    <dataValidation allowBlank="true" errorStyle="stop" operator="between" showDropDown="false" showErrorMessage="true" showInputMessage="false" sqref="G5:G464" type="list">
      <formula1>VinculoPT</formula1>
      <formula2>0</formula2>
    </dataValidation>
    <dataValidation allowBlank="true" errorStyle="stop" operator="between" showDropDown="false" showErrorMessage="true" showInputMessage="false" sqref="C5:C464" type="list">
      <formula1>Plano!$D$2:$G$2</formula1>
      <formula2>0</formula2>
    </dataValidation>
  </dataValidations>
  <printOptions headings="false" gridLines="false" gridLinesSet="true" horizontalCentered="true" verticalCentered="false"/>
  <pageMargins left="0.196527777777778" right="0.196527777777778" top="0.590277777777778" bottom="0.590277777777778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C0C0C"/>
    <pageSetUpPr fitToPage="true"/>
  </sheetPr>
  <dimension ref="A1:S5010"/>
  <sheetViews>
    <sheetView showFormulas="false" showGridLines="false" showRowColHeaders="true" showZeros="true" rightToLeft="false" tabSelected="false" showOutlineSymbols="true" defaultGridColor="true" view="normal" topLeftCell="A1" colorId="64" zoomScale="82" zoomScaleNormal="82" zoomScalePageLayoutView="100" workbookViewId="0">
      <pane xSplit="0" ySplit="1" topLeftCell="A1459" activePane="bottomLeft" state="frozen"/>
      <selection pane="topLeft" activeCell="A1" activeCellId="0" sqref="A1"/>
      <selection pane="bottomLeft" activeCell="E1500" activeCellId="0" sqref="E1500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7.63"/>
    <col collapsed="false" customWidth="true" hidden="false" outlineLevel="0" max="2" min="2" style="1" width="14.13"/>
    <col collapsed="false" customWidth="true" hidden="false" outlineLevel="0" max="3" min="3" style="1" width="7"/>
    <col collapsed="false" customWidth="true" hidden="false" outlineLevel="0" max="4" min="4" style="1" width="27.38"/>
    <col collapsed="false" customWidth="true" hidden="false" outlineLevel="0" max="5" min="5" style="1" width="32.13"/>
    <col collapsed="false" customWidth="true" hidden="false" outlineLevel="0" max="6" min="6" style="1" width="13.75"/>
    <col collapsed="false" customWidth="true" hidden="false" outlineLevel="0" max="7" min="7" style="286" width="63.75"/>
    <col collapsed="false" customWidth="true" hidden="false" outlineLevel="0" max="8" min="8" style="1" width="9.75"/>
    <col collapsed="false" customWidth="true" hidden="false" outlineLevel="0" max="9" min="9" style="1" width="19.38"/>
    <col collapsed="false" customWidth="true" hidden="false" outlineLevel="0" max="10" min="10" style="1" width="45.88"/>
    <col collapsed="false" customWidth="true" hidden="false" outlineLevel="0" max="11" min="11" style="1" width="21.63"/>
    <col collapsed="false" customWidth="true" hidden="false" outlineLevel="0" max="12" min="12" style="1" width="17"/>
    <col collapsed="false" customWidth="true" hidden="false" outlineLevel="0" max="13" min="13" style="1" width="18.75"/>
    <col collapsed="false" customWidth="true" hidden="false" outlineLevel="0" max="14" min="14" style="1" width="12.38"/>
    <col collapsed="false" customWidth="true" hidden="false" outlineLevel="0" max="15" min="15" style="1" width="19.38"/>
    <col collapsed="false" customWidth="true" hidden="false" outlineLevel="0" max="16" min="16" style="1" width="36.38"/>
    <col collapsed="false" customWidth="true" hidden="false" outlineLevel="0" max="17" min="17" style="1" width="9.13"/>
    <col collapsed="false" customWidth="true" hidden="false" outlineLevel="0" max="18" min="18" style="1" width="18.75"/>
    <col collapsed="false" customWidth="true" hidden="false" outlineLevel="0" max="19" min="19" style="1" width="15.25"/>
  </cols>
  <sheetData>
    <row r="1" customFormat="false" ht="18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287"/>
      <c r="R1" s="288"/>
      <c r="S1" s="287"/>
    </row>
    <row r="2" customFormat="false" ht="18" hidden="false" customHeight="true" outlineLevel="0" collapsed="false">
      <c r="A2" s="105" t="s">
        <v>456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287"/>
      <c r="R2" s="287"/>
      <c r="S2" s="287"/>
    </row>
    <row r="3" customFormat="false" ht="39" hidden="false" customHeight="true" outlineLevel="0" collapsed="false">
      <c r="A3" s="289" t="s">
        <v>457</v>
      </c>
      <c r="B3" s="289" t="s">
        <v>458</v>
      </c>
      <c r="C3" s="274" t="s">
        <v>459</v>
      </c>
      <c r="D3" s="289" t="s">
        <v>434</v>
      </c>
      <c r="E3" s="274" t="s">
        <v>420</v>
      </c>
      <c r="F3" s="274" t="s">
        <v>460</v>
      </c>
      <c r="G3" s="290" t="s">
        <v>435</v>
      </c>
      <c r="H3" s="274"/>
      <c r="I3" s="274" t="s">
        <v>436</v>
      </c>
      <c r="J3" s="274" t="s">
        <v>437</v>
      </c>
      <c r="K3" s="273" t="s">
        <v>438</v>
      </c>
      <c r="L3" s="274" t="s">
        <v>438</v>
      </c>
      <c r="M3" s="274" t="s">
        <v>461</v>
      </c>
      <c r="N3" s="274" t="s">
        <v>462</v>
      </c>
      <c r="O3" s="274" t="s">
        <v>463</v>
      </c>
      <c r="P3" s="289" t="s">
        <v>464</v>
      </c>
      <c r="Q3" s="287"/>
      <c r="R3" s="287"/>
      <c r="S3" s="287"/>
    </row>
    <row r="4" customFormat="false" ht="15" hidden="false" customHeight="false" outlineLevel="0" collapsed="false">
      <c r="A4" s="291" t="n">
        <v>1</v>
      </c>
      <c r="B4" s="292" t="n">
        <v>45734</v>
      </c>
      <c r="C4" s="293" t="n">
        <v>45689</v>
      </c>
      <c r="D4" s="280" t="s">
        <v>132</v>
      </c>
      <c r="E4" s="280" t="s">
        <v>132</v>
      </c>
      <c r="F4" s="294" t="n">
        <v>635610.12</v>
      </c>
      <c r="G4" s="295" t="s">
        <v>465</v>
      </c>
      <c r="H4" s="280"/>
      <c r="I4" s="280" t="s">
        <v>392</v>
      </c>
      <c r="J4" s="296" t="s">
        <v>466</v>
      </c>
      <c r="K4" s="280" t="s">
        <v>467</v>
      </c>
      <c r="L4" s="280" t="str">
        <f aca="false">IF(K4="","",IF(LEN(K4)&gt;14,IF(ISBLANK(K4),"",K4),REPLACE(REPLACE(K4,1,3,"XXX"),13,2,"XX")))</f>
        <v>03.893.350/0001-12</v>
      </c>
      <c r="M4" s="297" t="s">
        <v>468</v>
      </c>
      <c r="N4" s="297" t="s">
        <v>469</v>
      </c>
      <c r="O4" s="298" t="n">
        <v>374249484</v>
      </c>
      <c r="P4" s="292" t="n">
        <v>45734</v>
      </c>
      <c r="Q4" s="287"/>
      <c r="R4" s="287"/>
      <c r="S4" s="287"/>
    </row>
    <row r="5" customFormat="false" ht="15" hidden="false" customHeight="false" outlineLevel="0" collapsed="false">
      <c r="A5" s="291" t="n">
        <v>2</v>
      </c>
      <c r="B5" s="292" t="n">
        <v>45737</v>
      </c>
      <c r="C5" s="293" t="n">
        <v>45717</v>
      </c>
      <c r="D5" s="280" t="s">
        <v>158</v>
      </c>
      <c r="E5" s="280" t="s">
        <v>356</v>
      </c>
      <c r="F5" s="294" t="n">
        <v>275042.13</v>
      </c>
      <c r="G5" s="295" t="s">
        <v>470</v>
      </c>
      <c r="H5" s="299"/>
      <c r="I5" s="280" t="s">
        <v>392</v>
      </c>
      <c r="J5" s="300" t="s">
        <v>471</v>
      </c>
      <c r="K5" s="301" t="s">
        <v>467</v>
      </c>
      <c r="L5" s="280" t="s">
        <v>467</v>
      </c>
      <c r="M5" s="297"/>
      <c r="N5" s="297"/>
      <c r="O5" s="298"/>
      <c r="P5" s="292"/>
      <c r="Q5" s="287"/>
      <c r="R5" s="287"/>
      <c r="S5" s="287"/>
    </row>
    <row r="6" customFormat="false" ht="30" hidden="false" customHeight="true" outlineLevel="0" collapsed="false">
      <c r="A6" s="302" t="n">
        <v>3</v>
      </c>
      <c r="B6" s="303" t="n">
        <v>45744</v>
      </c>
      <c r="C6" s="293" t="n">
        <v>45717</v>
      </c>
      <c r="D6" s="251" t="s">
        <v>158</v>
      </c>
      <c r="E6" s="251" t="s">
        <v>238</v>
      </c>
      <c r="F6" s="278" t="n">
        <v>8162</v>
      </c>
      <c r="G6" s="295" t="s">
        <v>472</v>
      </c>
      <c r="H6" s="299" t="s">
        <v>473</v>
      </c>
      <c r="I6" s="299" t="s">
        <v>396</v>
      </c>
      <c r="J6" s="304" t="s">
        <v>474</v>
      </c>
      <c r="K6" s="305" t="s">
        <v>475</v>
      </c>
      <c r="L6" s="280" t="str">
        <f aca="false">IF(K6="","",IF(LEN(K6)&gt;14,IF(ISBLANK(K6),"",K6),REPLACE(REPLACE(K6,1,3,"XXX"),13,2,"XX")))</f>
        <v>27.385.041/0001-08 </v>
      </c>
      <c r="M6" s="250" t="s">
        <v>468</v>
      </c>
      <c r="N6" s="250" t="s">
        <v>476</v>
      </c>
      <c r="O6" s="250" t="n">
        <v>32801</v>
      </c>
      <c r="P6" s="303" t="n">
        <v>45744</v>
      </c>
      <c r="Q6" s="287"/>
      <c r="R6" s="287"/>
      <c r="S6" s="287"/>
    </row>
    <row r="7" customFormat="false" ht="38.25" hidden="false" customHeight="true" outlineLevel="0" collapsed="false">
      <c r="A7" s="291" t="n">
        <v>4</v>
      </c>
      <c r="B7" s="306" t="n">
        <v>45744</v>
      </c>
      <c r="C7" s="307" t="n">
        <v>45717</v>
      </c>
      <c r="D7" s="308" t="s">
        <v>158</v>
      </c>
      <c r="E7" s="308" t="s">
        <v>302</v>
      </c>
      <c r="F7" s="309" t="n">
        <v>10</v>
      </c>
      <c r="G7" s="310" t="s">
        <v>477</v>
      </c>
      <c r="H7" s="311"/>
      <c r="I7" s="311" t="s">
        <v>399</v>
      </c>
      <c r="J7" s="304" t="s">
        <v>478</v>
      </c>
      <c r="K7" s="312" t="s">
        <v>479</v>
      </c>
      <c r="L7" s="313" t="str">
        <f aca="false">IF(K7="","",IF(LEN(K7)&gt;14,IF(ISBLANK(K7),"",K7),REPLACE(REPLACE(K7,1,3,"XXX"),13,2,"XX")))</f>
        <v>00.000.000/4002-97</v>
      </c>
      <c r="M7" s="314" t="s">
        <v>480</v>
      </c>
      <c r="N7" s="314" t="s">
        <v>476</v>
      </c>
      <c r="O7" s="315" t="n">
        <v>880871200322466</v>
      </c>
      <c r="P7" s="306" t="n">
        <v>45744</v>
      </c>
      <c r="Q7" s="287"/>
      <c r="R7" s="287"/>
      <c r="S7" s="287"/>
    </row>
    <row r="8" customFormat="false" ht="15" hidden="false" customHeight="false" outlineLevel="0" collapsed="false">
      <c r="A8" s="291" t="n">
        <v>5</v>
      </c>
      <c r="B8" s="292" t="n">
        <v>45747</v>
      </c>
      <c r="C8" s="293" t="n">
        <v>45717</v>
      </c>
      <c r="D8" s="280" t="s">
        <v>147</v>
      </c>
      <c r="E8" s="280" t="s">
        <v>192</v>
      </c>
      <c r="F8" s="294" t="n">
        <v>276</v>
      </c>
      <c r="G8" s="295" t="s">
        <v>481</v>
      </c>
      <c r="H8" s="280" t="s">
        <v>482</v>
      </c>
      <c r="I8" s="280" t="s">
        <v>394</v>
      </c>
      <c r="J8" s="296" t="s">
        <v>483</v>
      </c>
      <c r="K8" s="280" t="s">
        <v>484</v>
      </c>
      <c r="L8" s="280" t="str">
        <f aca="false">IF(K8="","",IF(LEN(K8)&gt;14,IF(ISBLANK(K8),"",K8),REPLACE(REPLACE(K8,1,3,"XXX"),13,2,"XX")))</f>
        <v>XXX.163.626-XX</v>
      </c>
      <c r="M8" s="297" t="s">
        <v>468</v>
      </c>
      <c r="N8" s="297" t="s">
        <v>476</v>
      </c>
      <c r="O8" s="316" t="n">
        <v>33101</v>
      </c>
      <c r="P8" s="292" t="n">
        <v>45747</v>
      </c>
      <c r="Q8" s="287"/>
      <c r="R8" s="287"/>
      <c r="S8" s="287"/>
    </row>
    <row r="9" customFormat="false" ht="25.5" hidden="false" customHeight="true" outlineLevel="0" collapsed="false">
      <c r="A9" s="302" t="n">
        <v>6</v>
      </c>
      <c r="B9" s="292" t="n">
        <v>45747</v>
      </c>
      <c r="C9" s="293" t="n">
        <v>45717</v>
      </c>
      <c r="D9" s="280" t="s">
        <v>147</v>
      </c>
      <c r="E9" s="280" t="s">
        <v>192</v>
      </c>
      <c r="F9" s="294" t="n">
        <v>149.5</v>
      </c>
      <c r="G9" s="295" t="s">
        <v>481</v>
      </c>
      <c r="H9" s="280" t="s">
        <v>482</v>
      </c>
      <c r="I9" s="280" t="s">
        <v>394</v>
      </c>
      <c r="J9" s="296" t="s">
        <v>485</v>
      </c>
      <c r="K9" s="280" t="s">
        <v>486</v>
      </c>
      <c r="L9" s="280" t="str">
        <f aca="false">IF(K9="","",IF(LEN(K9)&gt;14,IF(ISBLANK(K9),"",K9),REPLACE(REPLACE(K9,1,3,"XXX"),13,2,"XX")))</f>
        <v>XXX.330.536-XX</v>
      </c>
      <c r="M9" s="297" t="s">
        <v>468</v>
      </c>
      <c r="N9" s="297" t="s">
        <v>476</v>
      </c>
      <c r="O9" s="316" t="n">
        <v>33102</v>
      </c>
      <c r="P9" s="292" t="n">
        <v>45747</v>
      </c>
      <c r="Q9" s="287"/>
      <c r="R9" s="287"/>
      <c r="S9" s="287"/>
    </row>
    <row r="10" customFormat="false" ht="25.5" hidden="false" customHeight="true" outlineLevel="0" collapsed="false">
      <c r="A10" s="291" t="n">
        <v>7</v>
      </c>
      <c r="B10" s="292" t="n">
        <v>45747</v>
      </c>
      <c r="C10" s="293" t="n">
        <v>45717</v>
      </c>
      <c r="D10" s="280" t="s">
        <v>147</v>
      </c>
      <c r="E10" s="280" t="s">
        <v>192</v>
      </c>
      <c r="F10" s="294" t="n">
        <v>276</v>
      </c>
      <c r="G10" s="295" t="s">
        <v>481</v>
      </c>
      <c r="H10" s="280" t="s">
        <v>482</v>
      </c>
      <c r="I10" s="280" t="s">
        <v>394</v>
      </c>
      <c r="J10" s="296" t="s">
        <v>487</v>
      </c>
      <c r="K10" s="280" t="s">
        <v>488</v>
      </c>
      <c r="L10" s="280" t="str">
        <f aca="false">IF(K10="","",IF(LEN(K10)&gt;14,IF(ISBLANK(K10),"",K10),REPLACE(REPLACE(K10,1,3,"XXX"),13,2,"XX")))</f>
        <v>XXX.655.526-XX</v>
      </c>
      <c r="M10" s="297" t="s">
        <v>468</v>
      </c>
      <c r="N10" s="297" t="s">
        <v>476</v>
      </c>
      <c r="O10" s="316" t="n">
        <v>33103</v>
      </c>
      <c r="P10" s="292" t="n">
        <v>45747</v>
      </c>
      <c r="Q10" s="287"/>
      <c r="R10" s="287"/>
      <c r="S10" s="287"/>
    </row>
    <row r="11" customFormat="false" ht="25.5" hidden="false" customHeight="true" outlineLevel="0" collapsed="false">
      <c r="A11" s="291" t="n">
        <v>8</v>
      </c>
      <c r="B11" s="292" t="n">
        <v>45747</v>
      </c>
      <c r="C11" s="293" t="n">
        <v>45717</v>
      </c>
      <c r="D11" s="280" t="s">
        <v>147</v>
      </c>
      <c r="E11" s="280" t="s">
        <v>192</v>
      </c>
      <c r="F11" s="294" t="n">
        <v>138</v>
      </c>
      <c r="G11" s="295" t="s">
        <v>481</v>
      </c>
      <c r="H11" s="280" t="s">
        <v>482</v>
      </c>
      <c r="I11" s="280" t="s">
        <v>394</v>
      </c>
      <c r="J11" s="296" t="s">
        <v>487</v>
      </c>
      <c r="K11" s="280" t="s">
        <v>489</v>
      </c>
      <c r="L11" s="280" t="str">
        <f aca="false">IF(K11="","",IF(LEN(K11)&gt;14,IF(ISBLANK(K11),"",K11),REPLACE(REPLACE(K11,1,3,"XXX"),13,2,"XX")))</f>
        <v>XXX.240.526-XX</v>
      </c>
      <c r="M11" s="297" t="s">
        <v>468</v>
      </c>
      <c r="N11" s="297" t="s">
        <v>476</v>
      </c>
      <c r="O11" s="316" t="n">
        <v>33104</v>
      </c>
      <c r="P11" s="292" t="n">
        <v>45747</v>
      </c>
      <c r="Q11" s="287"/>
      <c r="R11" s="287"/>
      <c r="S11" s="287"/>
    </row>
    <row r="12" customFormat="false" ht="38.25" hidden="false" customHeight="true" outlineLevel="0" collapsed="false">
      <c r="A12" s="302" t="n">
        <v>9</v>
      </c>
      <c r="B12" s="292" t="n">
        <v>45747</v>
      </c>
      <c r="C12" s="293" t="n">
        <v>45717</v>
      </c>
      <c r="D12" s="280" t="s">
        <v>147</v>
      </c>
      <c r="E12" s="280" t="s">
        <v>192</v>
      </c>
      <c r="F12" s="294" t="n">
        <v>334.8</v>
      </c>
      <c r="G12" s="295" t="s">
        <v>481</v>
      </c>
      <c r="H12" s="280" t="s">
        <v>482</v>
      </c>
      <c r="I12" s="280" t="s">
        <v>394</v>
      </c>
      <c r="J12" s="296" t="s">
        <v>487</v>
      </c>
      <c r="K12" s="280" t="s">
        <v>490</v>
      </c>
      <c r="L12" s="280" t="str">
        <f aca="false">IF(K12="","",IF(LEN(K12)&gt;14,IF(ISBLANK(K12),"",K12),REPLACE(REPLACE(K12,1,3,"XXX"),13,2,"XX")))</f>
        <v>XXX.571.906-XX</v>
      </c>
      <c r="M12" s="297" t="s">
        <v>468</v>
      </c>
      <c r="N12" s="297" t="s">
        <v>476</v>
      </c>
      <c r="O12" s="316" t="n">
        <v>33105</v>
      </c>
      <c r="P12" s="292" t="n">
        <v>45747</v>
      </c>
      <c r="Q12" s="287"/>
      <c r="R12" s="287"/>
      <c r="S12" s="287"/>
    </row>
    <row r="13" customFormat="false" ht="38.25" hidden="false" customHeight="true" outlineLevel="0" collapsed="false">
      <c r="A13" s="291" t="n">
        <v>10</v>
      </c>
      <c r="B13" s="292" t="n">
        <v>45747</v>
      </c>
      <c r="C13" s="293" t="n">
        <v>45717</v>
      </c>
      <c r="D13" s="280" t="s">
        <v>147</v>
      </c>
      <c r="E13" s="280" t="s">
        <v>192</v>
      </c>
      <c r="F13" s="294" t="n">
        <v>204</v>
      </c>
      <c r="G13" s="295" t="s">
        <v>481</v>
      </c>
      <c r="H13" s="280" t="s">
        <v>482</v>
      </c>
      <c r="I13" s="280" t="s">
        <v>393</v>
      </c>
      <c r="J13" s="296" t="s">
        <v>491</v>
      </c>
      <c r="K13" s="280" t="s">
        <v>492</v>
      </c>
      <c r="L13" s="280" t="str">
        <f aca="false">IF(K13="","",IF(LEN(K13)&gt;14,IF(ISBLANK(K13),"",K13),REPLACE(REPLACE(K13,1,3,"XXX"),13,2,"XX")))</f>
        <v>XXX.062.646-XX</v>
      </c>
      <c r="M13" s="297" t="s">
        <v>468</v>
      </c>
      <c r="N13" s="297" t="s">
        <v>476</v>
      </c>
      <c r="O13" s="316" t="n">
        <v>33106</v>
      </c>
      <c r="P13" s="292" t="n">
        <v>45747</v>
      </c>
      <c r="Q13" s="287"/>
      <c r="R13" s="287"/>
      <c r="S13" s="287"/>
    </row>
    <row r="14" customFormat="false" ht="24" hidden="false" customHeight="true" outlineLevel="0" collapsed="false">
      <c r="A14" s="291" t="n">
        <v>11</v>
      </c>
      <c r="B14" s="303" t="n">
        <v>45747</v>
      </c>
      <c r="C14" s="293" t="n">
        <v>45717</v>
      </c>
      <c r="D14" s="251" t="s">
        <v>147</v>
      </c>
      <c r="E14" s="251" t="s">
        <v>192</v>
      </c>
      <c r="F14" s="278" t="n">
        <v>149.5</v>
      </c>
      <c r="G14" s="295" t="s">
        <v>481</v>
      </c>
      <c r="H14" s="280" t="s">
        <v>482</v>
      </c>
      <c r="I14" s="280" t="s">
        <v>394</v>
      </c>
      <c r="J14" s="304" t="s">
        <v>487</v>
      </c>
      <c r="K14" s="305" t="s">
        <v>493</v>
      </c>
      <c r="L14" s="280" t="str">
        <f aca="false">IF(K14="","",IF(LEN(K14)&gt;14,IF(ISBLANK(K14),"",K14),REPLACE(REPLACE(K14,1,3,"XXX"),13,2,"XX")))</f>
        <v>XXX.845.996-XX</v>
      </c>
      <c r="M14" s="250" t="s">
        <v>468</v>
      </c>
      <c r="N14" s="250" t="s">
        <v>476</v>
      </c>
      <c r="O14" s="317" t="n">
        <v>33107</v>
      </c>
      <c r="P14" s="303" t="n">
        <v>45747</v>
      </c>
      <c r="Q14" s="287"/>
      <c r="R14" s="287"/>
      <c r="S14" s="287"/>
    </row>
    <row r="15" customFormat="false" ht="24" hidden="false" customHeight="true" outlineLevel="0" collapsed="false">
      <c r="A15" s="302" t="n">
        <v>12</v>
      </c>
      <c r="B15" s="292" t="n">
        <v>45747</v>
      </c>
      <c r="C15" s="293" t="n">
        <v>45717</v>
      </c>
      <c r="D15" s="280" t="s">
        <v>158</v>
      </c>
      <c r="E15" s="280" t="s">
        <v>302</v>
      </c>
      <c r="F15" s="294" t="n">
        <v>13.62</v>
      </c>
      <c r="G15" s="310" t="s">
        <v>477</v>
      </c>
      <c r="H15" s="280"/>
      <c r="I15" s="280" t="s">
        <v>392</v>
      </c>
      <c r="J15" s="296" t="s">
        <v>478</v>
      </c>
      <c r="K15" s="280" t="s">
        <v>479</v>
      </c>
      <c r="L15" s="280" t="str">
        <f aca="false">IF(K15="","",IF(LEN(K15)&gt;14,IF(ISBLANK(K15),"",K15),REPLACE(REPLACE(K15,1,3,"XXX"),13,2,"XX")))</f>
        <v>00.000.000/4002-97</v>
      </c>
      <c r="M15" s="297" t="s">
        <v>480</v>
      </c>
      <c r="N15" s="297" t="s">
        <v>476</v>
      </c>
      <c r="O15" s="316" t="n">
        <v>850901200044553</v>
      </c>
      <c r="P15" s="292" t="n">
        <v>45747</v>
      </c>
      <c r="Q15" s="287"/>
      <c r="R15" s="287"/>
      <c r="S15" s="287"/>
    </row>
    <row r="16" customFormat="false" ht="12.75" hidden="false" customHeight="true" outlineLevel="0" collapsed="false">
      <c r="A16" s="291" t="n">
        <v>13</v>
      </c>
      <c r="B16" s="292" t="n">
        <v>45747</v>
      </c>
      <c r="C16" s="293" t="n">
        <v>45718</v>
      </c>
      <c r="D16" s="280" t="s">
        <v>134</v>
      </c>
      <c r="E16" s="280" t="s">
        <v>134</v>
      </c>
      <c r="F16" s="294" t="n">
        <v>148.68</v>
      </c>
      <c r="G16" s="295" t="s">
        <v>494</v>
      </c>
      <c r="H16" s="280"/>
      <c r="I16" s="280" t="s">
        <v>392</v>
      </c>
      <c r="J16" s="296" t="s">
        <v>478</v>
      </c>
      <c r="K16" s="280" t="s">
        <v>479</v>
      </c>
      <c r="L16" s="280" t="str">
        <f aca="false">IF(K16="","",IF(LEN(K16)&gt;14,IF(ISBLANK(K16),"",K16),REPLACE(REPLACE(K16,1,3,"XXX"),13,2,"XX")))</f>
        <v>00.000.000/4002-97</v>
      </c>
      <c r="M16" s="297"/>
      <c r="N16" s="297"/>
      <c r="O16" s="297"/>
      <c r="P16" s="292" t="n">
        <v>45747</v>
      </c>
      <c r="Q16" s="287"/>
      <c r="R16" s="287"/>
      <c r="S16" s="287"/>
    </row>
    <row r="17" customFormat="false" ht="12.75" hidden="false" customHeight="true" outlineLevel="0" collapsed="false">
      <c r="A17" s="291" t="n">
        <v>14</v>
      </c>
      <c r="B17" s="303" t="n">
        <v>45747</v>
      </c>
      <c r="C17" s="276" t="n">
        <v>45717</v>
      </c>
      <c r="D17" s="251" t="s">
        <v>158</v>
      </c>
      <c r="E17" s="251" t="s">
        <v>302</v>
      </c>
      <c r="F17" s="278"/>
      <c r="G17" s="295" t="s">
        <v>495</v>
      </c>
      <c r="H17" s="280"/>
      <c r="I17" s="251" t="s">
        <v>392</v>
      </c>
      <c r="J17" s="318" t="s">
        <v>478</v>
      </c>
      <c r="K17" s="305" t="s">
        <v>479</v>
      </c>
      <c r="L17" s="280" t="str">
        <f aca="false">IF(K17="","",IF(LEN(K17)&gt;14,IF(ISBLANK(K17),"",K17),REPLACE(REPLACE(K17,1,3,"XXX"),13,2,"XX")))</f>
        <v>00.000.000/4002-97</v>
      </c>
      <c r="M17" s="250" t="s">
        <v>480</v>
      </c>
      <c r="N17" s="250"/>
      <c r="O17" s="250"/>
      <c r="P17" s="303" t="n">
        <v>45747</v>
      </c>
      <c r="Q17" s="287"/>
      <c r="R17" s="287"/>
      <c r="S17" s="287"/>
    </row>
    <row r="18" customFormat="false" ht="12.75" hidden="false" customHeight="true" outlineLevel="0" collapsed="false">
      <c r="A18" s="302" t="n">
        <v>15</v>
      </c>
      <c r="B18" s="303" t="n">
        <v>45751</v>
      </c>
      <c r="C18" s="276" t="n">
        <v>45717</v>
      </c>
      <c r="D18" s="251" t="s">
        <v>147</v>
      </c>
      <c r="E18" s="251" t="s">
        <v>149</v>
      </c>
      <c r="F18" s="278" t="n">
        <v>4511.32</v>
      </c>
      <c r="G18" s="295" t="s">
        <v>496</v>
      </c>
      <c r="H18" s="251" t="s">
        <v>482</v>
      </c>
      <c r="I18" s="251" t="s">
        <v>392</v>
      </c>
      <c r="J18" s="295" t="s">
        <v>497</v>
      </c>
      <c r="K18" s="251"/>
      <c r="L18" s="280" t="str">
        <f aca="false">IF(K18="","",IF(LEN(K18)&gt;14,IF(ISBLANK(K18),"",K18),REPLACE(REPLACE(K18,1,3,"XXX"),13,2,"XX")))</f>
        <v/>
      </c>
      <c r="M18" s="250" t="s">
        <v>468</v>
      </c>
      <c r="N18" s="250"/>
      <c r="O18" s="317" t="n">
        <v>20313</v>
      </c>
      <c r="P18" s="303" t="n">
        <v>45751</v>
      </c>
      <c r="Q18" s="287"/>
      <c r="R18" s="287"/>
      <c r="S18" s="287"/>
    </row>
    <row r="19" customFormat="false" ht="15" hidden="false" customHeight="false" outlineLevel="0" collapsed="false">
      <c r="A19" s="291" t="n">
        <v>16</v>
      </c>
      <c r="B19" s="303" t="n">
        <v>45751</v>
      </c>
      <c r="C19" s="276" t="n">
        <v>45717</v>
      </c>
      <c r="D19" s="251" t="s">
        <v>147</v>
      </c>
      <c r="E19" s="251" t="s">
        <v>149</v>
      </c>
      <c r="F19" s="278" t="n">
        <v>903.59</v>
      </c>
      <c r="G19" s="295" t="s">
        <v>496</v>
      </c>
      <c r="H19" s="251" t="s">
        <v>482</v>
      </c>
      <c r="I19" s="251" t="s">
        <v>392</v>
      </c>
      <c r="J19" s="295" t="s">
        <v>497</v>
      </c>
      <c r="K19" s="251"/>
      <c r="L19" s="280" t="str">
        <f aca="false">IF(K19="","",IF(LEN(K19)&gt;14,IF(ISBLANK(K19),"",K19),REPLACE(REPLACE(K19,1,3,"XXX"),13,2,"XX")))</f>
        <v/>
      </c>
      <c r="M19" s="250" t="s">
        <v>468</v>
      </c>
      <c r="N19" s="250"/>
      <c r="O19" s="317" t="n">
        <v>20314</v>
      </c>
      <c r="P19" s="303" t="n">
        <v>45751</v>
      </c>
      <c r="Q19" s="287"/>
      <c r="R19" s="287"/>
      <c r="S19" s="287"/>
    </row>
    <row r="20" customFormat="false" ht="24" hidden="false" customHeight="true" outlineLevel="0" collapsed="false">
      <c r="A20" s="291" t="n">
        <v>17</v>
      </c>
      <c r="B20" s="303" t="n">
        <v>45751</v>
      </c>
      <c r="C20" s="276" t="n">
        <v>45717</v>
      </c>
      <c r="D20" s="251" t="s">
        <v>158</v>
      </c>
      <c r="E20" s="251" t="s">
        <v>302</v>
      </c>
      <c r="F20" s="278" t="n">
        <v>6.8</v>
      </c>
      <c r="G20" s="310" t="s">
        <v>477</v>
      </c>
      <c r="H20" s="251"/>
      <c r="I20" s="251" t="s">
        <v>392</v>
      </c>
      <c r="J20" s="319" t="s">
        <v>498</v>
      </c>
      <c r="K20" s="305" t="s">
        <v>479</v>
      </c>
      <c r="L20" s="280" t="str">
        <f aca="false">IF(K20="","",IF(LEN(K20)&gt;14,IF(ISBLANK(K20),"",K20),REPLACE(REPLACE(K20,1,3,"XXX"),13,2,"XX")))</f>
        <v>00.000.000/4002-97</v>
      </c>
      <c r="M20" s="250" t="s">
        <v>480</v>
      </c>
      <c r="N20" s="250" t="s">
        <v>476</v>
      </c>
      <c r="O20" s="317" t="n">
        <v>890941200110966</v>
      </c>
      <c r="P20" s="303" t="n">
        <v>45751</v>
      </c>
      <c r="Q20" s="287"/>
      <c r="R20" s="287"/>
      <c r="S20" s="287"/>
    </row>
    <row r="21" customFormat="false" ht="24" hidden="false" customHeight="true" outlineLevel="0" collapsed="false">
      <c r="A21" s="302" t="n">
        <v>18</v>
      </c>
      <c r="B21" s="303" t="n">
        <v>45751</v>
      </c>
      <c r="C21" s="276" t="n">
        <v>45717</v>
      </c>
      <c r="D21" s="251" t="s">
        <v>158</v>
      </c>
      <c r="E21" s="251" t="s">
        <v>302</v>
      </c>
      <c r="F21" s="278" t="n">
        <v>73.8</v>
      </c>
      <c r="G21" s="310" t="s">
        <v>477</v>
      </c>
      <c r="H21" s="251"/>
      <c r="I21" s="251" t="s">
        <v>392</v>
      </c>
      <c r="J21" s="319" t="s">
        <v>498</v>
      </c>
      <c r="K21" s="305" t="s">
        <v>479</v>
      </c>
      <c r="L21" s="280" t="str">
        <f aca="false">IF(K21="","",IF(LEN(K21)&gt;14,IF(ISBLANK(K21),"",K21),REPLACE(REPLACE(K21,1,3,"XXX"),13,2,"XX")))</f>
        <v>00.000.000/4002-97</v>
      </c>
      <c r="M21" s="250" t="s">
        <v>480</v>
      </c>
      <c r="N21" s="250" t="s">
        <v>476</v>
      </c>
      <c r="O21" s="317" t="n">
        <v>890941200112150</v>
      </c>
      <c r="P21" s="303" t="n">
        <v>45751</v>
      </c>
      <c r="Q21" s="287"/>
      <c r="R21" s="287"/>
      <c r="S21" s="287"/>
    </row>
    <row r="22" customFormat="false" ht="48" hidden="false" customHeight="true" outlineLevel="0" collapsed="false">
      <c r="A22" s="291" t="n">
        <v>19</v>
      </c>
      <c r="B22" s="303" t="n">
        <v>45756</v>
      </c>
      <c r="C22" s="276" t="n">
        <v>45717</v>
      </c>
      <c r="D22" s="251" t="s">
        <v>160</v>
      </c>
      <c r="E22" s="251" t="s">
        <v>363</v>
      </c>
      <c r="F22" s="278" t="n">
        <v>3742</v>
      </c>
      <c r="G22" s="295" t="s">
        <v>499</v>
      </c>
      <c r="H22" s="251" t="s">
        <v>500</v>
      </c>
      <c r="I22" s="251" t="s">
        <v>396</v>
      </c>
      <c r="J22" s="295" t="s">
        <v>501</v>
      </c>
      <c r="K22" s="251" t="s">
        <v>502</v>
      </c>
      <c r="L22" s="280" t="str">
        <f aca="false">IF(K22="","",IF(LEN(K22)&gt;14,IF(ISBLANK(K22),"",K22),REPLACE(REPLACE(K22,1,3,"XXX"),13,2,"XX")))</f>
        <v>35.427.540/0001-30</v>
      </c>
      <c r="M22" s="250" t="s">
        <v>503</v>
      </c>
      <c r="N22" s="250" t="s">
        <v>503</v>
      </c>
      <c r="O22" s="317" t="n">
        <v>40901</v>
      </c>
      <c r="P22" s="303" t="n">
        <v>45756</v>
      </c>
      <c r="Q22" s="287"/>
      <c r="R22" s="287"/>
      <c r="S22" s="287"/>
    </row>
    <row r="23" customFormat="false" ht="60" hidden="false" customHeight="true" outlineLevel="0" collapsed="false">
      <c r="A23" s="291" t="n">
        <v>20</v>
      </c>
      <c r="B23" s="303" t="n">
        <v>45756</v>
      </c>
      <c r="C23" s="276" t="n">
        <v>45748</v>
      </c>
      <c r="D23" s="251" t="s">
        <v>158</v>
      </c>
      <c r="E23" s="251" t="s">
        <v>356</v>
      </c>
      <c r="F23" s="278" t="n">
        <v>263.55</v>
      </c>
      <c r="G23" s="295" t="s">
        <v>504</v>
      </c>
      <c r="H23" s="251" t="s">
        <v>505</v>
      </c>
      <c r="I23" s="251" t="s">
        <v>396</v>
      </c>
      <c r="J23" s="295" t="s">
        <v>506</v>
      </c>
      <c r="K23" s="277" t="s">
        <v>507</v>
      </c>
      <c r="L23" s="280" t="str">
        <f aca="false">IF(K23="","",IF(LEN(K23)&gt;14,IF(ISBLANK(K23),"",K23),REPLACE(REPLACE(K23,1,3,"XXX"),13,2,"XX")))</f>
        <v>XXX.243.306-XX</v>
      </c>
      <c r="M23" s="250" t="s">
        <v>480</v>
      </c>
      <c r="N23" s="250" t="s">
        <v>476</v>
      </c>
      <c r="O23" s="317" t="n">
        <v>40902</v>
      </c>
      <c r="P23" s="303" t="n">
        <v>45756</v>
      </c>
      <c r="Q23" s="287"/>
      <c r="R23" s="287"/>
      <c r="S23" s="287"/>
    </row>
    <row r="24" customFormat="false" ht="12.75" hidden="false" customHeight="true" outlineLevel="0" collapsed="false">
      <c r="A24" s="302" t="n">
        <v>21</v>
      </c>
      <c r="B24" s="303" t="n">
        <v>45756</v>
      </c>
      <c r="C24" s="276" t="n">
        <v>45748</v>
      </c>
      <c r="D24" s="251" t="s">
        <v>147</v>
      </c>
      <c r="E24" s="251" t="s">
        <v>218</v>
      </c>
      <c r="F24" s="278" t="n">
        <v>90</v>
      </c>
      <c r="G24" s="295" t="s">
        <v>508</v>
      </c>
      <c r="H24" s="251" t="s">
        <v>482</v>
      </c>
      <c r="I24" s="251" t="s">
        <v>395</v>
      </c>
      <c r="J24" s="295" t="s">
        <v>487</v>
      </c>
      <c r="K24" s="251" t="s">
        <v>509</v>
      </c>
      <c r="L24" s="280" t="str">
        <f aca="false">IF(K24="","",IF(LEN(K24)&gt;14,IF(ISBLANK(K24),"",K24),REPLACE(REPLACE(K24,1,3,"XXX"),13,2,"XX")))</f>
        <v>XXX.232.776-XX</v>
      </c>
      <c r="M24" s="250" t="s">
        <v>468</v>
      </c>
      <c r="N24" s="250" t="s">
        <v>476</v>
      </c>
      <c r="O24" s="317" t="n">
        <v>40903</v>
      </c>
      <c r="P24" s="303" t="n">
        <v>45756</v>
      </c>
      <c r="Q24" s="287"/>
      <c r="R24" s="287"/>
      <c r="S24" s="287"/>
    </row>
    <row r="25" customFormat="false" ht="15.75" hidden="false" customHeight="true" outlineLevel="0" collapsed="false">
      <c r="A25" s="291" t="n">
        <v>22</v>
      </c>
      <c r="B25" s="303" t="n">
        <v>45756</v>
      </c>
      <c r="C25" s="276" t="n">
        <v>45748</v>
      </c>
      <c r="D25" s="251" t="s">
        <v>147</v>
      </c>
      <c r="E25" s="251" t="s">
        <v>218</v>
      </c>
      <c r="F25" s="278" t="n">
        <v>90</v>
      </c>
      <c r="G25" s="295" t="s">
        <v>508</v>
      </c>
      <c r="H25" s="251" t="s">
        <v>482</v>
      </c>
      <c r="I25" s="251" t="s">
        <v>395</v>
      </c>
      <c r="J25" s="295" t="s">
        <v>487</v>
      </c>
      <c r="K25" s="251" t="s">
        <v>510</v>
      </c>
      <c r="L25" s="280" t="str">
        <f aca="false">IF(K25="","",IF(LEN(K25)&gt;14,IF(ISBLANK(K25),"",K25),REPLACE(REPLACE(K25,1,3,"XXX"),13,2,"XX")))</f>
        <v>XXX.269.326-XX</v>
      </c>
      <c r="M25" s="250" t="s">
        <v>468</v>
      </c>
      <c r="N25" s="250" t="s">
        <v>476</v>
      </c>
      <c r="O25" s="317" t="n">
        <v>40904</v>
      </c>
      <c r="P25" s="303" t="n">
        <v>45756</v>
      </c>
      <c r="Q25" s="287"/>
      <c r="R25" s="287"/>
      <c r="S25" s="287"/>
    </row>
    <row r="26" customFormat="false" ht="36" hidden="false" customHeight="true" outlineLevel="0" collapsed="false">
      <c r="A26" s="291" t="n">
        <v>23</v>
      </c>
      <c r="B26" s="303" t="n">
        <v>45756</v>
      </c>
      <c r="C26" s="276" t="n">
        <v>45748</v>
      </c>
      <c r="D26" s="251" t="s">
        <v>160</v>
      </c>
      <c r="E26" s="251" t="s">
        <v>363</v>
      </c>
      <c r="F26" s="278" t="n">
        <v>17812.2</v>
      </c>
      <c r="G26" s="295" t="s">
        <v>511</v>
      </c>
      <c r="H26" s="251" t="s">
        <v>500</v>
      </c>
      <c r="I26" s="251" t="s">
        <v>396</v>
      </c>
      <c r="J26" s="295" t="s">
        <v>512</v>
      </c>
      <c r="K26" s="251" t="s">
        <v>513</v>
      </c>
      <c r="L26" s="280" t="str">
        <f aca="false">IF(K26="","",IF(LEN(K26)&gt;14,IF(ISBLANK(K26),"",K26),REPLACE(REPLACE(K26,1,3,"XXX"),13,2,"XX")))</f>
        <v>10.388.905/0002-15</v>
      </c>
      <c r="M26" s="250" t="s">
        <v>468</v>
      </c>
      <c r="N26" s="250" t="s">
        <v>476</v>
      </c>
      <c r="O26" s="317" t="n">
        <v>40906</v>
      </c>
      <c r="P26" s="303" t="n">
        <v>45756</v>
      </c>
      <c r="Q26" s="287"/>
      <c r="R26" s="287"/>
      <c r="S26" s="287"/>
    </row>
    <row r="27" customFormat="false" ht="12.75" hidden="false" customHeight="true" outlineLevel="0" collapsed="false">
      <c r="A27" s="302" t="n">
        <v>24</v>
      </c>
      <c r="B27" s="303" t="n">
        <v>45756</v>
      </c>
      <c r="C27" s="276" t="n">
        <v>45748</v>
      </c>
      <c r="D27" s="251" t="s">
        <v>147</v>
      </c>
      <c r="E27" s="251" t="s">
        <v>218</v>
      </c>
      <c r="F27" s="278" t="n">
        <v>216</v>
      </c>
      <c r="G27" s="295" t="s">
        <v>508</v>
      </c>
      <c r="H27" s="251" t="s">
        <v>482</v>
      </c>
      <c r="I27" s="251" t="s">
        <v>396</v>
      </c>
      <c r="J27" s="295" t="s">
        <v>487</v>
      </c>
      <c r="K27" s="251" t="s">
        <v>514</v>
      </c>
      <c r="L27" s="280" t="str">
        <f aca="false">IF(K27="","",IF(LEN(K27)&gt;14,IF(ISBLANK(K27),"",K27),REPLACE(REPLACE(K27,1,3,"XXX"),13,2,"XX")))</f>
        <v>XXX.992.166-XX</v>
      </c>
      <c r="M27" s="250" t="s">
        <v>468</v>
      </c>
      <c r="N27" s="250" t="s">
        <v>476</v>
      </c>
      <c r="O27" s="317" t="n">
        <v>40907</v>
      </c>
      <c r="P27" s="303" t="n">
        <v>45756</v>
      </c>
      <c r="Q27" s="287"/>
      <c r="R27" s="287"/>
      <c r="S27" s="287"/>
    </row>
    <row r="28" customFormat="false" ht="24" hidden="false" customHeight="true" outlineLevel="0" collapsed="false">
      <c r="A28" s="291" t="n">
        <v>25</v>
      </c>
      <c r="B28" s="303" t="n">
        <v>45756</v>
      </c>
      <c r="C28" s="276" t="n">
        <v>45748</v>
      </c>
      <c r="D28" s="251" t="s">
        <v>158</v>
      </c>
      <c r="E28" s="251" t="s">
        <v>302</v>
      </c>
      <c r="F28" s="278" t="n">
        <v>14.6</v>
      </c>
      <c r="G28" s="310" t="s">
        <v>477</v>
      </c>
      <c r="H28" s="251"/>
      <c r="I28" s="251" t="s">
        <v>392</v>
      </c>
      <c r="J28" s="319" t="s">
        <v>498</v>
      </c>
      <c r="K28" s="305" t="s">
        <v>479</v>
      </c>
      <c r="L28" s="280" t="str">
        <f aca="false">IF(K28="","",IF(LEN(K28)&gt;14,IF(ISBLANK(K28),"",K28),REPLACE(REPLACE(K28,1,3,"XXX"),13,2,"XX")))</f>
        <v>00.000.000/4002-97</v>
      </c>
      <c r="M28" s="250" t="s">
        <v>480</v>
      </c>
      <c r="N28" s="250" t="s">
        <v>476</v>
      </c>
      <c r="O28" s="317" t="n">
        <v>890991200119651</v>
      </c>
      <c r="P28" s="303" t="n">
        <v>45756</v>
      </c>
      <c r="Q28" s="287"/>
      <c r="R28" s="287"/>
      <c r="S28" s="287"/>
    </row>
    <row r="29" customFormat="false" ht="36" hidden="false" customHeight="true" outlineLevel="0" collapsed="false">
      <c r="A29" s="291" t="n">
        <v>26</v>
      </c>
      <c r="B29" s="303" t="n">
        <v>45757</v>
      </c>
      <c r="C29" s="276" t="n">
        <v>45748</v>
      </c>
      <c r="D29" s="251" t="s">
        <v>158</v>
      </c>
      <c r="E29" s="251" t="s">
        <v>238</v>
      </c>
      <c r="F29" s="278" t="n">
        <v>292.2</v>
      </c>
      <c r="G29" s="295" t="s">
        <v>515</v>
      </c>
      <c r="H29" s="251" t="s">
        <v>473</v>
      </c>
      <c r="I29" s="251" t="s">
        <v>396</v>
      </c>
      <c r="J29" s="295" t="s">
        <v>516</v>
      </c>
      <c r="K29" s="305" t="s">
        <v>475</v>
      </c>
      <c r="L29" s="280" t="str">
        <f aca="false">IF(K29="","",IF(LEN(K29)&gt;14,IF(ISBLANK(K29),"",K29),REPLACE(REPLACE(K29,1,3,"XXX"),13,2,"XX")))</f>
        <v>27.385.041/0001-08 </v>
      </c>
      <c r="M29" s="250" t="s">
        <v>503</v>
      </c>
      <c r="N29" s="250" t="s">
        <v>503</v>
      </c>
      <c r="O29" s="317" t="n">
        <v>41001</v>
      </c>
      <c r="P29" s="303" t="n">
        <v>45757</v>
      </c>
      <c r="Q29" s="287"/>
      <c r="R29" s="287"/>
      <c r="S29" s="287"/>
    </row>
    <row r="30" customFormat="false" ht="12.75" hidden="false" customHeight="true" outlineLevel="0" collapsed="false">
      <c r="A30" s="302" t="n">
        <v>27</v>
      </c>
      <c r="B30" s="303" t="n">
        <v>45757</v>
      </c>
      <c r="C30" s="276" t="n">
        <v>45748</v>
      </c>
      <c r="D30" s="251" t="s">
        <v>147</v>
      </c>
      <c r="E30" s="251" t="s">
        <v>218</v>
      </c>
      <c r="F30" s="278" t="n">
        <v>276</v>
      </c>
      <c r="G30" s="295" t="s">
        <v>517</v>
      </c>
      <c r="H30" s="251" t="s">
        <v>482</v>
      </c>
      <c r="I30" s="251" t="s">
        <v>394</v>
      </c>
      <c r="J30" s="296" t="s">
        <v>483</v>
      </c>
      <c r="K30" s="280" t="s">
        <v>484</v>
      </c>
      <c r="L30" s="280" t="str">
        <f aca="false">IF(K30="","",IF(LEN(K30)&gt;14,IF(ISBLANK(K30),"",K30),REPLACE(REPLACE(K30,1,3,"XXX"),13,2,"XX")))</f>
        <v>XXX.163.626-XX</v>
      </c>
      <c r="M30" s="250" t="s">
        <v>468</v>
      </c>
      <c r="N30" s="250" t="s">
        <v>476</v>
      </c>
      <c r="O30" s="317" t="n">
        <v>41002</v>
      </c>
      <c r="P30" s="303" t="n">
        <v>45757</v>
      </c>
      <c r="Q30" s="287"/>
      <c r="R30" s="287"/>
      <c r="S30" s="287"/>
    </row>
    <row r="31" customFormat="false" ht="12.75" hidden="false" customHeight="true" outlineLevel="0" collapsed="false">
      <c r="A31" s="291" t="n">
        <v>28</v>
      </c>
      <c r="B31" s="303" t="n">
        <v>45757</v>
      </c>
      <c r="C31" s="276" t="n">
        <v>45748</v>
      </c>
      <c r="D31" s="251" t="s">
        <v>147</v>
      </c>
      <c r="E31" s="251" t="s">
        <v>218</v>
      </c>
      <c r="F31" s="278" t="n">
        <v>204</v>
      </c>
      <c r="G31" s="295" t="s">
        <v>517</v>
      </c>
      <c r="H31" s="251" t="s">
        <v>482</v>
      </c>
      <c r="I31" s="251" t="s">
        <v>394</v>
      </c>
      <c r="J31" s="296" t="s">
        <v>491</v>
      </c>
      <c r="K31" s="280" t="s">
        <v>492</v>
      </c>
      <c r="L31" s="280" t="str">
        <f aca="false">IF(K31="","",IF(LEN(K31)&gt;14,IF(ISBLANK(K31),"",K31),REPLACE(REPLACE(K31,1,3,"XXX"),13,2,"XX")))</f>
        <v>XXX.062.646-XX</v>
      </c>
      <c r="M31" s="250" t="s">
        <v>468</v>
      </c>
      <c r="N31" s="250" t="s">
        <v>476</v>
      </c>
      <c r="O31" s="317" t="n">
        <v>41003</v>
      </c>
      <c r="P31" s="303" t="n">
        <v>45757</v>
      </c>
      <c r="Q31" s="287"/>
      <c r="R31" s="287"/>
      <c r="S31" s="287"/>
    </row>
    <row r="32" customFormat="false" ht="12.75" hidden="false" customHeight="true" outlineLevel="0" collapsed="false">
      <c r="A32" s="291" t="n">
        <v>29</v>
      </c>
      <c r="B32" s="303" t="n">
        <v>45757</v>
      </c>
      <c r="C32" s="276" t="n">
        <v>45748</v>
      </c>
      <c r="D32" s="251" t="s">
        <v>147</v>
      </c>
      <c r="E32" s="251" t="s">
        <v>218</v>
      </c>
      <c r="F32" s="278" t="n">
        <v>334.8</v>
      </c>
      <c r="G32" s="295" t="s">
        <v>517</v>
      </c>
      <c r="H32" s="251" t="s">
        <v>482</v>
      </c>
      <c r="I32" s="251" t="s">
        <v>394</v>
      </c>
      <c r="J32" s="296" t="s">
        <v>487</v>
      </c>
      <c r="K32" s="280" t="s">
        <v>490</v>
      </c>
      <c r="L32" s="280" t="str">
        <f aca="false">IF(K32="","",IF(LEN(K32)&gt;14,IF(ISBLANK(K32),"",K32),REPLACE(REPLACE(K32,1,3,"XXX"),13,2,"XX")))</f>
        <v>XXX.571.906-XX</v>
      </c>
      <c r="M32" s="250" t="s">
        <v>468</v>
      </c>
      <c r="N32" s="250" t="s">
        <v>476</v>
      </c>
      <c r="O32" s="317" t="n">
        <v>41004</v>
      </c>
      <c r="P32" s="303" t="n">
        <v>45757</v>
      </c>
      <c r="Q32" s="287"/>
      <c r="R32" s="287"/>
      <c r="S32" s="287"/>
    </row>
    <row r="33" customFormat="false" ht="12.75" hidden="false" customHeight="true" outlineLevel="0" collapsed="false">
      <c r="A33" s="302" t="n">
        <v>30</v>
      </c>
      <c r="B33" s="303" t="n">
        <v>45757</v>
      </c>
      <c r="C33" s="276" t="n">
        <v>45748</v>
      </c>
      <c r="D33" s="251" t="s">
        <v>147</v>
      </c>
      <c r="E33" s="251" t="s">
        <v>218</v>
      </c>
      <c r="F33" s="278" t="n">
        <v>276</v>
      </c>
      <c r="G33" s="295" t="s">
        <v>517</v>
      </c>
      <c r="H33" s="251" t="s">
        <v>482</v>
      </c>
      <c r="I33" s="251" t="s">
        <v>394</v>
      </c>
      <c r="J33" s="296" t="s">
        <v>487</v>
      </c>
      <c r="K33" s="280" t="s">
        <v>488</v>
      </c>
      <c r="L33" s="280" t="str">
        <f aca="false">IF(K33="","",IF(LEN(K33)&gt;14,IF(ISBLANK(K33),"",K33),REPLACE(REPLACE(K33,1,3,"XXX"),13,2,"XX")))</f>
        <v>XXX.655.526-XX</v>
      </c>
      <c r="M33" s="250" t="s">
        <v>468</v>
      </c>
      <c r="N33" s="250" t="s">
        <v>476</v>
      </c>
      <c r="O33" s="317" t="n">
        <v>41005</v>
      </c>
      <c r="P33" s="303" t="n">
        <v>45757</v>
      </c>
      <c r="Q33" s="287"/>
      <c r="R33" s="287"/>
      <c r="S33" s="287"/>
    </row>
    <row r="34" customFormat="false" ht="12.75" hidden="false" customHeight="true" outlineLevel="0" collapsed="false">
      <c r="A34" s="291" t="n">
        <v>31</v>
      </c>
      <c r="B34" s="303" t="n">
        <v>45757</v>
      </c>
      <c r="C34" s="276" t="n">
        <v>45748</v>
      </c>
      <c r="D34" s="251" t="s">
        <v>147</v>
      </c>
      <c r="E34" s="251" t="s">
        <v>218</v>
      </c>
      <c r="F34" s="278" t="n">
        <v>207</v>
      </c>
      <c r="G34" s="295" t="s">
        <v>517</v>
      </c>
      <c r="H34" s="251" t="s">
        <v>482</v>
      </c>
      <c r="I34" s="251" t="s">
        <v>394</v>
      </c>
      <c r="J34" s="296" t="s">
        <v>487</v>
      </c>
      <c r="K34" s="280" t="s">
        <v>489</v>
      </c>
      <c r="L34" s="280" t="str">
        <f aca="false">IF(K34="","",IF(LEN(K34)&gt;14,IF(ISBLANK(K34),"",K34),REPLACE(REPLACE(K34,1,3,"XXX"),13,2,"XX")))</f>
        <v>XXX.240.526-XX</v>
      </c>
      <c r="M34" s="250" t="s">
        <v>468</v>
      </c>
      <c r="N34" s="250" t="s">
        <v>476</v>
      </c>
      <c r="O34" s="317" t="n">
        <v>41006</v>
      </c>
      <c r="P34" s="303" t="n">
        <v>45757</v>
      </c>
      <c r="Q34" s="287"/>
      <c r="R34" s="287"/>
      <c r="S34" s="287"/>
    </row>
    <row r="35" customFormat="false" ht="12.75" hidden="false" customHeight="true" outlineLevel="0" collapsed="false">
      <c r="A35" s="291" t="n">
        <v>32</v>
      </c>
      <c r="B35" s="303" t="n">
        <v>45757</v>
      </c>
      <c r="C35" s="276" t="n">
        <v>45748</v>
      </c>
      <c r="D35" s="251" t="s">
        <v>147</v>
      </c>
      <c r="E35" s="251" t="s">
        <v>218</v>
      </c>
      <c r="F35" s="278" t="n">
        <v>220</v>
      </c>
      <c r="G35" s="295" t="s">
        <v>517</v>
      </c>
      <c r="H35" s="251" t="s">
        <v>482</v>
      </c>
      <c r="I35" s="251" t="s">
        <v>394</v>
      </c>
      <c r="J35" s="295" t="s">
        <v>487</v>
      </c>
      <c r="K35" s="305" t="s">
        <v>493</v>
      </c>
      <c r="L35" s="280" t="str">
        <f aca="false">IF(K35="","",IF(LEN(K35)&gt;14,IF(ISBLANK(K35),"",K35),REPLACE(REPLACE(K35,1,3,"XXX"),13,2,"XX")))</f>
        <v>XXX.845.996-XX</v>
      </c>
      <c r="M35" s="250" t="s">
        <v>468</v>
      </c>
      <c r="N35" s="250" t="s">
        <v>476</v>
      </c>
      <c r="O35" s="317" t="n">
        <v>41007</v>
      </c>
      <c r="P35" s="303" t="n">
        <v>45757</v>
      </c>
      <c r="Q35" s="287"/>
      <c r="R35" s="287"/>
      <c r="S35" s="287"/>
    </row>
    <row r="36" customFormat="false" ht="24" hidden="false" customHeight="true" outlineLevel="0" collapsed="false">
      <c r="A36" s="302" t="n">
        <v>33</v>
      </c>
      <c r="B36" s="303" t="n">
        <v>45757</v>
      </c>
      <c r="C36" s="276" t="n">
        <v>45748</v>
      </c>
      <c r="D36" s="251" t="s">
        <v>158</v>
      </c>
      <c r="E36" s="251" t="s">
        <v>302</v>
      </c>
      <c r="F36" s="278" t="n">
        <v>12.82</v>
      </c>
      <c r="G36" s="310" t="s">
        <v>477</v>
      </c>
      <c r="H36" s="251"/>
      <c r="I36" s="251" t="s">
        <v>392</v>
      </c>
      <c r="J36" s="319" t="s">
        <v>498</v>
      </c>
      <c r="K36" s="305" t="s">
        <v>479</v>
      </c>
      <c r="L36" s="280" t="str">
        <f aca="false">IF(K36="","",IF(LEN(K36)&gt;14,IF(ISBLANK(K36),"",K36),REPLACE(REPLACE(K36,1,3,"XXX"),13,2,"XX")))</f>
        <v>00.000.000/4002-97</v>
      </c>
      <c r="M36" s="250" t="s">
        <v>480</v>
      </c>
      <c r="N36" s="250" t="s">
        <v>476</v>
      </c>
      <c r="O36" s="317" t="n">
        <v>881001201657820</v>
      </c>
      <c r="P36" s="303" t="n">
        <v>45757</v>
      </c>
      <c r="Q36" s="287"/>
      <c r="R36" s="287"/>
      <c r="S36" s="287"/>
    </row>
    <row r="37" customFormat="false" ht="165.75" hidden="false" customHeight="true" outlineLevel="0" collapsed="false">
      <c r="A37" s="291" t="n">
        <v>34</v>
      </c>
      <c r="B37" s="303" t="n">
        <v>45758</v>
      </c>
      <c r="C37" s="276" t="n">
        <v>45748</v>
      </c>
      <c r="D37" s="251" t="s">
        <v>160</v>
      </c>
      <c r="E37" s="251" t="s">
        <v>371</v>
      </c>
      <c r="F37" s="278" t="n">
        <v>19530</v>
      </c>
      <c r="G37" s="320" t="s">
        <v>518</v>
      </c>
      <c r="H37" s="321" t="s">
        <v>500</v>
      </c>
      <c r="I37" s="251" t="s">
        <v>394</v>
      </c>
      <c r="J37" s="295" t="s">
        <v>519</v>
      </c>
      <c r="K37" s="251" t="s">
        <v>502</v>
      </c>
      <c r="L37" s="280" t="str">
        <f aca="false">IF(K37="","",IF(LEN(K37)&gt;14,IF(ISBLANK(K37),"",K37),REPLACE(REPLACE(K37,1,3,"XXX"),13,2,"XX")))</f>
        <v>35.427.540/0001-30</v>
      </c>
      <c r="M37" s="250" t="s">
        <v>468</v>
      </c>
      <c r="N37" s="250" t="s">
        <v>476</v>
      </c>
      <c r="O37" s="317" t="n">
        <v>41101</v>
      </c>
      <c r="P37" s="303" t="n">
        <v>45758</v>
      </c>
      <c r="Q37" s="287"/>
      <c r="R37" s="287"/>
      <c r="S37" s="287"/>
    </row>
    <row r="38" customFormat="false" ht="24" hidden="false" customHeight="true" outlineLevel="0" collapsed="false">
      <c r="A38" s="291" t="n">
        <v>35</v>
      </c>
      <c r="B38" s="303" t="n">
        <v>45758</v>
      </c>
      <c r="C38" s="276" t="n">
        <v>45748</v>
      </c>
      <c r="D38" s="251" t="s">
        <v>158</v>
      </c>
      <c r="E38" s="251" t="s">
        <v>302</v>
      </c>
      <c r="F38" s="278" t="n">
        <v>10</v>
      </c>
      <c r="G38" s="310" t="s">
        <v>477</v>
      </c>
      <c r="H38" s="251"/>
      <c r="I38" s="251" t="s">
        <v>392</v>
      </c>
      <c r="J38" s="319" t="s">
        <v>498</v>
      </c>
      <c r="K38" s="305" t="s">
        <v>479</v>
      </c>
      <c r="L38" s="280" t="str">
        <f aca="false">IF(K38="","",IF(LEN(K38)&gt;14,IF(ISBLANK(K38),"",K38),REPLACE(REPLACE(K38,1,3,"XXX"),13,2,"XX")))</f>
        <v>00.000.000/4002-97</v>
      </c>
      <c r="M38" s="250" t="s">
        <v>480</v>
      </c>
      <c r="N38" s="250" t="s">
        <v>476</v>
      </c>
      <c r="O38" s="317" t="n">
        <v>831011100281862</v>
      </c>
      <c r="P38" s="303" t="n">
        <v>45758</v>
      </c>
      <c r="Q38" s="287"/>
      <c r="R38" s="287"/>
      <c r="S38" s="287"/>
    </row>
    <row r="39" customFormat="false" ht="12.75" hidden="false" customHeight="true" outlineLevel="0" collapsed="false">
      <c r="A39" s="302" t="n">
        <v>36</v>
      </c>
      <c r="B39" s="303" t="n">
        <v>45761</v>
      </c>
      <c r="C39" s="276" t="n">
        <v>45748</v>
      </c>
      <c r="D39" s="251" t="s">
        <v>147</v>
      </c>
      <c r="E39" s="251" t="s">
        <v>218</v>
      </c>
      <c r="F39" s="278" t="n">
        <v>312</v>
      </c>
      <c r="G39" s="295" t="s">
        <v>508</v>
      </c>
      <c r="H39" s="251" t="s">
        <v>482</v>
      </c>
      <c r="I39" s="251" t="s">
        <v>394</v>
      </c>
      <c r="J39" s="251" t="s">
        <v>487</v>
      </c>
      <c r="K39" s="251" t="s">
        <v>520</v>
      </c>
      <c r="L39" s="280" t="str">
        <f aca="false">IF(K39="","",IF(LEN(K39)&gt;14,IF(ISBLANK(K39),"",K39),REPLACE(REPLACE(K39,1,3,"XXX"),13,2,"XX")))</f>
        <v>XXX.858.236-XX</v>
      </c>
      <c r="M39" s="250" t="s">
        <v>468</v>
      </c>
      <c r="N39" s="250" t="s">
        <v>476</v>
      </c>
      <c r="O39" s="317" t="n">
        <v>41401</v>
      </c>
      <c r="P39" s="303" t="n">
        <v>45761</v>
      </c>
      <c r="Q39" s="287"/>
      <c r="R39" s="287"/>
      <c r="S39" s="287"/>
    </row>
    <row r="40" customFormat="false" ht="12.75" hidden="false" customHeight="true" outlineLevel="0" collapsed="false">
      <c r="A40" s="291" t="n">
        <v>37</v>
      </c>
      <c r="B40" s="303" t="n">
        <v>45761</v>
      </c>
      <c r="C40" s="276" t="n">
        <v>45748</v>
      </c>
      <c r="D40" s="251" t="s">
        <v>147</v>
      </c>
      <c r="E40" s="251" t="s">
        <v>218</v>
      </c>
      <c r="F40" s="278" t="n">
        <v>276</v>
      </c>
      <c r="G40" s="295" t="s">
        <v>508</v>
      </c>
      <c r="H40" s="251" t="s">
        <v>482</v>
      </c>
      <c r="I40" s="251" t="s">
        <v>394</v>
      </c>
      <c r="J40" s="251" t="s">
        <v>483</v>
      </c>
      <c r="K40" s="253" t="s">
        <v>521</v>
      </c>
      <c r="L40" s="280" t="str">
        <f aca="false">IF(K40="","",IF(LEN(K40)&gt;14,IF(ISBLANK(K40),"",K40),REPLACE(REPLACE(K40,1,3,"XXX"),13,2,"XX")))</f>
        <v>XXX.748.946-XX</v>
      </c>
      <c r="M40" s="250" t="s">
        <v>468</v>
      </c>
      <c r="N40" s="250" t="s">
        <v>476</v>
      </c>
      <c r="O40" s="317" t="n">
        <v>41402</v>
      </c>
      <c r="P40" s="303" t="n">
        <v>45761</v>
      </c>
      <c r="Q40" s="287"/>
      <c r="R40" s="287"/>
      <c r="S40" s="287"/>
    </row>
    <row r="41" customFormat="false" ht="24" hidden="false" customHeight="true" outlineLevel="0" collapsed="false">
      <c r="A41" s="291" t="n">
        <v>38</v>
      </c>
      <c r="B41" s="303" t="n">
        <v>45761</v>
      </c>
      <c r="C41" s="276" t="n">
        <v>45748</v>
      </c>
      <c r="D41" s="251" t="s">
        <v>147</v>
      </c>
      <c r="E41" s="251" t="s">
        <v>222</v>
      </c>
      <c r="F41" s="278" t="n">
        <v>56.22</v>
      </c>
      <c r="G41" s="295" t="s">
        <v>522</v>
      </c>
      <c r="H41" s="251" t="s">
        <v>482</v>
      </c>
      <c r="I41" s="251" t="s">
        <v>392</v>
      </c>
      <c r="J41" s="251" t="s">
        <v>523</v>
      </c>
      <c r="K41" s="277" t="s">
        <v>524</v>
      </c>
      <c r="L41" s="280" t="str">
        <f aca="false">IF(K41="","",IF(LEN(K41)&gt;14,IF(ISBLANK(K41),"",K41),REPLACE(REPLACE(K41,1,3,"XXX"),13,2,"XX")))</f>
        <v>30.987.115/0001-82</v>
      </c>
      <c r="M41" s="250" t="s">
        <v>503</v>
      </c>
      <c r="N41" s="250" t="s">
        <v>503</v>
      </c>
      <c r="O41" s="317" t="n">
        <v>41403</v>
      </c>
      <c r="P41" s="303" t="n">
        <v>45761</v>
      </c>
      <c r="Q41" s="287"/>
      <c r="R41" s="287"/>
      <c r="S41" s="287"/>
    </row>
    <row r="42" customFormat="false" ht="24" hidden="false" customHeight="true" outlineLevel="0" collapsed="false">
      <c r="A42" s="302" t="n">
        <v>39</v>
      </c>
      <c r="B42" s="303" t="n">
        <v>45761</v>
      </c>
      <c r="C42" s="276" t="n">
        <v>45748</v>
      </c>
      <c r="D42" s="251" t="s">
        <v>147</v>
      </c>
      <c r="E42" s="251" t="s">
        <v>234</v>
      </c>
      <c r="F42" s="278" t="n">
        <v>18.56</v>
      </c>
      <c r="G42" s="295" t="s">
        <v>525</v>
      </c>
      <c r="H42" s="251" t="s">
        <v>482</v>
      </c>
      <c r="I42" s="251" t="s">
        <v>392</v>
      </c>
      <c r="J42" s="251" t="s">
        <v>523</v>
      </c>
      <c r="K42" s="277" t="s">
        <v>524</v>
      </c>
      <c r="L42" s="280" t="str">
        <f aca="false">IF(K42="","",IF(LEN(K42)&gt;14,IF(ISBLANK(K42),"",K42),REPLACE(REPLACE(K42,1,3,"XXX"),13,2,"XX")))</f>
        <v>30.987.115/0001-82</v>
      </c>
      <c r="M42" s="250" t="s">
        <v>503</v>
      </c>
      <c r="N42" s="250" t="s">
        <v>503</v>
      </c>
      <c r="O42" s="317" t="n">
        <v>41404</v>
      </c>
      <c r="P42" s="303" t="n">
        <v>45761</v>
      </c>
      <c r="Q42" s="287"/>
      <c r="R42" s="287"/>
      <c r="S42" s="287"/>
    </row>
    <row r="43" customFormat="false" ht="15.75" hidden="false" customHeight="true" outlineLevel="0" collapsed="false">
      <c r="A43" s="291" t="n">
        <v>40</v>
      </c>
      <c r="B43" s="303" t="n">
        <v>45761</v>
      </c>
      <c r="C43" s="276" t="n">
        <v>45748</v>
      </c>
      <c r="D43" s="251" t="s">
        <v>147</v>
      </c>
      <c r="E43" s="251" t="s">
        <v>218</v>
      </c>
      <c r="F43" s="278" t="n">
        <v>121</v>
      </c>
      <c r="G43" s="319" t="s">
        <v>526</v>
      </c>
      <c r="H43" s="251" t="s">
        <v>482</v>
      </c>
      <c r="I43" s="251" t="s">
        <v>394</v>
      </c>
      <c r="J43" s="251" t="s">
        <v>527</v>
      </c>
      <c r="K43" s="277" t="s">
        <v>528</v>
      </c>
      <c r="L43" s="280" t="str">
        <f aca="false">IF(K43="","",IF(LEN(K43)&gt;14,IF(ISBLANK(K43),"",K43),REPLACE(REPLACE(K43,1,3,"XXX"),13,2,"XX")))</f>
        <v>00.288.916/0010-80</v>
      </c>
      <c r="M43" s="250" t="s">
        <v>503</v>
      </c>
      <c r="N43" s="250" t="s">
        <v>503</v>
      </c>
      <c r="O43" s="317" t="n">
        <v>41405</v>
      </c>
      <c r="P43" s="303" t="n">
        <v>45761</v>
      </c>
      <c r="Q43" s="287"/>
      <c r="R43" s="287"/>
      <c r="S43" s="287"/>
    </row>
    <row r="44" customFormat="false" ht="22.5" hidden="false" customHeight="true" outlineLevel="0" collapsed="false">
      <c r="A44" s="291" t="n">
        <v>41</v>
      </c>
      <c r="B44" s="303" t="n">
        <v>45761</v>
      </c>
      <c r="C44" s="276" t="n">
        <v>45748</v>
      </c>
      <c r="D44" s="251" t="s">
        <v>147</v>
      </c>
      <c r="E44" s="251" t="s">
        <v>218</v>
      </c>
      <c r="F44" s="278" t="n">
        <v>121</v>
      </c>
      <c r="G44" s="319" t="s">
        <v>529</v>
      </c>
      <c r="H44" s="251" t="s">
        <v>482</v>
      </c>
      <c r="I44" s="251" t="s">
        <v>395</v>
      </c>
      <c r="J44" s="251" t="s">
        <v>527</v>
      </c>
      <c r="K44" s="277" t="s">
        <v>528</v>
      </c>
      <c r="L44" s="280" t="str">
        <f aca="false">IF(K44="","",IF(LEN(K44)&gt;14,IF(ISBLANK(K44),"",K44),REPLACE(REPLACE(K44,1,3,"XXX"),13,2,"XX")))</f>
        <v>00.288.916/0010-80</v>
      </c>
      <c r="M44" s="250" t="s">
        <v>503</v>
      </c>
      <c r="N44" s="250" t="s">
        <v>503</v>
      </c>
      <c r="O44" s="317" t="n">
        <v>41406</v>
      </c>
      <c r="P44" s="303" t="n">
        <v>45761</v>
      </c>
      <c r="Q44" s="287"/>
      <c r="R44" s="287"/>
      <c r="S44" s="287"/>
    </row>
    <row r="45" customFormat="false" ht="22.5" hidden="false" customHeight="true" outlineLevel="0" collapsed="false">
      <c r="A45" s="302" t="n">
        <v>42</v>
      </c>
      <c r="B45" s="303" t="n">
        <v>45761</v>
      </c>
      <c r="C45" s="276" t="n">
        <v>45748</v>
      </c>
      <c r="D45" s="251" t="s">
        <v>147</v>
      </c>
      <c r="E45" s="251" t="s">
        <v>218</v>
      </c>
      <c r="F45" s="278" t="n">
        <v>121</v>
      </c>
      <c r="G45" s="319" t="s">
        <v>530</v>
      </c>
      <c r="H45" s="251" t="s">
        <v>482</v>
      </c>
      <c r="I45" s="251" t="s">
        <v>396</v>
      </c>
      <c r="J45" s="251" t="s">
        <v>527</v>
      </c>
      <c r="K45" s="277" t="s">
        <v>528</v>
      </c>
      <c r="L45" s="280" t="str">
        <f aca="false">IF(K45="","",IF(LEN(K45)&gt;14,IF(ISBLANK(K45),"",K45),REPLACE(REPLACE(K45,1,3,"XXX"),13,2,"XX")))</f>
        <v>00.288.916/0010-80</v>
      </c>
      <c r="M45" s="250" t="s">
        <v>503</v>
      </c>
      <c r="N45" s="250" t="s">
        <v>503</v>
      </c>
      <c r="O45" s="317" t="n">
        <v>41407</v>
      </c>
      <c r="P45" s="303" t="n">
        <v>45761</v>
      </c>
      <c r="Q45" s="287"/>
      <c r="R45" s="287"/>
      <c r="S45" s="287"/>
    </row>
    <row r="46" customFormat="false" ht="15.75" hidden="false" customHeight="true" outlineLevel="0" collapsed="false">
      <c r="A46" s="291" t="n">
        <v>43</v>
      </c>
      <c r="B46" s="303" t="n">
        <v>45761</v>
      </c>
      <c r="C46" s="276" t="n">
        <v>45748</v>
      </c>
      <c r="D46" s="251" t="s">
        <v>158</v>
      </c>
      <c r="E46" s="251" t="s">
        <v>302</v>
      </c>
      <c r="F46" s="278" t="n">
        <v>5.81</v>
      </c>
      <c r="G46" s="310" t="s">
        <v>477</v>
      </c>
      <c r="H46" s="251"/>
      <c r="I46" s="251" t="s">
        <v>392</v>
      </c>
      <c r="J46" s="251" t="s">
        <v>498</v>
      </c>
      <c r="K46" s="305" t="s">
        <v>479</v>
      </c>
      <c r="L46" s="280" t="str">
        <f aca="false">IF(K46="","",IF(LEN(K46)&gt;14,IF(ISBLANK(K46),"",K46),REPLACE(REPLACE(K46,1,3,"XXX"),13,2,"XX")))</f>
        <v>00.000.000/4002-97</v>
      </c>
      <c r="M46" s="250" t="s">
        <v>480</v>
      </c>
      <c r="N46" s="250" t="s">
        <v>476</v>
      </c>
      <c r="O46" s="317" t="n">
        <v>831041200377621</v>
      </c>
      <c r="P46" s="303" t="n">
        <v>45761</v>
      </c>
      <c r="Q46" s="287"/>
      <c r="R46" s="287"/>
      <c r="S46" s="287"/>
    </row>
    <row r="47" customFormat="false" ht="12.75" hidden="false" customHeight="true" outlineLevel="0" collapsed="false">
      <c r="A47" s="291" t="n">
        <v>44</v>
      </c>
      <c r="B47" s="303" t="n">
        <v>45762</v>
      </c>
      <c r="C47" s="276" t="n">
        <v>45748</v>
      </c>
      <c r="D47" s="251" t="s">
        <v>147</v>
      </c>
      <c r="E47" s="251" t="s">
        <v>222</v>
      </c>
      <c r="F47" s="278" t="n">
        <v>23.73</v>
      </c>
      <c r="G47" s="295" t="s">
        <v>531</v>
      </c>
      <c r="H47" s="251" t="s">
        <v>482</v>
      </c>
      <c r="I47" s="251" t="s">
        <v>392</v>
      </c>
      <c r="J47" s="251" t="s">
        <v>523</v>
      </c>
      <c r="K47" s="277" t="s">
        <v>524</v>
      </c>
      <c r="L47" s="280" t="str">
        <f aca="false">IF(K47="","",IF(LEN(K47)&gt;14,IF(ISBLANK(K47),"",K47),REPLACE(REPLACE(K47,1,3,"XXX"),13,2,"XX")))</f>
        <v>30.987.115/0001-82</v>
      </c>
      <c r="M47" s="250" t="s">
        <v>503</v>
      </c>
      <c r="N47" s="250" t="s">
        <v>503</v>
      </c>
      <c r="O47" s="317" t="n">
        <v>41501</v>
      </c>
      <c r="P47" s="303" t="n">
        <v>45762</v>
      </c>
      <c r="Q47" s="287"/>
      <c r="R47" s="287"/>
      <c r="S47" s="287"/>
    </row>
    <row r="48" customFormat="false" ht="12.75" hidden="false" customHeight="true" outlineLevel="0" collapsed="false">
      <c r="A48" s="302" t="n">
        <v>45</v>
      </c>
      <c r="B48" s="303" t="n">
        <v>45763</v>
      </c>
      <c r="C48" s="276" t="n">
        <v>45748</v>
      </c>
      <c r="D48" s="251" t="s">
        <v>147</v>
      </c>
      <c r="E48" s="251" t="s">
        <v>199</v>
      </c>
      <c r="F48" s="278" t="n">
        <v>426.65</v>
      </c>
      <c r="G48" s="295" t="s">
        <v>532</v>
      </c>
      <c r="H48" s="251" t="s">
        <v>482</v>
      </c>
      <c r="I48" s="251" t="s">
        <v>394</v>
      </c>
      <c r="J48" s="251" t="s">
        <v>533</v>
      </c>
      <c r="K48" s="277" t="s">
        <v>534</v>
      </c>
      <c r="L48" s="280" t="str">
        <f aca="false">IF(K48="","",IF(LEN(K48)&gt;14,IF(ISBLANK(K48),"",K48),REPLACE(REPLACE(K48,1,3,"XXX"),13,2,"XX")))</f>
        <v>00.360.305/0086-01</v>
      </c>
      <c r="M48" s="250" t="s">
        <v>503</v>
      </c>
      <c r="N48" s="250" t="s">
        <v>503</v>
      </c>
      <c r="O48" s="317" t="n">
        <v>41601</v>
      </c>
      <c r="P48" s="303" t="n">
        <v>45763</v>
      </c>
      <c r="Q48" s="287"/>
      <c r="R48" s="287"/>
      <c r="S48" s="287"/>
    </row>
    <row r="49" customFormat="false" ht="24" hidden="false" customHeight="true" outlineLevel="0" collapsed="false">
      <c r="A49" s="291" t="n">
        <v>46</v>
      </c>
      <c r="B49" s="303" t="n">
        <v>45764</v>
      </c>
      <c r="C49" s="276" t="n">
        <v>45748</v>
      </c>
      <c r="D49" s="251" t="s">
        <v>147</v>
      </c>
      <c r="E49" s="251" t="s">
        <v>149</v>
      </c>
      <c r="F49" s="278" t="n">
        <v>399.98</v>
      </c>
      <c r="G49" s="295" t="s">
        <v>535</v>
      </c>
      <c r="H49" s="251" t="s">
        <v>482</v>
      </c>
      <c r="I49" s="251" t="s">
        <v>394</v>
      </c>
      <c r="J49" s="251" t="s">
        <v>536</v>
      </c>
      <c r="K49" s="277" t="s">
        <v>537</v>
      </c>
      <c r="L49" s="280" t="str">
        <f aca="false">IF(K49="","",IF(LEN(K49)&gt;14,IF(ISBLANK(K49),"",K49),REPLACE(REPLACE(K49,1,3,"XXX"),13,2,"XX")))</f>
        <v>00.394.460/0058-87</v>
      </c>
      <c r="M49" s="250" t="s">
        <v>538</v>
      </c>
      <c r="N49" s="250" t="s">
        <v>538</v>
      </c>
      <c r="O49" s="317" t="n">
        <v>41701</v>
      </c>
      <c r="P49" s="303" t="n">
        <v>45764</v>
      </c>
      <c r="Q49" s="287"/>
      <c r="R49" s="287"/>
      <c r="S49" s="287"/>
    </row>
    <row r="50" customFormat="false" ht="12.75" hidden="false" customHeight="true" outlineLevel="0" collapsed="false">
      <c r="A50" s="291" t="n">
        <v>47</v>
      </c>
      <c r="B50" s="303" t="n">
        <v>45764</v>
      </c>
      <c r="C50" s="276" t="n">
        <v>45748</v>
      </c>
      <c r="D50" s="251" t="s">
        <v>147</v>
      </c>
      <c r="E50" s="251" t="s">
        <v>149</v>
      </c>
      <c r="F50" s="278" t="n">
        <v>72.19</v>
      </c>
      <c r="G50" s="295" t="s">
        <v>535</v>
      </c>
      <c r="H50" s="251" t="s">
        <v>482</v>
      </c>
      <c r="I50" s="251" t="s">
        <v>395</v>
      </c>
      <c r="J50" s="251" t="s">
        <v>539</v>
      </c>
      <c r="K50" s="277" t="s">
        <v>537</v>
      </c>
      <c r="L50" s="280" t="str">
        <f aca="false">IF(K50="","",IF(LEN(K50)&gt;14,IF(ISBLANK(K50),"",K50),REPLACE(REPLACE(K50,1,3,"XXX"),13,2,"XX")))</f>
        <v>00.394.460/0058-87</v>
      </c>
      <c r="M50" s="250" t="s">
        <v>538</v>
      </c>
      <c r="N50" s="250" t="s">
        <v>538</v>
      </c>
      <c r="O50" s="317" t="n">
        <v>41702</v>
      </c>
      <c r="P50" s="303" t="n">
        <v>45764</v>
      </c>
      <c r="Q50" s="287"/>
      <c r="R50" s="287"/>
      <c r="S50" s="287"/>
    </row>
    <row r="51" customFormat="false" ht="204" hidden="false" customHeight="true" outlineLevel="0" collapsed="false">
      <c r="A51" s="302" t="n">
        <v>48</v>
      </c>
      <c r="B51" s="303" t="n">
        <v>45769</v>
      </c>
      <c r="C51" s="276" t="n">
        <v>45748</v>
      </c>
      <c r="D51" s="251" t="s">
        <v>160</v>
      </c>
      <c r="E51" s="251" t="s">
        <v>371</v>
      </c>
      <c r="F51" s="278" t="n">
        <v>18437</v>
      </c>
      <c r="G51" s="320" t="s">
        <v>540</v>
      </c>
      <c r="H51" s="321" t="s">
        <v>500</v>
      </c>
      <c r="I51" s="251" t="s">
        <v>395</v>
      </c>
      <c r="J51" s="251" t="s">
        <v>541</v>
      </c>
      <c r="K51" s="277" t="s">
        <v>502</v>
      </c>
      <c r="L51" s="280" t="str">
        <f aca="false">IF(K51="","",IF(LEN(K51)&gt;14,IF(ISBLANK(K51),"",K51),REPLACE(REPLACE(K51,1,3,"XXX"),13,2,"XX")))</f>
        <v>35.427.540/0001-30</v>
      </c>
      <c r="M51" s="250" t="s">
        <v>468</v>
      </c>
      <c r="N51" s="250" t="s">
        <v>476</v>
      </c>
      <c r="O51" s="317" t="n">
        <v>42201</v>
      </c>
      <c r="P51" s="303" t="n">
        <v>45769</v>
      </c>
      <c r="Q51" s="287"/>
      <c r="R51" s="287"/>
      <c r="S51" s="287"/>
    </row>
    <row r="52" customFormat="false" ht="12.75" hidden="false" customHeight="true" outlineLevel="0" collapsed="false">
      <c r="A52" s="291" t="n">
        <v>49</v>
      </c>
      <c r="B52" s="303" t="n">
        <v>45769</v>
      </c>
      <c r="C52" s="276" t="n">
        <v>45748</v>
      </c>
      <c r="D52" s="251" t="s">
        <v>147</v>
      </c>
      <c r="E52" s="251" t="s">
        <v>218</v>
      </c>
      <c r="F52" s="278" t="n">
        <v>115</v>
      </c>
      <c r="G52" s="319" t="s">
        <v>542</v>
      </c>
      <c r="H52" s="251" t="s">
        <v>482</v>
      </c>
      <c r="I52" s="251" t="s">
        <v>394</v>
      </c>
      <c r="J52" s="296" t="s">
        <v>485</v>
      </c>
      <c r="K52" s="280" t="s">
        <v>486</v>
      </c>
      <c r="L52" s="280" t="str">
        <f aca="false">IF(K52="","",IF(LEN(K52)&gt;14,IF(ISBLANK(K52),"",K52),REPLACE(REPLACE(K52,1,3,"XXX"),13,2,"XX")))</f>
        <v>XXX.330.536-XX</v>
      </c>
      <c r="M52" s="250" t="s">
        <v>468</v>
      </c>
      <c r="N52" s="250" t="s">
        <v>476</v>
      </c>
      <c r="O52" s="317" t="n">
        <v>42202</v>
      </c>
      <c r="P52" s="303" t="n">
        <v>45769</v>
      </c>
      <c r="Q52" s="287"/>
      <c r="R52" s="287"/>
      <c r="S52" s="287"/>
    </row>
    <row r="53" customFormat="false" ht="12.75" hidden="false" customHeight="true" outlineLevel="0" collapsed="false">
      <c r="A53" s="291" t="n">
        <v>50</v>
      </c>
      <c r="B53" s="303" t="n">
        <v>45769</v>
      </c>
      <c r="C53" s="276" t="n">
        <v>45748</v>
      </c>
      <c r="D53" s="251" t="s">
        <v>158</v>
      </c>
      <c r="E53" s="251" t="s">
        <v>354</v>
      </c>
      <c r="F53" s="278" t="n">
        <v>580</v>
      </c>
      <c r="G53" s="319" t="s">
        <v>543</v>
      </c>
      <c r="H53" s="277" t="s">
        <v>505</v>
      </c>
      <c r="I53" s="251" t="s">
        <v>393</v>
      </c>
      <c r="J53" s="251" t="s">
        <v>506</v>
      </c>
      <c r="K53" s="251" t="s">
        <v>544</v>
      </c>
      <c r="L53" s="280" t="str">
        <f aca="false">IF(K53="","",IF(LEN(K53)&gt;14,IF(ISBLANK(K53),"",K53),REPLACE(REPLACE(K53,1,3,"XXX"),13,2,"XX")))</f>
        <v>XXX.252.366-XX</v>
      </c>
      <c r="M53" s="250" t="s">
        <v>468</v>
      </c>
      <c r="N53" s="250" t="s">
        <v>476</v>
      </c>
      <c r="O53" s="317" t="n">
        <v>42203</v>
      </c>
      <c r="P53" s="303" t="n">
        <v>45769</v>
      </c>
      <c r="Q53" s="287"/>
      <c r="R53" s="287"/>
      <c r="S53" s="287"/>
    </row>
    <row r="54" customFormat="false" ht="24" hidden="false" customHeight="true" outlineLevel="0" collapsed="false">
      <c r="A54" s="302" t="n">
        <v>51</v>
      </c>
      <c r="B54" s="303" t="n">
        <v>45769</v>
      </c>
      <c r="C54" s="276" t="n">
        <v>45748</v>
      </c>
      <c r="D54" s="251" t="s">
        <v>158</v>
      </c>
      <c r="E54" s="251" t="s">
        <v>302</v>
      </c>
      <c r="F54" s="278" t="n">
        <v>16.87</v>
      </c>
      <c r="G54" s="310" t="s">
        <v>477</v>
      </c>
      <c r="H54" s="251"/>
      <c r="I54" s="251" t="s">
        <v>392</v>
      </c>
      <c r="J54" s="251" t="s">
        <v>478</v>
      </c>
      <c r="K54" s="305" t="s">
        <v>479</v>
      </c>
      <c r="L54" s="280" t="str">
        <f aca="false">IF(K54="","",IF(LEN(K54)&gt;14,IF(ISBLANK(K54),"",K54),REPLACE(REPLACE(K54,1,3,"XXX"),13,2,"XX")))</f>
        <v>00.000.000/4002-97</v>
      </c>
      <c r="M54" s="250" t="s">
        <v>480</v>
      </c>
      <c r="N54" s="250" t="s">
        <v>476</v>
      </c>
      <c r="O54" s="317" t="n">
        <v>831121200043526</v>
      </c>
      <c r="P54" s="303" t="n">
        <v>45769</v>
      </c>
      <c r="Q54" s="287"/>
      <c r="R54" s="287"/>
      <c r="S54" s="287"/>
    </row>
    <row r="55" customFormat="false" ht="217.5" hidden="false" customHeight="true" outlineLevel="0" collapsed="false">
      <c r="A55" s="291" t="n">
        <v>52</v>
      </c>
      <c r="B55" s="303" t="n">
        <v>45770</v>
      </c>
      <c r="C55" s="276" t="n">
        <v>45748</v>
      </c>
      <c r="D55" s="251" t="s">
        <v>160</v>
      </c>
      <c r="E55" s="251" t="s">
        <v>371</v>
      </c>
      <c r="F55" s="278" t="n">
        <v>18237</v>
      </c>
      <c r="G55" s="320" t="s">
        <v>545</v>
      </c>
      <c r="H55" s="321" t="s">
        <v>500</v>
      </c>
      <c r="I55" s="251" t="s">
        <v>396</v>
      </c>
      <c r="J55" s="251" t="s">
        <v>501</v>
      </c>
      <c r="K55" s="277" t="s">
        <v>502</v>
      </c>
      <c r="L55" s="280" t="str">
        <f aca="false">IF(K55="","",IF(LEN(K55)&gt;14,IF(ISBLANK(K55),"",K55),REPLACE(REPLACE(K55,1,3,"XXX"),13,2,"XX")))</f>
        <v>35.427.540/0001-30</v>
      </c>
      <c r="M55" s="250" t="s">
        <v>503</v>
      </c>
      <c r="N55" s="250" t="s">
        <v>503</v>
      </c>
      <c r="O55" s="317" t="n">
        <v>42301</v>
      </c>
      <c r="P55" s="303" t="n">
        <v>45770</v>
      </c>
      <c r="Q55" s="287"/>
      <c r="R55" s="287"/>
      <c r="S55" s="287"/>
    </row>
    <row r="56" customFormat="false" ht="22.5" hidden="false" customHeight="true" outlineLevel="0" collapsed="false">
      <c r="A56" s="291" t="n">
        <v>53</v>
      </c>
      <c r="B56" s="303" t="n">
        <v>45770</v>
      </c>
      <c r="C56" s="276" t="n">
        <v>45748</v>
      </c>
      <c r="D56" s="251" t="s">
        <v>147</v>
      </c>
      <c r="E56" s="251" t="s">
        <v>218</v>
      </c>
      <c r="F56" s="278" t="n">
        <v>3824.33</v>
      </c>
      <c r="G56" s="319" t="s">
        <v>529</v>
      </c>
      <c r="H56" s="277" t="s">
        <v>482</v>
      </c>
      <c r="I56" s="251" t="s">
        <v>394</v>
      </c>
      <c r="J56" s="251" t="s">
        <v>527</v>
      </c>
      <c r="K56" s="277" t="s">
        <v>528</v>
      </c>
      <c r="L56" s="280" t="str">
        <f aca="false">IF(K56="","",IF(LEN(K56)&gt;14,IF(ISBLANK(K56),"",K56),REPLACE(REPLACE(K56,1,3,"XXX"),13,2,"XX")))</f>
        <v>00.288.916/0010-80</v>
      </c>
      <c r="M56" s="250" t="s">
        <v>503</v>
      </c>
      <c r="N56" s="250" t="s">
        <v>503</v>
      </c>
      <c r="O56" s="317" t="n">
        <v>42302</v>
      </c>
      <c r="P56" s="303" t="n">
        <v>45770</v>
      </c>
      <c r="Q56" s="287"/>
      <c r="R56" s="287"/>
      <c r="S56" s="287"/>
    </row>
    <row r="57" customFormat="false" ht="22.5" hidden="false" customHeight="true" outlineLevel="0" collapsed="false">
      <c r="A57" s="302" t="n">
        <v>54</v>
      </c>
      <c r="B57" s="303" t="n">
        <v>45770</v>
      </c>
      <c r="C57" s="276" t="n">
        <v>45748</v>
      </c>
      <c r="D57" s="251" t="s">
        <v>147</v>
      </c>
      <c r="E57" s="251" t="s">
        <v>218</v>
      </c>
      <c r="F57" s="278" t="n">
        <v>435</v>
      </c>
      <c r="G57" s="319" t="s">
        <v>526</v>
      </c>
      <c r="H57" s="277" t="s">
        <v>482</v>
      </c>
      <c r="I57" s="251" t="s">
        <v>395</v>
      </c>
      <c r="J57" s="251" t="s">
        <v>527</v>
      </c>
      <c r="K57" s="277" t="s">
        <v>528</v>
      </c>
      <c r="L57" s="280" t="str">
        <f aca="false">IF(K57="","",IF(LEN(K57)&gt;14,IF(ISBLANK(K57),"",K57),REPLACE(REPLACE(K57,1,3,"XXX"),13,2,"XX")))</f>
        <v>00.288.916/0010-80</v>
      </c>
      <c r="M57" s="250" t="s">
        <v>503</v>
      </c>
      <c r="N57" s="250" t="s">
        <v>503</v>
      </c>
      <c r="O57" s="317" t="n">
        <v>42303</v>
      </c>
      <c r="P57" s="303" t="n">
        <v>45770</v>
      </c>
      <c r="Q57" s="287"/>
      <c r="R57" s="287"/>
      <c r="S57" s="287"/>
    </row>
    <row r="58" customFormat="false" ht="22.5" hidden="false" customHeight="true" outlineLevel="0" collapsed="false">
      <c r="A58" s="291" t="n">
        <v>55</v>
      </c>
      <c r="B58" s="303" t="n">
        <v>45770</v>
      </c>
      <c r="C58" s="276" t="n">
        <v>45748</v>
      </c>
      <c r="D58" s="251" t="s">
        <v>147</v>
      </c>
      <c r="E58" s="251" t="s">
        <v>218</v>
      </c>
      <c r="F58" s="278" t="n">
        <v>309</v>
      </c>
      <c r="G58" s="319" t="s">
        <v>530</v>
      </c>
      <c r="H58" s="277" t="s">
        <v>482</v>
      </c>
      <c r="I58" s="251" t="s">
        <v>396</v>
      </c>
      <c r="J58" s="251" t="s">
        <v>527</v>
      </c>
      <c r="K58" s="277" t="s">
        <v>528</v>
      </c>
      <c r="L58" s="280" t="str">
        <f aca="false">IF(K58="","",IF(LEN(K58)&gt;14,IF(ISBLANK(K58),"",K58),REPLACE(REPLACE(K58,1,3,"XXX"),13,2,"XX")))</f>
        <v>00.288.916/0010-80</v>
      </c>
      <c r="M58" s="250" t="s">
        <v>503</v>
      </c>
      <c r="N58" s="250" t="s">
        <v>503</v>
      </c>
      <c r="O58" s="317" t="n">
        <v>42304</v>
      </c>
      <c r="P58" s="303" t="n">
        <v>45770</v>
      </c>
      <c r="Q58" s="287"/>
      <c r="R58" s="287"/>
      <c r="S58" s="287"/>
    </row>
    <row r="59" customFormat="false" ht="85.5" hidden="false" customHeight="true" outlineLevel="0" collapsed="false">
      <c r="A59" s="291" t="n">
        <v>56</v>
      </c>
      <c r="B59" s="303" t="n">
        <v>45770</v>
      </c>
      <c r="C59" s="276" t="n">
        <v>45748</v>
      </c>
      <c r="D59" s="251" t="s">
        <v>160</v>
      </c>
      <c r="E59" s="251" t="s">
        <v>363</v>
      </c>
      <c r="F59" s="278" t="n">
        <v>22217.9</v>
      </c>
      <c r="G59" s="320" t="s">
        <v>546</v>
      </c>
      <c r="H59" s="321" t="s">
        <v>500</v>
      </c>
      <c r="I59" s="251" t="s">
        <v>395</v>
      </c>
      <c r="J59" s="251" t="s">
        <v>547</v>
      </c>
      <c r="K59" s="277" t="s">
        <v>513</v>
      </c>
      <c r="L59" s="280" t="str">
        <f aca="false">IF(K59="","",IF(LEN(K59)&gt;14,IF(ISBLANK(K59),"",K59),REPLACE(REPLACE(K59,1,3,"XXX"),13,2,"XX")))</f>
        <v>10.388.905/0002-15</v>
      </c>
      <c r="M59" s="250" t="s">
        <v>503</v>
      </c>
      <c r="N59" s="250" t="s">
        <v>503</v>
      </c>
      <c r="O59" s="317" t="n">
        <v>42305</v>
      </c>
      <c r="P59" s="303" t="n">
        <v>45770</v>
      </c>
      <c r="Q59" s="287"/>
      <c r="R59" s="287"/>
      <c r="S59" s="287"/>
    </row>
    <row r="60" customFormat="false" ht="47.25" hidden="false" customHeight="true" outlineLevel="0" collapsed="false">
      <c r="A60" s="302" t="n">
        <v>57</v>
      </c>
      <c r="B60" s="303" t="n">
        <v>45770</v>
      </c>
      <c r="C60" s="276" t="n">
        <v>45748</v>
      </c>
      <c r="D60" s="251" t="s">
        <v>160</v>
      </c>
      <c r="E60" s="251" t="s">
        <v>365</v>
      </c>
      <c r="F60" s="278" t="n">
        <v>3691</v>
      </c>
      <c r="G60" s="295" t="s">
        <v>548</v>
      </c>
      <c r="H60" s="251" t="s">
        <v>500</v>
      </c>
      <c r="I60" s="251" t="s">
        <v>395</v>
      </c>
      <c r="J60" s="251" t="s">
        <v>519</v>
      </c>
      <c r="K60" s="251" t="s">
        <v>502</v>
      </c>
      <c r="L60" s="280" t="str">
        <f aca="false">IF(K60="","",IF(LEN(K60)&gt;14,IF(ISBLANK(K60),"",K60),REPLACE(REPLACE(K60,1,3,"XXX"),13,2,"XX")))</f>
        <v>35.427.540/0001-30</v>
      </c>
      <c r="M60" s="251" t="s">
        <v>480</v>
      </c>
      <c r="N60" s="251" t="s">
        <v>476</v>
      </c>
      <c r="O60" s="251" t="n">
        <v>42306</v>
      </c>
      <c r="P60" s="303" t="n">
        <v>45770</v>
      </c>
      <c r="Q60" s="287"/>
      <c r="R60" s="287"/>
      <c r="S60" s="287"/>
    </row>
    <row r="61" customFormat="false" ht="24" hidden="false" customHeight="true" outlineLevel="0" collapsed="false">
      <c r="A61" s="291" t="n">
        <v>58</v>
      </c>
      <c r="B61" s="303" t="n">
        <v>45770</v>
      </c>
      <c r="C61" s="276" t="n">
        <v>45748</v>
      </c>
      <c r="D61" s="251" t="s">
        <v>158</v>
      </c>
      <c r="E61" s="251" t="s">
        <v>302</v>
      </c>
      <c r="F61" s="278" t="n">
        <v>10</v>
      </c>
      <c r="G61" s="310" t="s">
        <v>477</v>
      </c>
      <c r="H61" s="251"/>
      <c r="I61" s="251" t="s">
        <v>392</v>
      </c>
      <c r="J61" s="251" t="s">
        <v>478</v>
      </c>
      <c r="K61" s="305" t="s">
        <v>479</v>
      </c>
      <c r="L61" s="280" t="str">
        <f aca="false">IF(K61="","",IF(LEN(K61)&gt;14,IF(ISBLANK(K61),"",K61),REPLACE(REPLACE(K61,1,3,"XXX"),13,2,"XX")))</f>
        <v>00.000.000/4002-97</v>
      </c>
      <c r="M61" s="250" t="s">
        <v>480</v>
      </c>
      <c r="N61" s="250" t="s">
        <v>476</v>
      </c>
      <c r="O61" s="317" t="n">
        <v>891131200122174</v>
      </c>
      <c r="P61" s="303" t="n">
        <v>45770</v>
      </c>
      <c r="Q61" s="287"/>
      <c r="R61" s="287"/>
      <c r="S61" s="287"/>
    </row>
    <row r="62" customFormat="false" ht="85.5" hidden="false" customHeight="true" outlineLevel="0" collapsed="false">
      <c r="A62" s="291" t="n">
        <v>59</v>
      </c>
      <c r="B62" s="303" t="n">
        <v>45771</v>
      </c>
      <c r="C62" s="276" t="n">
        <v>45748</v>
      </c>
      <c r="D62" s="251" t="s">
        <v>160</v>
      </c>
      <c r="E62" s="251" t="s">
        <v>363</v>
      </c>
      <c r="F62" s="278" t="n">
        <v>3938</v>
      </c>
      <c r="G62" s="320" t="s">
        <v>549</v>
      </c>
      <c r="H62" s="321" t="s">
        <v>500</v>
      </c>
      <c r="I62" s="251" t="s">
        <v>394</v>
      </c>
      <c r="J62" s="251" t="s">
        <v>519</v>
      </c>
      <c r="K62" s="277" t="s">
        <v>502</v>
      </c>
      <c r="L62" s="280" t="str">
        <f aca="false">IF(K62="","",IF(LEN(K62)&gt;14,IF(ISBLANK(K62),"",K62),REPLACE(REPLACE(K62,1,3,"XXX"),13,2,"XX")))</f>
        <v>35.427.540/0001-30</v>
      </c>
      <c r="M62" s="250" t="s">
        <v>468</v>
      </c>
      <c r="N62" s="250" t="s">
        <v>476</v>
      </c>
      <c r="O62" s="317" t="n">
        <v>42401</v>
      </c>
      <c r="P62" s="303" t="n">
        <v>45771</v>
      </c>
      <c r="Q62" s="287"/>
      <c r="R62" s="287"/>
      <c r="S62" s="287"/>
    </row>
    <row r="63" customFormat="false" ht="36" hidden="false" customHeight="true" outlineLevel="0" collapsed="false">
      <c r="A63" s="302" t="n">
        <v>60</v>
      </c>
      <c r="B63" s="303" t="n">
        <v>45771</v>
      </c>
      <c r="C63" s="276" t="n">
        <v>45748</v>
      </c>
      <c r="D63" s="283" t="s">
        <v>158</v>
      </c>
      <c r="E63" s="283" t="s">
        <v>314</v>
      </c>
      <c r="F63" s="282" t="n">
        <v>105</v>
      </c>
      <c r="G63" s="295" t="s">
        <v>550</v>
      </c>
      <c r="H63" s="251" t="s">
        <v>500</v>
      </c>
      <c r="I63" s="251" t="s">
        <v>394</v>
      </c>
      <c r="J63" s="251" t="s">
        <v>551</v>
      </c>
      <c r="K63" s="277" t="s">
        <v>552</v>
      </c>
      <c r="L63" s="280" t="str">
        <f aca="false">IF(K63="","",IF(LEN(K63)&gt;14,IF(ISBLANK(K63),"",K63),REPLACE(REPLACE(K63,1,3,"XXX"),13,2,"XX")))</f>
        <v>57.106.966/0001-25</v>
      </c>
      <c r="M63" s="250" t="s">
        <v>468</v>
      </c>
      <c r="N63" s="250" t="s">
        <v>476</v>
      </c>
      <c r="O63" s="317" t="n">
        <v>42402</v>
      </c>
      <c r="P63" s="303" t="n">
        <v>45771</v>
      </c>
      <c r="Q63" s="287"/>
      <c r="R63" s="287"/>
      <c r="S63" s="287"/>
    </row>
    <row r="64" customFormat="false" ht="49.5" hidden="false" customHeight="true" outlineLevel="0" collapsed="false">
      <c r="A64" s="291" t="n">
        <v>61</v>
      </c>
      <c r="B64" s="303" t="n">
        <v>45771</v>
      </c>
      <c r="C64" s="276" t="n">
        <v>45748</v>
      </c>
      <c r="D64" s="251" t="s">
        <v>160</v>
      </c>
      <c r="E64" s="251" t="s">
        <v>363</v>
      </c>
      <c r="F64" s="278" t="n">
        <v>19451.6</v>
      </c>
      <c r="G64" s="320" t="s">
        <v>553</v>
      </c>
      <c r="H64" s="321" t="s">
        <v>500</v>
      </c>
      <c r="I64" s="251" t="s">
        <v>393</v>
      </c>
      <c r="J64" s="251" t="s">
        <v>547</v>
      </c>
      <c r="K64" s="277" t="s">
        <v>513</v>
      </c>
      <c r="L64" s="280" t="str">
        <f aca="false">IF(K64="","",IF(LEN(K64)&gt;14,IF(ISBLANK(K64),"",K64),REPLACE(REPLACE(K64,1,3,"XXX"),13,2,"XX")))</f>
        <v>10.388.905/0002-15</v>
      </c>
      <c r="M64" s="250" t="s">
        <v>503</v>
      </c>
      <c r="N64" s="250" t="s">
        <v>503</v>
      </c>
      <c r="O64" s="317" t="n">
        <v>42403</v>
      </c>
      <c r="P64" s="303" t="n">
        <v>45771</v>
      </c>
      <c r="Q64" s="287"/>
      <c r="R64" s="287"/>
      <c r="S64" s="287"/>
    </row>
    <row r="65" customFormat="false" ht="73.5" hidden="false" customHeight="true" outlineLevel="0" collapsed="false">
      <c r="A65" s="291" t="n">
        <v>62</v>
      </c>
      <c r="B65" s="303" t="n">
        <v>45771</v>
      </c>
      <c r="C65" s="276" t="n">
        <v>45748</v>
      </c>
      <c r="D65" s="251" t="s">
        <v>160</v>
      </c>
      <c r="E65" s="251" t="s">
        <v>363</v>
      </c>
      <c r="F65" s="278" t="n">
        <v>33688.2</v>
      </c>
      <c r="G65" s="320" t="s">
        <v>554</v>
      </c>
      <c r="H65" s="321" t="s">
        <v>500</v>
      </c>
      <c r="I65" s="251" t="s">
        <v>394</v>
      </c>
      <c r="J65" s="251" t="s">
        <v>547</v>
      </c>
      <c r="K65" s="277" t="s">
        <v>513</v>
      </c>
      <c r="L65" s="280" t="str">
        <f aca="false">IF(K65="","",IF(LEN(K65)&gt;14,IF(ISBLANK(K65),"",K65),REPLACE(REPLACE(K65,1,3,"XXX"),13,2,"XX")))</f>
        <v>10.388.905/0002-15</v>
      </c>
      <c r="M65" s="250" t="s">
        <v>503</v>
      </c>
      <c r="N65" s="250" t="s">
        <v>503</v>
      </c>
      <c r="O65" s="317" t="n">
        <v>42404</v>
      </c>
      <c r="P65" s="303" t="n">
        <v>45771</v>
      </c>
      <c r="Q65" s="287"/>
      <c r="R65" s="287"/>
      <c r="S65" s="287"/>
    </row>
    <row r="66" customFormat="false" ht="15.75" hidden="false" customHeight="true" outlineLevel="0" collapsed="false">
      <c r="A66" s="302" t="n">
        <v>63</v>
      </c>
      <c r="B66" s="303" t="n">
        <v>45771</v>
      </c>
      <c r="C66" s="276" t="n">
        <v>45748</v>
      </c>
      <c r="D66" s="251" t="s">
        <v>158</v>
      </c>
      <c r="E66" s="251" t="s">
        <v>302</v>
      </c>
      <c r="F66" s="278" t="n">
        <v>11.03</v>
      </c>
      <c r="G66" s="310" t="s">
        <v>477</v>
      </c>
      <c r="H66" s="251"/>
      <c r="I66" s="251" t="s">
        <v>392</v>
      </c>
      <c r="J66" s="251" t="s">
        <v>478</v>
      </c>
      <c r="K66" s="305" t="s">
        <v>479</v>
      </c>
      <c r="L66" s="280" t="str">
        <f aca="false">IF(K66="","",IF(LEN(K66)&gt;14,IF(ISBLANK(K66),"",K66),REPLACE(REPLACE(K66,1,3,"XXX"),13,2,"XX")))</f>
        <v>00.000.000/4002-97</v>
      </c>
      <c r="M66" s="250" t="s">
        <v>480</v>
      </c>
      <c r="N66" s="250" t="s">
        <v>476</v>
      </c>
      <c r="O66" s="317" t="n">
        <v>891141200122210</v>
      </c>
      <c r="P66" s="303" t="n">
        <v>45771</v>
      </c>
      <c r="Q66" s="287"/>
      <c r="R66" s="287"/>
      <c r="S66" s="287"/>
    </row>
    <row r="67" customFormat="false" ht="252" hidden="false" customHeight="true" outlineLevel="0" collapsed="false">
      <c r="A67" s="291" t="n">
        <v>64</v>
      </c>
      <c r="B67" s="303" t="n">
        <v>45772</v>
      </c>
      <c r="C67" s="276" t="n">
        <v>45748</v>
      </c>
      <c r="D67" s="251" t="s">
        <v>158</v>
      </c>
      <c r="E67" s="251" t="s">
        <v>310</v>
      </c>
      <c r="F67" s="278" t="n">
        <v>818.2</v>
      </c>
      <c r="G67" s="295" t="s">
        <v>555</v>
      </c>
      <c r="H67" s="251" t="s">
        <v>500</v>
      </c>
      <c r="I67" s="251" t="s">
        <v>394</v>
      </c>
      <c r="J67" s="251" t="s">
        <v>556</v>
      </c>
      <c r="K67" s="277" t="s">
        <v>552</v>
      </c>
      <c r="L67" s="280" t="str">
        <f aca="false">IF(K67="","",IF(LEN(K67)&gt;14,IF(ISBLANK(K67),"",K67),REPLACE(REPLACE(K67,1,3,"XXX"),13,2,"XX")))</f>
        <v>57.106.966/0001-25</v>
      </c>
      <c r="M67" s="250" t="s">
        <v>468</v>
      </c>
      <c r="N67" s="250" t="s">
        <v>476</v>
      </c>
      <c r="O67" s="317" t="n">
        <v>42501</v>
      </c>
      <c r="P67" s="303" t="n">
        <v>45772</v>
      </c>
      <c r="Q67" s="287"/>
      <c r="R67" s="287"/>
      <c r="S67" s="287"/>
    </row>
    <row r="68" customFormat="false" ht="108" hidden="false" customHeight="true" outlineLevel="0" collapsed="false">
      <c r="A68" s="291" t="n">
        <v>65</v>
      </c>
      <c r="B68" s="303" t="n">
        <v>45772</v>
      </c>
      <c r="C68" s="276" t="n">
        <v>45748</v>
      </c>
      <c r="D68" s="251" t="s">
        <v>158</v>
      </c>
      <c r="E68" s="251" t="s">
        <v>312</v>
      </c>
      <c r="F68" s="278" t="n">
        <v>491</v>
      </c>
      <c r="G68" s="295" t="s">
        <v>557</v>
      </c>
      <c r="H68" s="251" t="s">
        <v>500</v>
      </c>
      <c r="I68" s="251" t="s">
        <v>394</v>
      </c>
      <c r="J68" s="251" t="s">
        <v>556</v>
      </c>
      <c r="K68" s="277" t="s">
        <v>552</v>
      </c>
      <c r="L68" s="280" t="str">
        <f aca="false">IF(K68="","",IF(LEN(K68)&gt;14,IF(ISBLANK(K68),"",K68),REPLACE(REPLACE(K68,1,3,"XXX"),13,2,"XX")))</f>
        <v>57.106.966/0001-25</v>
      </c>
      <c r="M68" s="250" t="s">
        <v>468</v>
      </c>
      <c r="N68" s="250" t="s">
        <v>476</v>
      </c>
      <c r="O68" s="317" t="n">
        <v>42502</v>
      </c>
      <c r="P68" s="303" t="n">
        <v>45772</v>
      </c>
      <c r="Q68" s="287"/>
      <c r="R68" s="287"/>
      <c r="S68" s="287"/>
    </row>
    <row r="69" customFormat="false" ht="408" hidden="false" customHeight="true" outlineLevel="0" collapsed="false">
      <c r="A69" s="302" t="n">
        <v>66</v>
      </c>
      <c r="B69" s="303" t="n">
        <v>45772</v>
      </c>
      <c r="C69" s="276" t="n">
        <v>45748</v>
      </c>
      <c r="D69" s="251" t="s">
        <v>158</v>
      </c>
      <c r="E69" s="251" t="s">
        <v>320</v>
      </c>
      <c r="F69" s="278" t="n">
        <v>1372.67</v>
      </c>
      <c r="G69" s="295" t="s">
        <v>558</v>
      </c>
      <c r="H69" s="251" t="s">
        <v>500</v>
      </c>
      <c r="I69" s="251" t="s">
        <v>394</v>
      </c>
      <c r="J69" s="251" t="s">
        <v>556</v>
      </c>
      <c r="K69" s="277" t="s">
        <v>552</v>
      </c>
      <c r="L69" s="280" t="str">
        <f aca="false">IF(K69="","",IF(LEN(K69)&gt;14,IF(ISBLANK(K69),"",K69),REPLACE(REPLACE(K69,1,3,"XXX"),13,2,"XX")))</f>
        <v>57.106.966/0001-25</v>
      </c>
      <c r="M69" s="250" t="s">
        <v>468</v>
      </c>
      <c r="N69" s="250" t="s">
        <v>476</v>
      </c>
      <c r="O69" s="317" t="n">
        <v>42503</v>
      </c>
      <c r="P69" s="303" t="n">
        <v>45772</v>
      </c>
      <c r="Q69" s="287"/>
      <c r="R69" s="287"/>
      <c r="S69" s="287"/>
    </row>
    <row r="70" customFormat="false" ht="409.5" hidden="false" customHeight="true" outlineLevel="0" collapsed="false">
      <c r="A70" s="291" t="n">
        <v>67</v>
      </c>
      <c r="B70" s="303" t="n">
        <v>45772</v>
      </c>
      <c r="C70" s="276" t="n">
        <v>45748</v>
      </c>
      <c r="D70" s="251" t="s">
        <v>158</v>
      </c>
      <c r="E70" s="251" t="s">
        <v>320</v>
      </c>
      <c r="F70" s="278" t="n">
        <v>1502.22</v>
      </c>
      <c r="G70" s="322" t="s">
        <v>559</v>
      </c>
      <c r="H70" s="253" t="s">
        <v>500</v>
      </c>
      <c r="I70" s="251" t="s">
        <v>395</v>
      </c>
      <c r="J70" s="251" t="s">
        <v>556</v>
      </c>
      <c r="K70" s="277" t="s">
        <v>552</v>
      </c>
      <c r="L70" s="280" t="str">
        <f aca="false">IF(K70="","",IF(LEN(K70)&gt;14,IF(ISBLANK(K70),"",K70),REPLACE(REPLACE(K70,1,3,"XXX"),13,2,"XX")))</f>
        <v>57.106.966/0001-25</v>
      </c>
      <c r="M70" s="250" t="s">
        <v>468</v>
      </c>
      <c r="N70" s="250" t="s">
        <v>476</v>
      </c>
      <c r="O70" s="317" t="n">
        <v>42504</v>
      </c>
      <c r="P70" s="303" t="n">
        <v>45772</v>
      </c>
      <c r="Q70" s="287"/>
      <c r="R70" s="287"/>
      <c r="S70" s="287"/>
    </row>
    <row r="71" customFormat="false" ht="293.25" hidden="false" customHeight="true" outlineLevel="0" collapsed="false">
      <c r="A71" s="291" t="n">
        <v>68</v>
      </c>
      <c r="B71" s="303" t="n">
        <v>45772</v>
      </c>
      <c r="C71" s="276" t="n">
        <v>45748</v>
      </c>
      <c r="D71" s="251" t="s">
        <v>158</v>
      </c>
      <c r="E71" s="251" t="s">
        <v>310</v>
      </c>
      <c r="F71" s="278" t="n">
        <v>1208</v>
      </c>
      <c r="G71" s="322" t="s">
        <v>560</v>
      </c>
      <c r="H71" s="253" t="s">
        <v>500</v>
      </c>
      <c r="I71" s="251" t="s">
        <v>396</v>
      </c>
      <c r="J71" s="251" t="s">
        <v>556</v>
      </c>
      <c r="K71" s="277" t="s">
        <v>552</v>
      </c>
      <c r="L71" s="280" t="str">
        <f aca="false">IF(K71="","",IF(LEN(K71)&gt;14,IF(ISBLANK(K71),"",K71),REPLACE(REPLACE(K71,1,3,"XXX"),13,2,"XX")))</f>
        <v>57.106.966/0001-25</v>
      </c>
      <c r="M71" s="250" t="s">
        <v>468</v>
      </c>
      <c r="N71" s="250" t="s">
        <v>476</v>
      </c>
      <c r="O71" s="317" t="n">
        <v>42505</v>
      </c>
      <c r="P71" s="303" t="n">
        <v>45772</v>
      </c>
      <c r="Q71" s="287"/>
      <c r="R71" s="287"/>
      <c r="S71" s="287"/>
    </row>
    <row r="72" customFormat="false" ht="51" hidden="false" customHeight="true" outlineLevel="0" collapsed="false">
      <c r="A72" s="302" t="n">
        <v>69</v>
      </c>
      <c r="B72" s="303" t="n">
        <v>45772</v>
      </c>
      <c r="C72" s="276" t="n">
        <v>45748</v>
      </c>
      <c r="D72" s="251" t="s">
        <v>158</v>
      </c>
      <c r="E72" s="251" t="s">
        <v>356</v>
      </c>
      <c r="F72" s="278" t="n">
        <v>187</v>
      </c>
      <c r="G72" s="322" t="s">
        <v>561</v>
      </c>
      <c r="H72" s="253" t="s">
        <v>500</v>
      </c>
      <c r="I72" s="251" t="s">
        <v>396</v>
      </c>
      <c r="J72" s="251" t="s">
        <v>556</v>
      </c>
      <c r="K72" s="277" t="s">
        <v>552</v>
      </c>
      <c r="L72" s="280" t="str">
        <f aca="false">IF(K72="","",IF(LEN(K72)&gt;14,IF(ISBLANK(K72),"",K72),REPLACE(REPLACE(K72,1,3,"XXX"),13,2,"XX")))</f>
        <v>57.106.966/0001-25</v>
      </c>
      <c r="M72" s="250" t="s">
        <v>468</v>
      </c>
      <c r="N72" s="250" t="s">
        <v>476</v>
      </c>
      <c r="O72" s="317" t="n">
        <v>42506</v>
      </c>
      <c r="P72" s="303" t="n">
        <v>45772</v>
      </c>
      <c r="Q72" s="287"/>
      <c r="R72" s="287"/>
      <c r="S72" s="287"/>
    </row>
    <row r="73" customFormat="false" ht="408" hidden="false" customHeight="true" outlineLevel="0" collapsed="false">
      <c r="A73" s="291" t="n">
        <v>70</v>
      </c>
      <c r="B73" s="303" t="n">
        <v>45772</v>
      </c>
      <c r="C73" s="276" t="n">
        <v>45748</v>
      </c>
      <c r="D73" s="251" t="s">
        <v>158</v>
      </c>
      <c r="E73" s="251" t="s">
        <v>320</v>
      </c>
      <c r="F73" s="278" t="n">
        <v>1504.27</v>
      </c>
      <c r="G73" s="322" t="s">
        <v>562</v>
      </c>
      <c r="H73" s="253" t="s">
        <v>500</v>
      </c>
      <c r="I73" s="251" t="s">
        <v>396</v>
      </c>
      <c r="J73" s="251" t="s">
        <v>556</v>
      </c>
      <c r="K73" s="277" t="s">
        <v>552</v>
      </c>
      <c r="L73" s="280" t="str">
        <f aca="false">IF(K73="","",IF(LEN(K73)&gt;14,IF(ISBLANK(K73),"",K73),REPLACE(REPLACE(K73,1,3,"XXX"),13,2,"XX")))</f>
        <v>57.106.966/0001-25</v>
      </c>
      <c r="M73" s="250" t="s">
        <v>468</v>
      </c>
      <c r="N73" s="250" t="s">
        <v>476</v>
      </c>
      <c r="O73" s="317" t="n">
        <v>42507</v>
      </c>
      <c r="P73" s="303" t="n">
        <v>45772</v>
      </c>
      <c r="Q73" s="287"/>
      <c r="R73" s="287"/>
      <c r="S73" s="287"/>
    </row>
    <row r="74" customFormat="false" ht="153" hidden="false" customHeight="true" outlineLevel="0" collapsed="false">
      <c r="A74" s="291" t="n">
        <v>71</v>
      </c>
      <c r="B74" s="303" t="n">
        <v>45772</v>
      </c>
      <c r="C74" s="276" t="n">
        <v>45748</v>
      </c>
      <c r="D74" s="251" t="s">
        <v>158</v>
      </c>
      <c r="E74" s="251" t="s">
        <v>312</v>
      </c>
      <c r="F74" s="278" t="n">
        <v>491</v>
      </c>
      <c r="G74" s="322" t="s">
        <v>563</v>
      </c>
      <c r="H74" s="253" t="s">
        <v>500</v>
      </c>
      <c r="I74" s="251" t="s">
        <v>396</v>
      </c>
      <c r="J74" s="251" t="s">
        <v>564</v>
      </c>
      <c r="K74" s="277" t="s">
        <v>552</v>
      </c>
      <c r="L74" s="280" t="str">
        <f aca="false">IF(K74="","",IF(LEN(K74)&gt;14,IF(ISBLANK(K74),"",K74),REPLACE(REPLACE(K74,1,3,"XXX"),13,2,"XX")))</f>
        <v>57.106.966/0001-25</v>
      </c>
      <c r="M74" s="250" t="s">
        <v>468</v>
      </c>
      <c r="N74" s="250" t="s">
        <v>469</v>
      </c>
      <c r="O74" s="317" t="n">
        <v>42508</v>
      </c>
      <c r="P74" s="303" t="n">
        <v>45772</v>
      </c>
      <c r="Q74" s="287"/>
      <c r="R74" s="287"/>
      <c r="S74" s="287"/>
    </row>
    <row r="75" customFormat="false" ht="63.75" hidden="false" customHeight="true" outlineLevel="0" collapsed="false">
      <c r="A75" s="302" t="n">
        <v>72</v>
      </c>
      <c r="B75" s="303" t="n">
        <v>45772</v>
      </c>
      <c r="C75" s="276" t="n">
        <v>45748</v>
      </c>
      <c r="D75" s="251" t="s">
        <v>158</v>
      </c>
      <c r="E75" s="251" t="s">
        <v>356</v>
      </c>
      <c r="F75" s="278" t="n">
        <v>187</v>
      </c>
      <c r="G75" s="322" t="s">
        <v>565</v>
      </c>
      <c r="H75" s="253" t="s">
        <v>500</v>
      </c>
      <c r="I75" s="251" t="s">
        <v>395</v>
      </c>
      <c r="J75" s="251" t="s">
        <v>564</v>
      </c>
      <c r="K75" s="277" t="s">
        <v>552</v>
      </c>
      <c r="L75" s="280" t="str">
        <f aca="false">IF(K75="","",IF(LEN(K75)&gt;14,IF(ISBLANK(K75),"",K75),REPLACE(REPLACE(K75,1,3,"XXX"),13,2,"XX")))</f>
        <v>57.106.966/0001-25</v>
      </c>
      <c r="M75" s="250" t="s">
        <v>468</v>
      </c>
      <c r="N75" s="250" t="s">
        <v>469</v>
      </c>
      <c r="O75" s="317" t="n">
        <v>42509</v>
      </c>
      <c r="P75" s="303" t="n">
        <v>45772</v>
      </c>
      <c r="Q75" s="287"/>
      <c r="R75" s="287"/>
      <c r="S75" s="287"/>
    </row>
    <row r="76" customFormat="false" ht="180" hidden="false" customHeight="true" outlineLevel="0" collapsed="false">
      <c r="A76" s="291" t="n">
        <v>73</v>
      </c>
      <c r="B76" s="303" t="n">
        <v>45772</v>
      </c>
      <c r="C76" s="276" t="n">
        <v>45748</v>
      </c>
      <c r="D76" s="251" t="s">
        <v>158</v>
      </c>
      <c r="E76" s="251" t="s">
        <v>310</v>
      </c>
      <c r="F76" s="278" t="n">
        <v>1208</v>
      </c>
      <c r="G76" s="319" t="s">
        <v>566</v>
      </c>
      <c r="H76" s="277" t="s">
        <v>500</v>
      </c>
      <c r="I76" s="251" t="s">
        <v>395</v>
      </c>
      <c r="J76" s="251" t="s">
        <v>564</v>
      </c>
      <c r="K76" s="277" t="s">
        <v>552</v>
      </c>
      <c r="L76" s="280" t="str">
        <f aca="false">IF(K76="","",IF(LEN(K76)&gt;14,IF(ISBLANK(K76),"",K76),REPLACE(REPLACE(K76,1,3,"XXX"),13,2,"XX")))</f>
        <v>57.106.966/0001-25</v>
      </c>
      <c r="M76" s="250" t="s">
        <v>468</v>
      </c>
      <c r="N76" s="250" t="s">
        <v>469</v>
      </c>
      <c r="O76" s="317" t="n">
        <v>42510</v>
      </c>
      <c r="P76" s="303" t="n">
        <v>45772</v>
      </c>
      <c r="Q76" s="287"/>
      <c r="R76" s="287"/>
      <c r="S76" s="287"/>
    </row>
    <row r="77" customFormat="false" ht="12.75" hidden="false" customHeight="true" outlineLevel="0" collapsed="false">
      <c r="A77" s="291" t="n">
        <v>74</v>
      </c>
      <c r="B77" s="303" t="n">
        <v>45772</v>
      </c>
      <c r="C77" s="276" t="n">
        <v>45748</v>
      </c>
      <c r="D77" s="251" t="s">
        <v>158</v>
      </c>
      <c r="E77" s="251" t="s">
        <v>302</v>
      </c>
      <c r="F77" s="278" t="n">
        <v>13</v>
      </c>
      <c r="G77" s="295" t="s">
        <v>567</v>
      </c>
      <c r="H77" s="251"/>
      <c r="I77" s="251" t="s">
        <v>392</v>
      </c>
      <c r="J77" s="251" t="s">
        <v>478</v>
      </c>
      <c r="K77" s="305" t="s">
        <v>479</v>
      </c>
      <c r="L77" s="280" t="str">
        <f aca="false">IF(K77="","",IF(LEN(K77)&gt;14,IF(ISBLANK(K77),"",K77),REPLACE(REPLACE(K77,1,3,"XXX"),13,2,"XX")))</f>
        <v>00.000.000/4002-97</v>
      </c>
      <c r="M77" s="250" t="s">
        <v>468</v>
      </c>
      <c r="N77" s="250" t="s">
        <v>469</v>
      </c>
      <c r="O77" s="317" t="n">
        <v>881151200142020</v>
      </c>
      <c r="P77" s="303" t="n">
        <v>45772</v>
      </c>
      <c r="Q77" s="287"/>
      <c r="R77" s="287"/>
      <c r="S77" s="287"/>
    </row>
    <row r="78" customFormat="false" ht="12.75" hidden="false" customHeight="true" outlineLevel="0" collapsed="false">
      <c r="A78" s="302" t="n">
        <v>75</v>
      </c>
      <c r="B78" s="303" t="n">
        <v>45772</v>
      </c>
      <c r="C78" s="276" t="n">
        <v>45748</v>
      </c>
      <c r="D78" s="251" t="s">
        <v>158</v>
      </c>
      <c r="E78" s="251" t="s">
        <v>302</v>
      </c>
      <c r="F78" s="278" t="n">
        <v>13</v>
      </c>
      <c r="G78" s="295" t="s">
        <v>567</v>
      </c>
      <c r="H78" s="251"/>
      <c r="I78" s="251" t="s">
        <v>392</v>
      </c>
      <c r="J78" s="251" t="s">
        <v>478</v>
      </c>
      <c r="K78" s="305" t="s">
        <v>479</v>
      </c>
      <c r="L78" s="280" t="str">
        <f aca="false">IF(K78="","",IF(LEN(K78)&gt;14,IF(ISBLANK(K78),"",K78),REPLACE(REPLACE(K78,1,3,"XXX"),13,2,"XX")))</f>
        <v>00.000.000/4002-97</v>
      </c>
      <c r="M78" s="250" t="s">
        <v>468</v>
      </c>
      <c r="N78" s="250" t="s">
        <v>469</v>
      </c>
      <c r="O78" s="317" t="n">
        <v>881151200142021</v>
      </c>
      <c r="P78" s="303" t="n">
        <v>45772</v>
      </c>
      <c r="Q78" s="287"/>
      <c r="R78" s="287"/>
      <c r="S78" s="287"/>
    </row>
    <row r="79" customFormat="false" ht="12.75" hidden="false" customHeight="true" outlineLevel="0" collapsed="false">
      <c r="A79" s="291" t="n">
        <v>76</v>
      </c>
      <c r="B79" s="303" t="n">
        <v>45772</v>
      </c>
      <c r="C79" s="276" t="n">
        <v>45748</v>
      </c>
      <c r="D79" s="251" t="s">
        <v>158</v>
      </c>
      <c r="E79" s="251" t="s">
        <v>302</v>
      </c>
      <c r="F79" s="278" t="n">
        <v>13</v>
      </c>
      <c r="G79" s="295" t="s">
        <v>567</v>
      </c>
      <c r="H79" s="251"/>
      <c r="I79" s="251" t="s">
        <v>392</v>
      </c>
      <c r="J79" s="251" t="s">
        <v>478</v>
      </c>
      <c r="K79" s="305" t="s">
        <v>479</v>
      </c>
      <c r="L79" s="280" t="str">
        <f aca="false">IF(K79="","",IF(LEN(K79)&gt;14,IF(ISBLANK(K79),"",K79),REPLACE(REPLACE(K79,1,3,"XXX"),13,2,"XX")))</f>
        <v>00.000.000/4002-97</v>
      </c>
      <c r="M79" s="250" t="s">
        <v>468</v>
      </c>
      <c r="N79" s="250" t="s">
        <v>469</v>
      </c>
      <c r="O79" s="317" t="n">
        <v>881151200142022</v>
      </c>
      <c r="P79" s="303" t="n">
        <v>45772</v>
      </c>
      <c r="Q79" s="287"/>
      <c r="R79" s="287"/>
      <c r="S79" s="287"/>
    </row>
    <row r="80" customFormat="false" ht="15.75" hidden="false" customHeight="true" outlineLevel="0" collapsed="false">
      <c r="A80" s="291" t="n">
        <v>77</v>
      </c>
      <c r="B80" s="303" t="n">
        <v>45772</v>
      </c>
      <c r="C80" s="276" t="n">
        <v>45748</v>
      </c>
      <c r="D80" s="251" t="s">
        <v>158</v>
      </c>
      <c r="E80" s="251" t="s">
        <v>302</v>
      </c>
      <c r="F80" s="278" t="n">
        <v>54.81</v>
      </c>
      <c r="G80" s="310" t="s">
        <v>477</v>
      </c>
      <c r="H80" s="251"/>
      <c r="I80" s="251" t="s">
        <v>392</v>
      </c>
      <c r="J80" s="251" t="s">
        <v>478</v>
      </c>
      <c r="K80" s="305" t="s">
        <v>479</v>
      </c>
      <c r="L80" s="280" t="str">
        <f aca="false">IF(K80="","",IF(LEN(K80)&gt;14,IF(ISBLANK(K80),"",K80),REPLACE(REPLACE(K80,1,3,"XXX"),13,2,"XX")))</f>
        <v>00.000.000/4002-97</v>
      </c>
      <c r="M80" s="250" t="s">
        <v>480</v>
      </c>
      <c r="N80" s="250" t="s">
        <v>476</v>
      </c>
      <c r="O80" s="317" t="n">
        <v>891151200250371</v>
      </c>
      <c r="P80" s="303" t="n">
        <v>45772</v>
      </c>
      <c r="Q80" s="287"/>
      <c r="R80" s="287"/>
      <c r="S80" s="287"/>
    </row>
    <row r="81" customFormat="false" ht="12.75" hidden="false" customHeight="true" outlineLevel="0" collapsed="false">
      <c r="A81" s="302" t="n">
        <v>78</v>
      </c>
      <c r="B81" s="323" t="n">
        <v>45775</v>
      </c>
      <c r="C81" s="324" t="n">
        <v>45748</v>
      </c>
      <c r="D81" s="251" t="s">
        <v>147</v>
      </c>
      <c r="E81" s="251" t="s">
        <v>211</v>
      </c>
      <c r="F81" s="282" t="n">
        <v>11.69</v>
      </c>
      <c r="G81" s="319" t="s">
        <v>568</v>
      </c>
      <c r="H81" s="277" t="s">
        <v>482</v>
      </c>
      <c r="I81" s="251" t="s">
        <v>394</v>
      </c>
      <c r="J81" s="249" t="s">
        <v>569</v>
      </c>
      <c r="K81" s="277" t="s">
        <v>570</v>
      </c>
      <c r="L81" s="280" t="str">
        <f aca="false">IF(K81="","",IF(LEN(K81)&gt;14,IF(ISBLANK(K81),"",K81),REPLACE(REPLACE(K81,1,3,"XXX"),13,2,"XX")))</f>
        <v>02.480.196/0001-94</v>
      </c>
      <c r="M81" s="250" t="s">
        <v>503</v>
      </c>
      <c r="N81" s="250" t="s">
        <v>503</v>
      </c>
      <c r="O81" s="317" t="n">
        <v>42801</v>
      </c>
      <c r="P81" s="303" t="n">
        <v>45775</v>
      </c>
      <c r="Q81" s="287"/>
      <c r="R81" s="287"/>
      <c r="S81" s="287"/>
    </row>
    <row r="82" customFormat="false" ht="12.75" hidden="false" customHeight="true" outlineLevel="0" collapsed="false">
      <c r="A82" s="291" t="n">
        <v>79</v>
      </c>
      <c r="B82" s="323" t="n">
        <v>45775</v>
      </c>
      <c r="C82" s="324" t="n">
        <v>45748</v>
      </c>
      <c r="D82" s="251" t="s">
        <v>147</v>
      </c>
      <c r="E82" s="251" t="s">
        <v>211</v>
      </c>
      <c r="F82" s="282" t="n">
        <v>11.69</v>
      </c>
      <c r="G82" s="319" t="s">
        <v>568</v>
      </c>
      <c r="H82" s="277" t="s">
        <v>482</v>
      </c>
      <c r="I82" s="251" t="s">
        <v>395</v>
      </c>
      <c r="J82" s="249" t="s">
        <v>569</v>
      </c>
      <c r="K82" s="277" t="s">
        <v>570</v>
      </c>
      <c r="L82" s="280" t="str">
        <f aca="false">IF(K82="","",IF(LEN(K82)&gt;14,IF(ISBLANK(K82),"",K82),REPLACE(REPLACE(K82,1,3,"XXX"),13,2,"XX")))</f>
        <v>02.480.196/0001-94</v>
      </c>
      <c r="M82" s="250" t="s">
        <v>503</v>
      </c>
      <c r="N82" s="250" t="s">
        <v>503</v>
      </c>
      <c r="O82" s="317" t="n">
        <v>42802</v>
      </c>
      <c r="P82" s="303" t="n">
        <v>45775</v>
      </c>
      <c r="Q82" s="287"/>
      <c r="R82" s="287"/>
      <c r="S82" s="287"/>
    </row>
    <row r="83" customFormat="false" ht="12.75" hidden="false" customHeight="true" outlineLevel="0" collapsed="false">
      <c r="A83" s="291" t="n">
        <v>80</v>
      </c>
      <c r="B83" s="323" t="n">
        <v>45775</v>
      </c>
      <c r="C83" s="324" t="n">
        <v>45748</v>
      </c>
      <c r="D83" s="251" t="s">
        <v>147</v>
      </c>
      <c r="E83" s="251" t="s">
        <v>211</v>
      </c>
      <c r="F83" s="282" t="n">
        <v>593.32</v>
      </c>
      <c r="G83" s="319" t="s">
        <v>568</v>
      </c>
      <c r="H83" s="277" t="s">
        <v>482</v>
      </c>
      <c r="I83" s="251" t="s">
        <v>394</v>
      </c>
      <c r="J83" s="249" t="s">
        <v>569</v>
      </c>
      <c r="K83" s="251" t="s">
        <v>570</v>
      </c>
      <c r="L83" s="280" t="str">
        <f aca="false">IF(K83="","",IF(LEN(K83)&gt;14,IF(ISBLANK(K83),"",K83),REPLACE(REPLACE(K83,1,3,"XXX"),13,2,"XX")))</f>
        <v>02.480.196/0001-94</v>
      </c>
      <c r="M83" s="250" t="s">
        <v>503</v>
      </c>
      <c r="N83" s="250" t="s">
        <v>503</v>
      </c>
      <c r="O83" s="317" t="n">
        <v>42803</v>
      </c>
      <c r="P83" s="303" t="n">
        <v>45775</v>
      </c>
      <c r="Q83" s="287"/>
      <c r="R83" s="287"/>
      <c r="S83" s="287"/>
    </row>
    <row r="84" customFormat="false" ht="90" hidden="false" customHeight="true" outlineLevel="0" collapsed="false">
      <c r="A84" s="302" t="n">
        <v>81</v>
      </c>
      <c r="B84" s="303" t="n">
        <v>45775</v>
      </c>
      <c r="C84" s="276" t="n">
        <v>45748</v>
      </c>
      <c r="D84" s="251" t="s">
        <v>158</v>
      </c>
      <c r="E84" s="251" t="s">
        <v>312</v>
      </c>
      <c r="F84" s="278" t="n">
        <v>491</v>
      </c>
      <c r="G84" s="319" t="s">
        <v>571</v>
      </c>
      <c r="H84" s="277" t="s">
        <v>500</v>
      </c>
      <c r="I84" s="251" t="s">
        <v>395</v>
      </c>
      <c r="J84" s="251" t="s">
        <v>551</v>
      </c>
      <c r="K84" s="277" t="s">
        <v>552</v>
      </c>
      <c r="L84" s="280" t="str">
        <f aca="false">IF(K84="","",IF(LEN(K84)&gt;14,IF(ISBLANK(K84),"",K84),REPLACE(REPLACE(K84,1,3,"XXX"),13,2,"XX")))</f>
        <v>57.106.966/0001-25</v>
      </c>
      <c r="M84" s="250" t="s">
        <v>468</v>
      </c>
      <c r="N84" s="250" t="s">
        <v>476</v>
      </c>
      <c r="O84" s="317" t="n">
        <v>42804</v>
      </c>
      <c r="P84" s="303" t="n">
        <v>45775</v>
      </c>
      <c r="Q84" s="287"/>
      <c r="R84" s="287"/>
      <c r="S84" s="287"/>
    </row>
    <row r="85" customFormat="false" ht="24" hidden="false" customHeight="true" outlineLevel="0" collapsed="false">
      <c r="A85" s="291" t="n">
        <v>82</v>
      </c>
      <c r="B85" s="303" t="n">
        <v>45775</v>
      </c>
      <c r="C85" s="276" t="n">
        <v>45748</v>
      </c>
      <c r="D85" s="251" t="s">
        <v>158</v>
      </c>
      <c r="E85" s="251" t="s">
        <v>302</v>
      </c>
      <c r="F85" s="278" t="n">
        <v>4.86</v>
      </c>
      <c r="G85" s="310" t="s">
        <v>477</v>
      </c>
      <c r="H85" s="251"/>
      <c r="I85" s="251" t="s">
        <v>392</v>
      </c>
      <c r="J85" s="251" t="s">
        <v>478</v>
      </c>
      <c r="K85" s="305" t="s">
        <v>479</v>
      </c>
      <c r="L85" s="280" t="str">
        <f aca="false">IF(K85="","",IF(LEN(K85)&gt;14,IF(ISBLANK(K85),"",K85),REPLACE(REPLACE(K85,1,3,"XXX"),13,2,"XX")))</f>
        <v>00.000.000/4002-97</v>
      </c>
      <c r="M85" s="250" t="s">
        <v>480</v>
      </c>
      <c r="N85" s="250" t="s">
        <v>476</v>
      </c>
      <c r="O85" s="317" t="n">
        <v>871181100169091</v>
      </c>
      <c r="P85" s="303" t="n">
        <v>45775</v>
      </c>
      <c r="Q85" s="287"/>
      <c r="R85" s="287"/>
      <c r="S85" s="287"/>
    </row>
    <row r="86" customFormat="false" ht="22.5" hidden="false" customHeight="true" outlineLevel="0" collapsed="false">
      <c r="A86" s="291" t="n">
        <v>83</v>
      </c>
      <c r="B86" s="303" t="n">
        <v>45776</v>
      </c>
      <c r="C86" s="276" t="n">
        <v>45748</v>
      </c>
      <c r="D86" s="251" t="s">
        <v>147</v>
      </c>
      <c r="E86" s="251" t="s">
        <v>209</v>
      </c>
      <c r="F86" s="278" t="n">
        <v>136.03</v>
      </c>
      <c r="G86" s="319" t="s">
        <v>572</v>
      </c>
      <c r="H86" s="251" t="s">
        <v>482</v>
      </c>
      <c r="I86" s="251" t="s">
        <v>394</v>
      </c>
      <c r="J86" s="251" t="s">
        <v>533</v>
      </c>
      <c r="K86" s="277" t="s">
        <v>534</v>
      </c>
      <c r="L86" s="280" t="str">
        <f aca="false">IF(K86="","",IF(LEN(K86)&gt;14,IF(ISBLANK(K86),"",K86),REPLACE(REPLACE(K86,1,3,"XXX"),13,2,"XX")))</f>
        <v>00.360.305/0086-01</v>
      </c>
      <c r="M86" s="250" t="s">
        <v>468</v>
      </c>
      <c r="N86" s="250" t="s">
        <v>476</v>
      </c>
      <c r="O86" s="317" t="n">
        <v>42901</v>
      </c>
      <c r="P86" s="303" t="n">
        <v>45776</v>
      </c>
      <c r="Q86" s="287"/>
      <c r="R86" s="287"/>
      <c r="S86" s="287"/>
    </row>
    <row r="87" customFormat="false" ht="12.75" hidden="false" customHeight="true" outlineLevel="0" collapsed="false">
      <c r="A87" s="302" t="n">
        <v>84</v>
      </c>
      <c r="B87" s="303" t="n">
        <v>45777</v>
      </c>
      <c r="C87" s="276" t="n">
        <v>45748</v>
      </c>
      <c r="D87" s="251" t="s">
        <v>134</v>
      </c>
      <c r="E87" s="251" t="s">
        <v>134</v>
      </c>
      <c r="F87" s="278" t="n">
        <f aca="false">303.29-44.16-11.33</f>
        <v>247.8</v>
      </c>
      <c r="G87" s="295" t="s">
        <v>494</v>
      </c>
      <c r="H87" s="251"/>
      <c r="I87" s="251" t="s">
        <v>392</v>
      </c>
      <c r="J87" s="251" t="s">
        <v>478</v>
      </c>
      <c r="K87" s="305" t="s">
        <v>479</v>
      </c>
      <c r="L87" s="280" t="str">
        <f aca="false">IF(K87="","",IF(LEN(K87)&gt;14,IF(ISBLANK(K87),"",K87),REPLACE(REPLACE(K87,1,3,"XXX"),13,2,"XX")))</f>
        <v>00.000.000/4002-97</v>
      </c>
      <c r="M87" s="250"/>
      <c r="N87" s="250"/>
      <c r="O87" s="317"/>
      <c r="P87" s="303" t="n">
        <v>45777</v>
      </c>
      <c r="Q87" s="287"/>
      <c r="R87" s="287"/>
      <c r="S87" s="287"/>
    </row>
    <row r="88" customFormat="false" ht="12.75" hidden="false" customHeight="true" outlineLevel="0" collapsed="false">
      <c r="A88" s="291" t="n">
        <v>85</v>
      </c>
      <c r="B88" s="303" t="n">
        <v>45779</v>
      </c>
      <c r="C88" s="276" t="n">
        <v>45748</v>
      </c>
      <c r="D88" s="251" t="s">
        <v>147</v>
      </c>
      <c r="E88" s="251" t="s">
        <v>149</v>
      </c>
      <c r="F88" s="278" t="n">
        <v>25958.08</v>
      </c>
      <c r="G88" s="322" t="s">
        <v>573</v>
      </c>
      <c r="H88" s="251" t="s">
        <v>482</v>
      </c>
      <c r="I88" s="251" t="s">
        <v>392</v>
      </c>
      <c r="J88" s="251" t="s">
        <v>497</v>
      </c>
      <c r="K88" s="251"/>
      <c r="L88" s="280" t="str">
        <f aca="false">IF(K88="","",IF(LEN(K88)&gt;14,IF(ISBLANK(K88),"",K88),REPLACE(REPLACE(K88,1,3,"XXX"),13,2,"XX")))</f>
        <v/>
      </c>
      <c r="M88" s="250" t="s">
        <v>468</v>
      </c>
      <c r="N88" s="250"/>
      <c r="O88" s="317" t="n">
        <v>10928</v>
      </c>
      <c r="P88" s="303" t="s">
        <v>574</v>
      </c>
      <c r="Q88" s="287"/>
      <c r="R88" s="287"/>
      <c r="S88" s="287"/>
    </row>
    <row r="89" customFormat="false" ht="12.75" hidden="false" customHeight="true" outlineLevel="0" collapsed="false">
      <c r="A89" s="291" t="n">
        <v>86</v>
      </c>
      <c r="B89" s="303" t="n">
        <v>45779</v>
      </c>
      <c r="C89" s="276" t="n">
        <v>45748</v>
      </c>
      <c r="D89" s="251" t="s">
        <v>147</v>
      </c>
      <c r="E89" s="251" t="s">
        <v>149</v>
      </c>
      <c r="F89" s="278" t="n">
        <v>5499.54</v>
      </c>
      <c r="G89" s="322" t="s">
        <v>573</v>
      </c>
      <c r="H89" s="251" t="s">
        <v>482</v>
      </c>
      <c r="I89" s="251" t="s">
        <v>392</v>
      </c>
      <c r="J89" s="251" t="s">
        <v>497</v>
      </c>
      <c r="K89" s="251"/>
      <c r="L89" s="280" t="str">
        <f aca="false">IF(K89="","",IF(LEN(K89)&gt;14,IF(ISBLANK(K89),"",K89),REPLACE(REPLACE(K89,1,3,"XXX"),13,2,"XX")))</f>
        <v/>
      </c>
      <c r="M89" s="250" t="s">
        <v>468</v>
      </c>
      <c r="N89" s="250"/>
      <c r="O89" s="317" t="n">
        <v>10933</v>
      </c>
      <c r="P89" s="303" t="s">
        <v>574</v>
      </c>
      <c r="Q89" s="287"/>
      <c r="R89" s="287"/>
      <c r="S89" s="287"/>
    </row>
    <row r="90" customFormat="false" ht="12.75" hidden="false" customHeight="true" outlineLevel="0" collapsed="false">
      <c r="A90" s="302" t="n">
        <v>87</v>
      </c>
      <c r="B90" s="303" t="n">
        <v>45779</v>
      </c>
      <c r="C90" s="276" t="n">
        <v>45748</v>
      </c>
      <c r="D90" s="251" t="s">
        <v>147</v>
      </c>
      <c r="E90" s="251" t="s">
        <v>149</v>
      </c>
      <c r="F90" s="278" t="n">
        <v>9701.98</v>
      </c>
      <c r="G90" s="322" t="s">
        <v>573</v>
      </c>
      <c r="H90" s="251" t="s">
        <v>482</v>
      </c>
      <c r="I90" s="251" t="s">
        <v>392</v>
      </c>
      <c r="J90" s="251" t="s">
        <v>497</v>
      </c>
      <c r="K90" s="251"/>
      <c r="L90" s="280" t="str">
        <f aca="false">IF(K90="","",IF(LEN(K90)&gt;14,IF(ISBLANK(K90),"",K90),REPLACE(REPLACE(K90,1,3,"XXX"),13,2,"XX")))</f>
        <v/>
      </c>
      <c r="M90" s="250" t="s">
        <v>468</v>
      </c>
      <c r="N90" s="250"/>
      <c r="O90" s="317" t="n">
        <v>10934</v>
      </c>
      <c r="P90" s="303" t="s">
        <v>574</v>
      </c>
      <c r="Q90" s="287"/>
      <c r="R90" s="287"/>
      <c r="S90" s="287"/>
    </row>
    <row r="91" customFormat="false" ht="12.75" hidden="false" customHeight="true" outlineLevel="0" collapsed="false">
      <c r="A91" s="291" t="n">
        <v>88</v>
      </c>
      <c r="B91" s="303" t="n">
        <v>45779</v>
      </c>
      <c r="C91" s="276" t="n">
        <v>45748</v>
      </c>
      <c r="D91" s="251" t="s">
        <v>147</v>
      </c>
      <c r="E91" s="251" t="s">
        <v>149</v>
      </c>
      <c r="F91" s="278" t="n">
        <v>5042.7</v>
      </c>
      <c r="G91" s="322" t="s">
        <v>573</v>
      </c>
      <c r="H91" s="251" t="s">
        <v>482</v>
      </c>
      <c r="I91" s="251" t="s">
        <v>392</v>
      </c>
      <c r="J91" s="251" t="s">
        <v>497</v>
      </c>
      <c r="K91" s="251"/>
      <c r="L91" s="280" t="str">
        <f aca="false">IF(K91="","",IF(LEN(K91)&gt;14,IF(ISBLANK(K91),"",K91),REPLACE(REPLACE(K91,1,3,"XXX"),13,2,"XX")))</f>
        <v/>
      </c>
      <c r="M91" s="250" t="s">
        <v>468</v>
      </c>
      <c r="N91" s="250"/>
      <c r="O91" s="317" t="n">
        <v>10935</v>
      </c>
      <c r="P91" s="303" t="s">
        <v>574</v>
      </c>
      <c r="Q91" s="287"/>
      <c r="R91" s="287"/>
      <c r="S91" s="287"/>
    </row>
    <row r="92" customFormat="false" ht="12.75" hidden="false" customHeight="true" outlineLevel="0" collapsed="false">
      <c r="A92" s="291" t="n">
        <v>89</v>
      </c>
      <c r="B92" s="303" t="n">
        <v>45779</v>
      </c>
      <c r="C92" s="276" t="n">
        <v>45748</v>
      </c>
      <c r="D92" s="251" t="s">
        <v>147</v>
      </c>
      <c r="E92" s="251" t="s">
        <v>149</v>
      </c>
      <c r="F92" s="278" t="n">
        <v>2773</v>
      </c>
      <c r="G92" s="322" t="s">
        <v>573</v>
      </c>
      <c r="H92" s="251" t="s">
        <v>482</v>
      </c>
      <c r="I92" s="251" t="s">
        <v>392</v>
      </c>
      <c r="J92" s="251" t="s">
        <v>497</v>
      </c>
      <c r="K92" s="251"/>
      <c r="L92" s="280" t="str">
        <f aca="false">IF(K92="","",IF(LEN(K92)&gt;14,IF(ISBLANK(K92),"",K92),REPLACE(REPLACE(K92,1,3,"XXX"),13,2,"XX")))</f>
        <v/>
      </c>
      <c r="M92" s="250" t="s">
        <v>468</v>
      </c>
      <c r="N92" s="250"/>
      <c r="O92" s="317" t="n">
        <v>10941</v>
      </c>
      <c r="P92" s="303" t="s">
        <v>574</v>
      </c>
      <c r="Q92" s="287"/>
      <c r="R92" s="287"/>
      <c r="S92" s="287"/>
    </row>
    <row r="93" customFormat="false" ht="12.75" hidden="false" customHeight="true" outlineLevel="0" collapsed="false">
      <c r="A93" s="302" t="n">
        <v>90</v>
      </c>
      <c r="B93" s="303" t="n">
        <v>45779</v>
      </c>
      <c r="C93" s="276" t="n">
        <v>45748</v>
      </c>
      <c r="D93" s="251" t="s">
        <v>147</v>
      </c>
      <c r="E93" s="251" t="s">
        <v>149</v>
      </c>
      <c r="F93" s="278" t="n">
        <v>1967.15</v>
      </c>
      <c r="G93" s="322" t="s">
        <v>573</v>
      </c>
      <c r="H93" s="251" t="s">
        <v>482</v>
      </c>
      <c r="I93" s="251" t="s">
        <v>392</v>
      </c>
      <c r="J93" s="251" t="s">
        <v>497</v>
      </c>
      <c r="K93" s="251"/>
      <c r="L93" s="280" t="str">
        <f aca="false">IF(K93="","",IF(LEN(K93)&gt;14,IF(ISBLANK(K93),"",K93),REPLACE(REPLACE(K93,1,3,"XXX"),13,2,"XX")))</f>
        <v/>
      </c>
      <c r="M93" s="250" t="s">
        <v>468</v>
      </c>
      <c r="N93" s="250"/>
      <c r="O93" s="317" t="n">
        <v>10942</v>
      </c>
      <c r="P93" s="303" t="s">
        <v>574</v>
      </c>
      <c r="Q93" s="287"/>
      <c r="R93" s="287"/>
      <c r="S93" s="287"/>
    </row>
    <row r="94" customFormat="false" ht="24" hidden="false" customHeight="true" outlineLevel="0" collapsed="false">
      <c r="A94" s="291" t="n">
        <v>91</v>
      </c>
      <c r="B94" s="303" t="n">
        <v>45779</v>
      </c>
      <c r="C94" s="276" t="n">
        <v>45778</v>
      </c>
      <c r="D94" s="251" t="s">
        <v>158</v>
      </c>
      <c r="E94" s="251" t="s">
        <v>302</v>
      </c>
      <c r="F94" s="278" t="n">
        <v>6.8</v>
      </c>
      <c r="G94" s="310" t="s">
        <v>477</v>
      </c>
      <c r="H94" s="251"/>
      <c r="I94" s="251" t="s">
        <v>392</v>
      </c>
      <c r="J94" s="251" t="s">
        <v>478</v>
      </c>
      <c r="K94" s="305" t="s">
        <v>479</v>
      </c>
      <c r="L94" s="280" t="str">
        <f aca="false">IF(K94="","",IF(LEN(K94)&gt;14,IF(ISBLANK(K94),"",K94),REPLACE(REPLACE(K94,1,3,"XXX"),13,2,"XX")))</f>
        <v>00.000.000/4002-97</v>
      </c>
      <c r="M94" s="250" t="s">
        <v>480</v>
      </c>
      <c r="N94" s="250" t="s">
        <v>476</v>
      </c>
      <c r="O94" s="317" t="n">
        <v>841221100088174</v>
      </c>
      <c r="P94" s="303" t="s">
        <v>574</v>
      </c>
      <c r="Q94" s="287"/>
      <c r="R94" s="287"/>
      <c r="S94" s="287"/>
    </row>
    <row r="95" customFormat="false" ht="24" hidden="false" customHeight="true" outlineLevel="0" collapsed="false">
      <c r="A95" s="291" t="n">
        <v>92</v>
      </c>
      <c r="B95" s="303" t="n">
        <v>45779</v>
      </c>
      <c r="C95" s="276" t="n">
        <v>45778</v>
      </c>
      <c r="D95" s="251" t="s">
        <v>158</v>
      </c>
      <c r="E95" s="251" t="s">
        <v>302</v>
      </c>
      <c r="F95" s="278" t="n">
        <v>3.4</v>
      </c>
      <c r="G95" s="310" t="s">
        <v>477</v>
      </c>
      <c r="H95" s="251"/>
      <c r="I95" s="251" t="s">
        <v>392</v>
      </c>
      <c r="J95" s="251" t="s">
        <v>478</v>
      </c>
      <c r="K95" s="305" t="s">
        <v>479</v>
      </c>
      <c r="L95" s="280" t="str">
        <f aca="false">IF(K95="","",IF(LEN(K95)&gt;14,IF(ISBLANK(K95),"",K95),REPLACE(REPLACE(K95,1,3,"XXX"),13,2,"XX")))</f>
        <v>00.000.000/4002-97</v>
      </c>
      <c r="M95" s="250" t="s">
        <v>480</v>
      </c>
      <c r="N95" s="250" t="s">
        <v>476</v>
      </c>
      <c r="O95" s="317" t="n">
        <v>841221100088175</v>
      </c>
      <c r="P95" s="303" t="s">
        <v>574</v>
      </c>
      <c r="Q95" s="287"/>
      <c r="R95" s="287"/>
      <c r="S95" s="287"/>
    </row>
    <row r="96" customFormat="false" ht="24" hidden="false" customHeight="true" outlineLevel="0" collapsed="false">
      <c r="A96" s="302" t="n">
        <v>93</v>
      </c>
      <c r="B96" s="303" t="n">
        <v>45779</v>
      </c>
      <c r="C96" s="276" t="n">
        <v>45778</v>
      </c>
      <c r="D96" s="251" t="s">
        <v>158</v>
      </c>
      <c r="E96" s="251" t="s">
        <v>302</v>
      </c>
      <c r="F96" s="278" t="n">
        <v>3.4</v>
      </c>
      <c r="G96" s="310" t="s">
        <v>477</v>
      </c>
      <c r="H96" s="251"/>
      <c r="I96" s="251" t="s">
        <v>392</v>
      </c>
      <c r="J96" s="251" t="s">
        <v>478</v>
      </c>
      <c r="K96" s="305" t="s">
        <v>479</v>
      </c>
      <c r="L96" s="280" t="str">
        <f aca="false">IF(K96="","",IF(LEN(K96)&gt;14,IF(ISBLANK(K96),"",K96),REPLACE(REPLACE(K96,1,3,"XXX"),13,2,"XX")))</f>
        <v>00.000.000/4002-97</v>
      </c>
      <c r="M96" s="250" t="s">
        <v>480</v>
      </c>
      <c r="N96" s="250" t="s">
        <v>476</v>
      </c>
      <c r="O96" s="317" t="n">
        <v>841221100088176</v>
      </c>
      <c r="P96" s="303" t="s">
        <v>574</v>
      </c>
      <c r="Q96" s="287"/>
      <c r="R96" s="287"/>
      <c r="S96" s="287"/>
    </row>
    <row r="97" customFormat="false" ht="24" hidden="false" customHeight="true" outlineLevel="0" collapsed="false">
      <c r="A97" s="291" t="n">
        <v>94</v>
      </c>
      <c r="B97" s="303" t="n">
        <v>45779</v>
      </c>
      <c r="C97" s="276" t="n">
        <v>45778</v>
      </c>
      <c r="D97" s="251" t="s">
        <v>158</v>
      </c>
      <c r="E97" s="251" t="s">
        <v>302</v>
      </c>
      <c r="F97" s="278" t="n">
        <v>16.4</v>
      </c>
      <c r="G97" s="310" t="s">
        <v>477</v>
      </c>
      <c r="H97" s="251"/>
      <c r="I97" s="251" t="s">
        <v>392</v>
      </c>
      <c r="J97" s="251" t="s">
        <v>478</v>
      </c>
      <c r="K97" s="305" t="s">
        <v>479</v>
      </c>
      <c r="L97" s="280" t="str">
        <f aca="false">IF(K97="","",IF(LEN(K97)&gt;14,IF(ISBLANK(K97),"",K97),REPLACE(REPLACE(K97,1,3,"XXX"),13,2,"XX")))</f>
        <v>00.000.000/4002-97</v>
      </c>
      <c r="M97" s="250" t="s">
        <v>480</v>
      </c>
      <c r="N97" s="250" t="s">
        <v>476</v>
      </c>
      <c r="O97" s="317" t="n">
        <v>841221100089068</v>
      </c>
      <c r="P97" s="303" t="s">
        <v>574</v>
      </c>
      <c r="Q97" s="287"/>
      <c r="R97" s="287"/>
      <c r="S97" s="287"/>
    </row>
    <row r="98" customFormat="false" ht="24" hidden="false" customHeight="true" outlineLevel="0" collapsed="false">
      <c r="A98" s="291" t="n">
        <v>95</v>
      </c>
      <c r="B98" s="303" t="n">
        <v>45779</v>
      </c>
      <c r="C98" s="276" t="n">
        <v>45778</v>
      </c>
      <c r="D98" s="251" t="s">
        <v>158</v>
      </c>
      <c r="E98" s="251" t="s">
        <v>302</v>
      </c>
      <c r="F98" s="278" t="n">
        <v>32.8</v>
      </c>
      <c r="G98" s="310" t="s">
        <v>477</v>
      </c>
      <c r="H98" s="251"/>
      <c r="I98" s="251" t="s">
        <v>392</v>
      </c>
      <c r="J98" s="251" t="s">
        <v>478</v>
      </c>
      <c r="K98" s="305" t="s">
        <v>479</v>
      </c>
      <c r="L98" s="280" t="str">
        <f aca="false">IF(K98="","",IF(LEN(K98)&gt;14,IF(ISBLANK(K98),"",K98),REPLACE(REPLACE(K98,1,3,"XXX"),13,2,"XX")))</f>
        <v>00.000.000/4002-97</v>
      </c>
      <c r="M98" s="250" t="s">
        <v>480</v>
      </c>
      <c r="N98" s="250" t="s">
        <v>476</v>
      </c>
      <c r="O98" s="317" t="n">
        <v>841221100089069</v>
      </c>
      <c r="P98" s="303" t="s">
        <v>574</v>
      </c>
      <c r="Q98" s="287"/>
      <c r="R98" s="287"/>
      <c r="S98" s="287"/>
    </row>
    <row r="99" customFormat="false" ht="15.75" hidden="false" customHeight="true" outlineLevel="0" collapsed="false">
      <c r="A99" s="302" t="n">
        <v>96</v>
      </c>
      <c r="B99" s="303" t="n">
        <v>45779</v>
      </c>
      <c r="C99" s="276" t="n">
        <v>45778</v>
      </c>
      <c r="D99" s="251" t="s">
        <v>158</v>
      </c>
      <c r="E99" s="251" t="s">
        <v>302</v>
      </c>
      <c r="F99" s="278" t="n">
        <v>73.8</v>
      </c>
      <c r="G99" s="310" t="s">
        <v>477</v>
      </c>
      <c r="H99" s="251"/>
      <c r="I99" s="251" t="s">
        <v>392</v>
      </c>
      <c r="J99" s="251" t="s">
        <v>478</v>
      </c>
      <c r="K99" s="305" t="s">
        <v>479</v>
      </c>
      <c r="L99" s="280" t="str">
        <f aca="false">IF(K99="","",IF(LEN(K99)&gt;14,IF(ISBLANK(K99),"",K99),REPLACE(REPLACE(K99,1,3,"XXX"),13,2,"XX")))</f>
        <v>00.000.000/4002-97</v>
      </c>
      <c r="M99" s="250" t="s">
        <v>480</v>
      </c>
      <c r="N99" s="250" t="s">
        <v>476</v>
      </c>
      <c r="O99" s="317" t="n">
        <v>841221100089070</v>
      </c>
      <c r="P99" s="303" t="s">
        <v>574</v>
      </c>
      <c r="Q99" s="287"/>
      <c r="R99" s="287"/>
      <c r="S99" s="287"/>
    </row>
    <row r="100" customFormat="false" ht="12.75" hidden="false" customHeight="true" outlineLevel="0" collapsed="false">
      <c r="A100" s="291" t="n">
        <v>97</v>
      </c>
      <c r="B100" s="303" t="n">
        <v>45782</v>
      </c>
      <c r="C100" s="276" t="n">
        <v>45778</v>
      </c>
      <c r="D100" s="251" t="s">
        <v>147</v>
      </c>
      <c r="E100" s="251" t="s">
        <v>209</v>
      </c>
      <c r="F100" s="278" t="n">
        <v>1596.46</v>
      </c>
      <c r="G100" s="295" t="s">
        <v>575</v>
      </c>
      <c r="H100" s="251" t="s">
        <v>482</v>
      </c>
      <c r="I100" s="251" t="s">
        <v>394</v>
      </c>
      <c r="J100" s="296" t="s">
        <v>485</v>
      </c>
      <c r="K100" s="280" t="s">
        <v>486</v>
      </c>
      <c r="L100" s="280" t="str">
        <f aca="false">IF(K100="","",IF(LEN(K100)&gt;14,IF(ISBLANK(K100),"",K100),REPLACE(REPLACE(K100,1,3,"XXX"),13,2,"XX")))</f>
        <v>XXX.330.536-XX</v>
      </c>
      <c r="M100" s="250" t="s">
        <v>468</v>
      </c>
      <c r="N100" s="250" t="s">
        <v>476</v>
      </c>
      <c r="O100" s="317" t="n">
        <v>50501</v>
      </c>
      <c r="P100" s="303" t="s">
        <v>576</v>
      </c>
      <c r="Q100" s="287"/>
      <c r="R100" s="287"/>
      <c r="S100" s="287"/>
    </row>
    <row r="101" customFormat="false" ht="12.75" hidden="false" customHeight="true" outlineLevel="0" collapsed="false">
      <c r="A101" s="291" t="n">
        <v>98</v>
      </c>
      <c r="B101" s="303" t="n">
        <v>45782</v>
      </c>
      <c r="C101" s="276" t="n">
        <v>45778</v>
      </c>
      <c r="D101" s="251" t="s">
        <v>147</v>
      </c>
      <c r="E101" s="251" t="s">
        <v>218</v>
      </c>
      <c r="F101" s="278" t="n">
        <v>90</v>
      </c>
      <c r="G101" s="322" t="s">
        <v>577</v>
      </c>
      <c r="H101" s="277" t="s">
        <v>482</v>
      </c>
      <c r="I101" s="251" t="s">
        <v>395</v>
      </c>
      <c r="J101" s="251" t="s">
        <v>578</v>
      </c>
      <c r="K101" s="277" t="s">
        <v>579</v>
      </c>
      <c r="L101" s="280" t="str">
        <f aca="false">IF(K101="","",IF(LEN(K101)&gt;14,IF(ISBLANK(K101),"",K101),REPLACE(REPLACE(K101,1,3,"XXX"),13,2,"XX")))</f>
        <v>XXX.511.366-XX</v>
      </c>
      <c r="M101" s="250" t="s">
        <v>468</v>
      </c>
      <c r="N101" s="250" t="s">
        <v>476</v>
      </c>
      <c r="O101" s="317" t="n">
        <v>50502</v>
      </c>
      <c r="P101" s="303" t="s">
        <v>576</v>
      </c>
      <c r="Q101" s="287"/>
      <c r="R101" s="287"/>
      <c r="S101" s="287"/>
    </row>
    <row r="102" customFormat="false" ht="12.75" hidden="false" customHeight="true" outlineLevel="0" collapsed="false">
      <c r="A102" s="302" t="n">
        <v>99</v>
      </c>
      <c r="B102" s="303" t="n">
        <v>45782</v>
      </c>
      <c r="C102" s="276" t="n">
        <v>45778</v>
      </c>
      <c r="D102" s="251" t="s">
        <v>158</v>
      </c>
      <c r="E102" s="251" t="s">
        <v>302</v>
      </c>
      <c r="F102" s="278" t="n">
        <v>11</v>
      </c>
      <c r="G102" s="310" t="s">
        <v>477</v>
      </c>
      <c r="H102" s="251"/>
      <c r="I102" s="251" t="s">
        <v>392</v>
      </c>
      <c r="J102" s="251" t="s">
        <v>478</v>
      </c>
      <c r="K102" s="305" t="s">
        <v>479</v>
      </c>
      <c r="L102" s="280" t="str">
        <f aca="false">IF(K102="","",IF(LEN(K102)&gt;14,IF(ISBLANK(K102),"",K102),REPLACE(REPLACE(K102,1,3,"XXX"),13,2,"XX")))</f>
        <v>00.000.000/4002-97</v>
      </c>
      <c r="M102" s="250" t="s">
        <v>480</v>
      </c>
      <c r="N102" s="250" t="s">
        <v>476</v>
      </c>
      <c r="O102" s="317" t="n">
        <v>831251100126465</v>
      </c>
      <c r="P102" s="303" t="s">
        <v>576</v>
      </c>
      <c r="Q102" s="287"/>
      <c r="R102" s="287"/>
      <c r="S102" s="287"/>
    </row>
    <row r="103" customFormat="false" ht="12.75" hidden="false" customHeight="true" outlineLevel="0" collapsed="false">
      <c r="A103" s="291" t="n">
        <v>100</v>
      </c>
      <c r="B103" s="303" t="n">
        <v>45783</v>
      </c>
      <c r="C103" s="276" t="n">
        <v>45748</v>
      </c>
      <c r="D103" s="251" t="s">
        <v>147</v>
      </c>
      <c r="E103" s="251" t="s">
        <v>149</v>
      </c>
      <c r="F103" s="278" t="n">
        <v>2057.61</v>
      </c>
      <c r="G103" s="319" t="s">
        <v>580</v>
      </c>
      <c r="H103" s="251" t="s">
        <v>482</v>
      </c>
      <c r="I103" s="251" t="s">
        <v>396</v>
      </c>
      <c r="J103" s="251" t="s">
        <v>487</v>
      </c>
      <c r="K103" s="251" t="s">
        <v>581</v>
      </c>
      <c r="L103" s="280" t="str">
        <f aca="false">IF(K103="","",IF(LEN(K103)&gt;14,IF(ISBLANK(K103),"",K103),REPLACE(REPLACE(K103,1,3,"XXX"),13,2,"XX")))</f>
        <v>XXX.446.786-XX</v>
      </c>
      <c r="M103" s="250" t="s">
        <v>468</v>
      </c>
      <c r="N103" s="250" t="s">
        <v>582</v>
      </c>
      <c r="O103" s="317" t="n">
        <v>550447510011159</v>
      </c>
      <c r="P103" s="303" t="s">
        <v>583</v>
      </c>
      <c r="Q103" s="287"/>
      <c r="R103" s="287"/>
      <c r="S103" s="287"/>
    </row>
    <row r="104" customFormat="false" ht="12.75" hidden="false" customHeight="true" outlineLevel="0" collapsed="false">
      <c r="A104" s="291" t="n">
        <v>101</v>
      </c>
      <c r="B104" s="303" t="n">
        <v>45783</v>
      </c>
      <c r="C104" s="276" t="n">
        <v>45778</v>
      </c>
      <c r="D104" s="251" t="s">
        <v>147</v>
      </c>
      <c r="E104" s="251" t="s">
        <v>218</v>
      </c>
      <c r="F104" s="278" t="n">
        <v>115</v>
      </c>
      <c r="G104" s="319" t="s">
        <v>584</v>
      </c>
      <c r="H104" s="277" t="s">
        <v>482</v>
      </c>
      <c r="I104" s="251" t="s">
        <v>394</v>
      </c>
      <c r="J104" s="296" t="s">
        <v>487</v>
      </c>
      <c r="K104" s="280" t="s">
        <v>488</v>
      </c>
      <c r="L104" s="280" t="str">
        <f aca="false">IF(K104="","",IF(LEN(K104)&gt;14,IF(ISBLANK(K104),"",K104),REPLACE(REPLACE(K104,1,3,"XXX"),13,2,"XX")))</f>
        <v>XXX.655.526-XX</v>
      </c>
      <c r="M104" s="250" t="s">
        <v>468</v>
      </c>
      <c r="N104" s="250" t="s">
        <v>476</v>
      </c>
      <c r="O104" s="317" t="n">
        <v>50601</v>
      </c>
      <c r="P104" s="303" t="s">
        <v>583</v>
      </c>
      <c r="Q104" s="287"/>
      <c r="R104" s="287"/>
      <c r="S104" s="287"/>
    </row>
    <row r="105" customFormat="false" ht="15.75" hidden="false" customHeight="true" outlineLevel="0" collapsed="false">
      <c r="A105" s="302" t="n">
        <v>102</v>
      </c>
      <c r="B105" s="303" t="n">
        <v>45783</v>
      </c>
      <c r="C105" s="276" t="n">
        <v>45778</v>
      </c>
      <c r="D105" s="251" t="s">
        <v>158</v>
      </c>
      <c r="E105" s="251" t="s">
        <v>302</v>
      </c>
      <c r="F105" s="278" t="n">
        <v>1.13</v>
      </c>
      <c r="G105" s="310" t="s">
        <v>477</v>
      </c>
      <c r="H105" s="251"/>
      <c r="I105" s="251" t="s">
        <v>392</v>
      </c>
      <c r="J105" s="251" t="s">
        <v>478</v>
      </c>
      <c r="K105" s="305" t="s">
        <v>479</v>
      </c>
      <c r="L105" s="280" t="str">
        <f aca="false">IF(K105="","",IF(LEN(K105)&gt;14,IF(ISBLANK(K105),"",K105),REPLACE(REPLACE(K105,1,3,"XXX"),13,2,"XX")))</f>
        <v>00.000.000/4002-97</v>
      </c>
      <c r="M105" s="250" t="s">
        <v>480</v>
      </c>
      <c r="N105" s="250" t="s">
        <v>476</v>
      </c>
      <c r="O105" s="317" t="n">
        <v>891261201021520</v>
      </c>
      <c r="P105" s="303" t="s">
        <v>583</v>
      </c>
      <c r="Q105" s="287"/>
      <c r="R105" s="287"/>
      <c r="S105" s="287"/>
    </row>
    <row r="106" customFormat="false" ht="15.75" hidden="false" customHeight="true" outlineLevel="0" collapsed="false">
      <c r="A106" s="291" t="n">
        <v>103</v>
      </c>
      <c r="B106" s="303" t="n">
        <v>45786</v>
      </c>
      <c r="C106" s="276" t="n">
        <v>45778</v>
      </c>
      <c r="D106" s="251" t="s">
        <v>158</v>
      </c>
      <c r="E106" s="251" t="s">
        <v>238</v>
      </c>
      <c r="F106" s="278" t="n">
        <v>2060.63</v>
      </c>
      <c r="G106" s="295" t="s">
        <v>585</v>
      </c>
      <c r="H106" s="251" t="s">
        <v>473</v>
      </c>
      <c r="I106" s="251" t="s">
        <v>396</v>
      </c>
      <c r="J106" s="251" t="s">
        <v>516</v>
      </c>
      <c r="K106" s="305" t="s">
        <v>475</v>
      </c>
      <c r="L106" s="280" t="str">
        <f aca="false">IF(K106="","",IF(LEN(K106)&gt;14,IF(ISBLANK(K106),"",K106),REPLACE(REPLACE(K106,1,3,"XXX"),13,2,"XX")))</f>
        <v>27.385.041/0001-08 </v>
      </c>
      <c r="M106" s="250" t="s">
        <v>503</v>
      </c>
      <c r="N106" s="250" t="s">
        <v>503</v>
      </c>
      <c r="O106" s="317" t="n">
        <v>50901</v>
      </c>
      <c r="P106" s="303" t="s">
        <v>586</v>
      </c>
      <c r="Q106" s="287"/>
      <c r="R106" s="287"/>
      <c r="S106" s="287"/>
    </row>
    <row r="107" customFormat="false" ht="22.5" hidden="false" customHeight="true" outlineLevel="0" collapsed="false">
      <c r="A107" s="291" t="n">
        <v>104</v>
      </c>
      <c r="B107" s="303" t="n">
        <v>45786</v>
      </c>
      <c r="C107" s="276" t="n">
        <v>45778</v>
      </c>
      <c r="D107" s="251" t="s">
        <v>158</v>
      </c>
      <c r="E107" s="251" t="s">
        <v>250</v>
      </c>
      <c r="F107" s="278" t="n">
        <v>54.41</v>
      </c>
      <c r="G107" s="319" t="s">
        <v>587</v>
      </c>
      <c r="H107" s="277" t="s">
        <v>588</v>
      </c>
      <c r="I107" s="251" t="s">
        <v>394</v>
      </c>
      <c r="J107" s="251" t="s">
        <v>589</v>
      </c>
      <c r="K107" s="277" t="s">
        <v>590</v>
      </c>
      <c r="L107" s="280" t="str">
        <f aca="false">IF(K107="","",IF(LEN(K107)&gt;14,IF(ISBLANK(K107),"",K107),REPLACE(REPLACE(K107,1,3,"XXX"),13,2,"XX")))</f>
        <v>40.432.544/0112-62</v>
      </c>
      <c r="M107" s="250" t="s">
        <v>503</v>
      </c>
      <c r="N107" s="250" t="s">
        <v>503</v>
      </c>
      <c r="O107" s="317" t="n">
        <v>50902</v>
      </c>
      <c r="P107" s="303" t="s">
        <v>586</v>
      </c>
      <c r="Q107" s="287"/>
      <c r="R107" s="287"/>
      <c r="S107" s="287"/>
    </row>
    <row r="108" customFormat="false" ht="12.75" hidden="false" customHeight="true" outlineLevel="0" collapsed="false">
      <c r="A108" s="302" t="n">
        <v>105</v>
      </c>
      <c r="B108" s="303" t="n">
        <v>45786</v>
      </c>
      <c r="C108" s="276" t="n">
        <v>45778</v>
      </c>
      <c r="D108" s="251" t="s">
        <v>136</v>
      </c>
      <c r="E108" s="251" t="s">
        <v>142</v>
      </c>
      <c r="F108" s="278" t="n">
        <v>275042.13</v>
      </c>
      <c r="G108" s="319" t="s">
        <v>591</v>
      </c>
      <c r="H108" s="277"/>
      <c r="I108" s="251"/>
      <c r="J108" s="251" t="s">
        <v>471</v>
      </c>
      <c r="K108" s="251"/>
      <c r="L108" s="280" t="str">
        <f aca="false">IF(K108="","",IF(LEN(K108)&gt;14,IF(ISBLANK(K108),"",K108),REPLACE(REPLACE(K108,1,3,"XXX"),13,2,"XX")))</f>
        <v/>
      </c>
      <c r="M108" s="250"/>
      <c r="N108" s="250"/>
      <c r="O108" s="317"/>
      <c r="P108" s="303"/>
      <c r="Q108" s="287"/>
      <c r="R108" s="287"/>
      <c r="S108" s="287"/>
    </row>
    <row r="109" customFormat="false" ht="12.75" hidden="false" customHeight="true" outlineLevel="0" collapsed="false">
      <c r="A109" s="291" t="n">
        <v>106</v>
      </c>
      <c r="B109" s="303" t="n">
        <v>45789</v>
      </c>
      <c r="C109" s="276" t="n">
        <v>45778</v>
      </c>
      <c r="D109" s="251" t="s">
        <v>147</v>
      </c>
      <c r="E109" s="251" t="s">
        <v>218</v>
      </c>
      <c r="F109" s="278" t="n">
        <v>225</v>
      </c>
      <c r="G109" s="319" t="s">
        <v>592</v>
      </c>
      <c r="H109" s="277" t="s">
        <v>482</v>
      </c>
      <c r="I109" s="251" t="s">
        <v>395</v>
      </c>
      <c r="J109" s="251" t="s">
        <v>578</v>
      </c>
      <c r="K109" s="277" t="s">
        <v>579</v>
      </c>
      <c r="L109" s="280" t="str">
        <f aca="false">IF(K109="","",IF(LEN(K109)&gt;14,IF(ISBLANK(K109),"",K109),REPLACE(REPLACE(K109,1,3,"XXX"),13,2,"XX")))</f>
        <v>XXX.511.366-XX</v>
      </c>
      <c r="M109" s="250" t="s">
        <v>468</v>
      </c>
      <c r="N109" s="250" t="s">
        <v>476</v>
      </c>
      <c r="O109" s="317" t="n">
        <v>51201</v>
      </c>
      <c r="P109" s="303" t="s">
        <v>593</v>
      </c>
      <c r="Q109" s="287"/>
      <c r="R109" s="287"/>
      <c r="S109" s="287"/>
    </row>
    <row r="110" customFormat="false" ht="12.75" hidden="false" customHeight="true" outlineLevel="0" collapsed="false">
      <c r="A110" s="291" t="n">
        <v>107</v>
      </c>
      <c r="B110" s="303" t="n">
        <v>45789</v>
      </c>
      <c r="C110" s="276" t="n">
        <v>45778</v>
      </c>
      <c r="D110" s="251" t="s">
        <v>147</v>
      </c>
      <c r="E110" s="251" t="s">
        <v>192</v>
      </c>
      <c r="F110" s="278" t="n">
        <v>86.25</v>
      </c>
      <c r="G110" s="319" t="s">
        <v>594</v>
      </c>
      <c r="H110" s="280" t="s">
        <v>482</v>
      </c>
      <c r="I110" s="251" t="s">
        <v>394</v>
      </c>
      <c r="J110" s="251" t="s">
        <v>578</v>
      </c>
      <c r="K110" s="277" t="s">
        <v>595</v>
      </c>
      <c r="L110" s="280" t="str">
        <f aca="false">IF(K110="","",IF(LEN(K110)&gt;14,IF(ISBLANK(K110),"",K110),REPLACE(REPLACE(K110,1,3,"XXX"),13,2,"XX")))</f>
        <v>XXX.502.806-XX</v>
      </c>
      <c r="M110" s="250" t="s">
        <v>468</v>
      </c>
      <c r="N110" s="250" t="s">
        <v>476</v>
      </c>
      <c r="O110" s="317" t="n">
        <v>51202</v>
      </c>
      <c r="P110" s="303" t="n">
        <v>45789</v>
      </c>
      <c r="Q110" s="287"/>
      <c r="R110" s="287"/>
      <c r="S110" s="287"/>
    </row>
    <row r="111" customFormat="false" ht="15.75" hidden="false" customHeight="true" outlineLevel="0" collapsed="false">
      <c r="A111" s="302" t="n">
        <v>108</v>
      </c>
      <c r="B111" s="303" t="n">
        <v>45789</v>
      </c>
      <c r="C111" s="276" t="n">
        <v>45778</v>
      </c>
      <c r="D111" s="251" t="s">
        <v>158</v>
      </c>
      <c r="E111" s="251" t="s">
        <v>292</v>
      </c>
      <c r="F111" s="278" t="n">
        <v>150</v>
      </c>
      <c r="G111" s="319" t="s">
        <v>596</v>
      </c>
      <c r="H111" s="277"/>
      <c r="I111" s="251" t="s">
        <v>395</v>
      </c>
      <c r="J111" s="251" t="s">
        <v>597</v>
      </c>
      <c r="K111" s="251"/>
      <c r="L111" s="280" t="str">
        <f aca="false">IF(K111="","",IF(LEN(K111)&gt;14,IF(ISBLANK(K111),"",K111),REPLACE(REPLACE(K111,1,3,"XXX"),13,2,"XX")))</f>
        <v/>
      </c>
      <c r="M111" s="250"/>
      <c r="N111" s="250"/>
      <c r="O111" s="317" t="n">
        <v>51203</v>
      </c>
      <c r="P111" s="303"/>
      <c r="Q111" s="287"/>
      <c r="R111" s="287"/>
      <c r="S111" s="287"/>
    </row>
    <row r="112" customFormat="false" ht="22.5" hidden="false" customHeight="true" outlineLevel="0" collapsed="false">
      <c r="A112" s="291" t="n">
        <v>109</v>
      </c>
      <c r="B112" s="303" t="n">
        <v>45789</v>
      </c>
      <c r="C112" s="276" t="n">
        <v>45778</v>
      </c>
      <c r="D112" s="251" t="s">
        <v>147</v>
      </c>
      <c r="E112" s="251" t="s">
        <v>234</v>
      </c>
      <c r="F112" s="278" t="n">
        <v>216</v>
      </c>
      <c r="G112" s="319" t="s">
        <v>598</v>
      </c>
      <c r="H112" s="251" t="s">
        <v>482</v>
      </c>
      <c r="I112" s="251" t="s">
        <v>394</v>
      </c>
      <c r="J112" s="251" t="s">
        <v>523</v>
      </c>
      <c r="K112" s="277" t="s">
        <v>524</v>
      </c>
      <c r="L112" s="280" t="str">
        <f aca="false">IF(K112="","",IF(LEN(K112)&gt;14,IF(ISBLANK(K112),"",K112),REPLACE(REPLACE(K112,1,3,"XXX"),13,2,"XX")))</f>
        <v>30.987.115/0001-82</v>
      </c>
      <c r="M112" s="250" t="s">
        <v>503</v>
      </c>
      <c r="N112" s="250" t="s">
        <v>503</v>
      </c>
      <c r="O112" s="317" t="n">
        <v>51204</v>
      </c>
      <c r="P112" s="303" t="n">
        <v>45789</v>
      </c>
      <c r="Q112" s="287"/>
      <c r="R112" s="287"/>
      <c r="S112" s="287"/>
    </row>
    <row r="113" customFormat="false" ht="22.5" hidden="false" customHeight="true" outlineLevel="0" collapsed="false">
      <c r="A113" s="291" t="n">
        <v>110</v>
      </c>
      <c r="B113" s="303" t="n">
        <v>45789</v>
      </c>
      <c r="C113" s="276" t="n">
        <v>45778</v>
      </c>
      <c r="D113" s="251" t="s">
        <v>147</v>
      </c>
      <c r="E113" s="251" t="s">
        <v>230</v>
      </c>
      <c r="F113" s="278" t="n">
        <v>276</v>
      </c>
      <c r="G113" s="319" t="s">
        <v>599</v>
      </c>
      <c r="H113" s="277" t="s">
        <v>482</v>
      </c>
      <c r="I113" s="251" t="s">
        <v>394</v>
      </c>
      <c r="J113" s="251" t="s">
        <v>523</v>
      </c>
      <c r="K113" s="277" t="s">
        <v>524</v>
      </c>
      <c r="L113" s="280" t="str">
        <f aca="false">IF(K113="","",IF(LEN(K113)&gt;14,IF(ISBLANK(K113),"",K113),REPLACE(REPLACE(K113,1,3,"XXX"),13,2,"XX")))</f>
        <v>30.987.115/0001-82</v>
      </c>
      <c r="M113" s="250" t="s">
        <v>503</v>
      </c>
      <c r="N113" s="250" t="s">
        <v>503</v>
      </c>
      <c r="O113" s="317" t="n">
        <v>51205</v>
      </c>
      <c r="P113" s="303" t="n">
        <v>45789</v>
      </c>
      <c r="Q113" s="287"/>
      <c r="R113" s="287"/>
      <c r="S113" s="287"/>
    </row>
    <row r="114" customFormat="false" ht="22.5" hidden="false" customHeight="true" outlineLevel="0" collapsed="false">
      <c r="A114" s="302" t="n">
        <v>111</v>
      </c>
      <c r="B114" s="303" t="n">
        <v>45789</v>
      </c>
      <c r="C114" s="276" t="n">
        <v>45778</v>
      </c>
      <c r="D114" s="251" t="s">
        <v>147</v>
      </c>
      <c r="E114" s="251" t="s">
        <v>230</v>
      </c>
      <c r="F114" s="278" t="n">
        <v>115</v>
      </c>
      <c r="G114" s="319" t="s">
        <v>600</v>
      </c>
      <c r="H114" s="277" t="s">
        <v>482</v>
      </c>
      <c r="I114" s="251" t="s">
        <v>395</v>
      </c>
      <c r="J114" s="251" t="s">
        <v>523</v>
      </c>
      <c r="K114" s="277" t="s">
        <v>524</v>
      </c>
      <c r="L114" s="280" t="str">
        <f aca="false">IF(K114="","",IF(LEN(K114)&gt;14,IF(ISBLANK(K114),"",K114),REPLACE(REPLACE(K114,1,3,"XXX"),13,2,"XX")))</f>
        <v>30.987.115/0001-82</v>
      </c>
      <c r="M114" s="250" t="s">
        <v>503</v>
      </c>
      <c r="N114" s="250" t="s">
        <v>503</v>
      </c>
      <c r="O114" s="317" t="n">
        <v>51206</v>
      </c>
      <c r="P114" s="303" t="n">
        <v>45789</v>
      </c>
      <c r="Q114" s="287"/>
      <c r="R114" s="287"/>
      <c r="S114" s="287"/>
    </row>
    <row r="115" customFormat="false" ht="22.5" hidden="false" customHeight="true" outlineLevel="0" collapsed="false">
      <c r="A115" s="291" t="n">
        <v>112</v>
      </c>
      <c r="B115" s="303" t="n">
        <v>45789</v>
      </c>
      <c r="C115" s="276" t="n">
        <v>45778</v>
      </c>
      <c r="D115" s="251" t="s">
        <v>147</v>
      </c>
      <c r="E115" s="251" t="s">
        <v>222</v>
      </c>
      <c r="F115" s="278" t="n">
        <v>272.5</v>
      </c>
      <c r="G115" s="319" t="s">
        <v>601</v>
      </c>
      <c r="H115" s="251" t="s">
        <v>482</v>
      </c>
      <c r="I115" s="251" t="s">
        <v>395</v>
      </c>
      <c r="J115" s="251" t="s">
        <v>523</v>
      </c>
      <c r="K115" s="277" t="s">
        <v>524</v>
      </c>
      <c r="L115" s="280" t="str">
        <f aca="false">IF(K115="","",IF(LEN(K115)&gt;14,IF(ISBLANK(K115),"",K115),REPLACE(REPLACE(K115,1,3,"XXX"),13,2,"XX")))</f>
        <v>30.987.115/0001-82</v>
      </c>
      <c r="M115" s="250" t="s">
        <v>503</v>
      </c>
      <c r="N115" s="250" t="s">
        <v>503</v>
      </c>
      <c r="O115" s="317" t="n">
        <v>51207</v>
      </c>
      <c r="P115" s="303" t="n">
        <v>45789</v>
      </c>
      <c r="Q115" s="287"/>
      <c r="R115" s="287"/>
      <c r="S115" s="287"/>
    </row>
    <row r="116" customFormat="false" ht="22.5" hidden="false" customHeight="true" outlineLevel="0" collapsed="false">
      <c r="A116" s="291" t="n">
        <v>113</v>
      </c>
      <c r="B116" s="303" t="n">
        <v>45789</v>
      </c>
      <c r="C116" s="276" t="n">
        <v>45778</v>
      </c>
      <c r="D116" s="251" t="s">
        <v>147</v>
      </c>
      <c r="E116" s="251" t="s">
        <v>234</v>
      </c>
      <c r="F116" s="278" t="n">
        <v>90</v>
      </c>
      <c r="G116" s="319" t="s">
        <v>602</v>
      </c>
      <c r="H116" s="251" t="s">
        <v>482</v>
      </c>
      <c r="I116" s="251" t="s">
        <v>395</v>
      </c>
      <c r="J116" s="251" t="s">
        <v>523</v>
      </c>
      <c r="K116" s="277" t="s">
        <v>524</v>
      </c>
      <c r="L116" s="280" t="str">
        <f aca="false">IF(K116="","",IF(LEN(K116)&gt;14,IF(ISBLANK(K116),"",K116),REPLACE(REPLACE(K116,1,3,"XXX"),13,2,"XX")))</f>
        <v>30.987.115/0001-82</v>
      </c>
      <c r="M116" s="250" t="s">
        <v>503</v>
      </c>
      <c r="N116" s="250" t="s">
        <v>503</v>
      </c>
      <c r="O116" s="317" t="n">
        <v>51208</v>
      </c>
      <c r="P116" s="303" t="n">
        <v>45789</v>
      </c>
      <c r="Q116" s="287"/>
      <c r="R116" s="287"/>
      <c r="S116" s="287"/>
    </row>
    <row r="117" customFormat="false" ht="22.5" hidden="false" customHeight="true" outlineLevel="0" collapsed="false">
      <c r="A117" s="302" t="n">
        <v>114</v>
      </c>
      <c r="B117" s="303" t="n">
        <v>45789</v>
      </c>
      <c r="C117" s="276" t="n">
        <v>45778</v>
      </c>
      <c r="D117" s="251" t="s">
        <v>147</v>
      </c>
      <c r="E117" s="251" t="s">
        <v>222</v>
      </c>
      <c r="F117" s="278" t="n">
        <v>218</v>
      </c>
      <c r="G117" s="319" t="s">
        <v>603</v>
      </c>
      <c r="H117" s="251" t="s">
        <v>482</v>
      </c>
      <c r="I117" s="251" t="s">
        <v>396</v>
      </c>
      <c r="J117" s="251" t="s">
        <v>523</v>
      </c>
      <c r="K117" s="277" t="s">
        <v>524</v>
      </c>
      <c r="L117" s="280" t="str">
        <f aca="false">IF(K117="","",IF(LEN(K117)&gt;14,IF(ISBLANK(K117),"",K117),REPLACE(REPLACE(K117,1,3,"XXX"),13,2,"XX")))</f>
        <v>30.987.115/0001-82</v>
      </c>
      <c r="M117" s="250" t="s">
        <v>503</v>
      </c>
      <c r="N117" s="250" t="s">
        <v>503</v>
      </c>
      <c r="O117" s="317" t="n">
        <v>51209</v>
      </c>
      <c r="P117" s="303" t="n">
        <v>45789</v>
      </c>
      <c r="Q117" s="287"/>
      <c r="R117" s="287"/>
      <c r="S117" s="287"/>
    </row>
    <row r="118" customFormat="false" ht="22.5" hidden="false" customHeight="true" outlineLevel="0" collapsed="false">
      <c r="A118" s="291" t="n">
        <v>115</v>
      </c>
      <c r="B118" s="303" t="n">
        <v>45789</v>
      </c>
      <c r="C118" s="276" t="n">
        <v>45778</v>
      </c>
      <c r="D118" s="251" t="s">
        <v>147</v>
      </c>
      <c r="E118" s="251" t="s">
        <v>234</v>
      </c>
      <c r="F118" s="278" t="n">
        <v>72</v>
      </c>
      <c r="G118" s="319" t="s">
        <v>604</v>
      </c>
      <c r="H118" s="251" t="s">
        <v>482</v>
      </c>
      <c r="I118" s="251" t="s">
        <v>396</v>
      </c>
      <c r="J118" s="251" t="s">
        <v>523</v>
      </c>
      <c r="K118" s="277" t="s">
        <v>524</v>
      </c>
      <c r="L118" s="280" t="str">
        <f aca="false">IF(K118="","",IF(LEN(K118)&gt;14,IF(ISBLANK(K118),"",K118),REPLACE(REPLACE(K118,1,3,"XXX"),13,2,"XX")))</f>
        <v>30.987.115/0001-82</v>
      </c>
      <c r="M118" s="250" t="s">
        <v>503</v>
      </c>
      <c r="N118" s="250" t="s">
        <v>503</v>
      </c>
      <c r="O118" s="317" t="n">
        <v>51210</v>
      </c>
      <c r="P118" s="303" t="n">
        <v>45789</v>
      </c>
      <c r="Q118" s="287"/>
      <c r="R118" s="287"/>
      <c r="S118" s="287"/>
    </row>
    <row r="119" customFormat="false" ht="22.5" hidden="false" customHeight="true" outlineLevel="0" collapsed="false">
      <c r="A119" s="291" t="n">
        <v>116</v>
      </c>
      <c r="B119" s="303" t="n">
        <v>45789</v>
      </c>
      <c r="C119" s="276" t="n">
        <v>45778</v>
      </c>
      <c r="D119" s="251" t="s">
        <v>147</v>
      </c>
      <c r="E119" s="251" t="s">
        <v>230</v>
      </c>
      <c r="F119" s="278" t="n">
        <v>92</v>
      </c>
      <c r="G119" s="319" t="s">
        <v>605</v>
      </c>
      <c r="H119" s="277" t="s">
        <v>482</v>
      </c>
      <c r="I119" s="251" t="s">
        <v>396</v>
      </c>
      <c r="J119" s="251" t="s">
        <v>523</v>
      </c>
      <c r="K119" s="277" t="s">
        <v>524</v>
      </c>
      <c r="L119" s="280" t="str">
        <f aca="false">IF(K119="","",IF(LEN(K119)&gt;14,IF(ISBLANK(K119),"",K119),REPLACE(REPLACE(K119,1,3,"XXX"),13,2,"XX")))</f>
        <v>30.987.115/0001-82</v>
      </c>
      <c r="M119" s="250" t="s">
        <v>503</v>
      </c>
      <c r="N119" s="250" t="s">
        <v>503</v>
      </c>
      <c r="O119" s="317" t="n">
        <v>51211</v>
      </c>
      <c r="P119" s="303" t="n">
        <v>45789</v>
      </c>
      <c r="Q119" s="287"/>
      <c r="R119" s="287"/>
      <c r="S119" s="287"/>
    </row>
    <row r="120" customFormat="false" ht="22.5" hidden="false" customHeight="true" outlineLevel="0" collapsed="false">
      <c r="A120" s="302" t="n">
        <v>117</v>
      </c>
      <c r="B120" s="323" t="n">
        <v>45789</v>
      </c>
      <c r="C120" s="324" t="n">
        <v>45778</v>
      </c>
      <c r="D120" s="283" t="s">
        <v>158</v>
      </c>
      <c r="E120" s="283" t="s">
        <v>240</v>
      </c>
      <c r="F120" s="282" t="n">
        <v>399.69</v>
      </c>
      <c r="G120" s="319" t="s">
        <v>606</v>
      </c>
      <c r="H120" s="277" t="s">
        <v>473</v>
      </c>
      <c r="I120" s="251" t="s">
        <v>394</v>
      </c>
      <c r="J120" s="251" t="s">
        <v>607</v>
      </c>
      <c r="K120" s="277" t="s">
        <v>608</v>
      </c>
      <c r="L120" s="280" t="str">
        <f aca="false">IF(K120="","",IF(LEN(K120)&gt;14,IF(ISBLANK(K120),"",K120),REPLACE(REPLACE(K120,1,3,"XXX"),13,2,"XX")))</f>
        <v>19.794.726/0001-71</v>
      </c>
      <c r="M120" s="250" t="s">
        <v>503</v>
      </c>
      <c r="N120" s="250" t="s">
        <v>503</v>
      </c>
      <c r="O120" s="317" t="n">
        <v>51212</v>
      </c>
      <c r="P120" s="303" t="n">
        <v>45789</v>
      </c>
      <c r="Q120" s="287"/>
      <c r="R120" s="287"/>
      <c r="S120" s="287"/>
    </row>
    <row r="121" customFormat="false" ht="22.5" hidden="false" customHeight="true" outlineLevel="0" collapsed="false">
      <c r="A121" s="291" t="n">
        <v>118</v>
      </c>
      <c r="B121" s="323" t="n">
        <v>45789</v>
      </c>
      <c r="C121" s="324" t="n">
        <v>45778</v>
      </c>
      <c r="D121" s="283" t="s">
        <v>158</v>
      </c>
      <c r="E121" s="283" t="s">
        <v>240</v>
      </c>
      <c r="F121" s="282" t="n">
        <v>399.69</v>
      </c>
      <c r="G121" s="319" t="s">
        <v>606</v>
      </c>
      <c r="H121" s="277" t="s">
        <v>473</v>
      </c>
      <c r="I121" s="251" t="s">
        <v>394</v>
      </c>
      <c r="J121" s="251" t="s">
        <v>607</v>
      </c>
      <c r="K121" s="277" t="s">
        <v>608</v>
      </c>
      <c r="L121" s="280" t="str">
        <f aca="false">IF(K121="","",IF(LEN(K121)&gt;14,IF(ISBLANK(K121),"",K121),REPLACE(REPLACE(K121,1,3,"XXX"),13,2,"XX")))</f>
        <v>19.794.726/0001-71</v>
      </c>
      <c r="M121" s="250" t="s">
        <v>503</v>
      </c>
      <c r="N121" s="250" t="s">
        <v>503</v>
      </c>
      <c r="O121" s="317" t="n">
        <v>51213</v>
      </c>
      <c r="P121" s="303" t="n">
        <v>45789</v>
      </c>
      <c r="Q121" s="287"/>
      <c r="R121" s="287"/>
      <c r="S121" s="287"/>
    </row>
    <row r="122" customFormat="false" ht="24" hidden="false" customHeight="true" outlineLevel="0" collapsed="false">
      <c r="A122" s="291" t="n">
        <v>119</v>
      </c>
      <c r="B122" s="303" t="n">
        <v>45789</v>
      </c>
      <c r="C122" s="276" t="n">
        <v>45778</v>
      </c>
      <c r="D122" s="251" t="s">
        <v>158</v>
      </c>
      <c r="E122" s="251" t="s">
        <v>302</v>
      </c>
      <c r="F122" s="278" t="n">
        <v>3.22</v>
      </c>
      <c r="G122" s="310" t="s">
        <v>477</v>
      </c>
      <c r="H122" s="251"/>
      <c r="I122" s="251" t="s">
        <v>392</v>
      </c>
      <c r="J122" s="251" t="s">
        <v>478</v>
      </c>
      <c r="K122" s="305" t="s">
        <v>479</v>
      </c>
      <c r="L122" s="280" t="str">
        <f aca="false">IF(K122="","",IF(LEN(K122)&gt;14,IF(ISBLANK(K122),"",K122),REPLACE(REPLACE(K122,1,3,"XXX"),13,2,"XX")))</f>
        <v>00.000.000/4002-97</v>
      </c>
      <c r="M122" s="250" t="s">
        <v>480</v>
      </c>
      <c r="N122" s="250" t="s">
        <v>476</v>
      </c>
      <c r="O122" s="317" t="n">
        <v>831321203362600</v>
      </c>
      <c r="P122" s="303" t="n">
        <v>45789</v>
      </c>
      <c r="Q122" s="287"/>
      <c r="R122" s="287"/>
      <c r="S122" s="287"/>
    </row>
    <row r="123" customFormat="false" ht="22.5" hidden="false" customHeight="true" outlineLevel="0" collapsed="false">
      <c r="A123" s="302" t="n">
        <v>120</v>
      </c>
      <c r="B123" s="303" t="n">
        <v>45790</v>
      </c>
      <c r="C123" s="276" t="n">
        <v>45778</v>
      </c>
      <c r="D123" s="251" t="s">
        <v>147</v>
      </c>
      <c r="E123" s="251" t="s">
        <v>222</v>
      </c>
      <c r="F123" s="278" t="n">
        <v>667.73</v>
      </c>
      <c r="G123" s="319" t="s">
        <v>609</v>
      </c>
      <c r="H123" s="251" t="s">
        <v>482</v>
      </c>
      <c r="I123" s="251" t="s">
        <v>394</v>
      </c>
      <c r="J123" s="251" t="s">
        <v>523</v>
      </c>
      <c r="K123" s="277" t="s">
        <v>524</v>
      </c>
      <c r="L123" s="280" t="str">
        <f aca="false">IF(K123="","",IF(LEN(K123)&gt;14,IF(ISBLANK(K123),"",K123),REPLACE(REPLACE(K123,1,3,"XXX"),13,2,"XX")))</f>
        <v>30.987.115/0001-82</v>
      </c>
      <c r="M123" s="250" t="s">
        <v>503</v>
      </c>
      <c r="N123" s="250" t="s">
        <v>503</v>
      </c>
      <c r="O123" s="317" t="n">
        <v>51301</v>
      </c>
      <c r="P123" s="303" t="n">
        <v>45790</v>
      </c>
      <c r="Q123" s="287"/>
      <c r="R123" s="287"/>
      <c r="S123" s="287"/>
    </row>
    <row r="124" customFormat="false" ht="12.75" hidden="false" customHeight="true" outlineLevel="0" collapsed="false">
      <c r="A124" s="291" t="n">
        <v>121</v>
      </c>
      <c r="B124" s="303" t="n">
        <v>45790</v>
      </c>
      <c r="C124" s="276" t="n">
        <v>45778</v>
      </c>
      <c r="D124" s="251" t="s">
        <v>147</v>
      </c>
      <c r="E124" s="251" t="s">
        <v>218</v>
      </c>
      <c r="F124" s="278" t="n">
        <v>270</v>
      </c>
      <c r="G124" s="319" t="s">
        <v>610</v>
      </c>
      <c r="H124" s="277" t="s">
        <v>482</v>
      </c>
      <c r="I124" s="251" t="s">
        <v>396</v>
      </c>
      <c r="J124" s="295" t="s">
        <v>487</v>
      </c>
      <c r="K124" s="251" t="s">
        <v>514</v>
      </c>
      <c r="L124" s="280" t="str">
        <f aca="false">IF(K124="","",IF(LEN(K124)&gt;14,IF(ISBLANK(K124),"",K124),REPLACE(REPLACE(K124,1,3,"XXX"),13,2,"XX")))</f>
        <v>XXX.992.166-XX</v>
      </c>
      <c r="M124" s="250" t="s">
        <v>468</v>
      </c>
      <c r="N124" s="250" t="s">
        <v>476</v>
      </c>
      <c r="O124" s="317" t="n">
        <v>51302</v>
      </c>
      <c r="P124" s="303" t="n">
        <v>45790</v>
      </c>
      <c r="Q124" s="287"/>
      <c r="R124" s="287"/>
      <c r="S124" s="287"/>
    </row>
    <row r="125" customFormat="false" ht="12.75" hidden="false" customHeight="true" outlineLevel="0" collapsed="false">
      <c r="A125" s="291" t="n">
        <v>122</v>
      </c>
      <c r="B125" s="303" t="n">
        <v>45790</v>
      </c>
      <c r="C125" s="276" t="n">
        <v>45778</v>
      </c>
      <c r="D125" s="251" t="s">
        <v>147</v>
      </c>
      <c r="E125" s="251" t="s">
        <v>218</v>
      </c>
      <c r="F125" s="278" t="n">
        <v>110.4</v>
      </c>
      <c r="G125" s="319" t="s">
        <v>611</v>
      </c>
      <c r="H125" s="277" t="s">
        <v>482</v>
      </c>
      <c r="I125" s="251" t="s">
        <v>397</v>
      </c>
      <c r="J125" s="251" t="s">
        <v>487</v>
      </c>
      <c r="K125" s="277" t="s">
        <v>612</v>
      </c>
      <c r="L125" s="280" t="str">
        <f aca="false">IF(K125="","",IF(LEN(K125)&gt;14,IF(ISBLANK(K125),"",K125),REPLACE(REPLACE(K125,1,3,"XXX"),13,2,"XX")))</f>
        <v>XXX.583.266-XX</v>
      </c>
      <c r="M125" s="250" t="s">
        <v>468</v>
      </c>
      <c r="N125" s="250" t="s">
        <v>476</v>
      </c>
      <c r="O125" s="317" t="n">
        <v>51303</v>
      </c>
      <c r="P125" s="303" t="n">
        <v>45790</v>
      </c>
      <c r="Q125" s="287"/>
      <c r="R125" s="287"/>
      <c r="S125" s="287"/>
    </row>
    <row r="126" customFormat="false" ht="24" hidden="false" customHeight="true" outlineLevel="0" collapsed="false">
      <c r="A126" s="302" t="n">
        <v>123</v>
      </c>
      <c r="B126" s="303" t="n">
        <v>45790</v>
      </c>
      <c r="C126" s="276" t="n">
        <v>45778</v>
      </c>
      <c r="D126" s="251" t="s">
        <v>158</v>
      </c>
      <c r="E126" s="251" t="s">
        <v>302</v>
      </c>
      <c r="F126" s="278" t="n">
        <v>1.09</v>
      </c>
      <c r="G126" s="310" t="s">
        <v>477</v>
      </c>
      <c r="H126" s="251"/>
      <c r="I126" s="251" t="s">
        <v>392</v>
      </c>
      <c r="J126" s="251" t="s">
        <v>478</v>
      </c>
      <c r="K126" s="305" t="s">
        <v>479</v>
      </c>
      <c r="L126" s="280" t="str">
        <f aca="false">IF(K126="","",IF(LEN(K126)&gt;14,IF(ISBLANK(K126),"",K126),REPLACE(REPLACE(K126,1,3,"XXX"),13,2,"XX")))</f>
        <v>00.000.000/4002-97</v>
      </c>
      <c r="M126" s="250" t="s">
        <v>480</v>
      </c>
      <c r="N126" s="250" t="s">
        <v>476</v>
      </c>
      <c r="O126" s="317" t="n">
        <v>861331200032211</v>
      </c>
      <c r="P126" s="303" t="n">
        <v>45790</v>
      </c>
      <c r="Q126" s="287"/>
      <c r="R126" s="287"/>
      <c r="S126" s="287"/>
    </row>
    <row r="127" customFormat="false" ht="12.75" hidden="false" customHeight="true" outlineLevel="0" collapsed="false">
      <c r="A127" s="291" t="n">
        <v>124</v>
      </c>
      <c r="B127" s="303" t="n">
        <v>45792</v>
      </c>
      <c r="C127" s="276" t="n">
        <v>45778</v>
      </c>
      <c r="D127" s="251" t="s">
        <v>147</v>
      </c>
      <c r="E127" s="251" t="s">
        <v>218</v>
      </c>
      <c r="F127" s="278" t="n">
        <v>121</v>
      </c>
      <c r="G127" s="319" t="s">
        <v>613</v>
      </c>
      <c r="H127" s="277" t="s">
        <v>482</v>
      </c>
      <c r="I127" s="251" t="s">
        <v>397</v>
      </c>
      <c r="J127" s="251" t="s">
        <v>527</v>
      </c>
      <c r="K127" s="277" t="s">
        <v>528</v>
      </c>
      <c r="L127" s="280" t="str">
        <f aca="false">IF(K127="","",IF(LEN(K127)&gt;14,IF(ISBLANK(K127),"",K127),REPLACE(REPLACE(K127,1,3,"XXX"),13,2,"XX")))</f>
        <v>00.288.916/0010-80</v>
      </c>
      <c r="M127" s="250" t="s">
        <v>503</v>
      </c>
      <c r="N127" s="250" t="s">
        <v>503</v>
      </c>
      <c r="O127" s="317" t="n">
        <v>51501</v>
      </c>
      <c r="P127" s="303" t="n">
        <v>45792</v>
      </c>
      <c r="Q127" s="287"/>
      <c r="R127" s="287"/>
      <c r="S127" s="287"/>
    </row>
    <row r="128" customFormat="false" ht="24" hidden="false" customHeight="true" outlineLevel="0" collapsed="false">
      <c r="A128" s="291" t="n">
        <v>125</v>
      </c>
      <c r="B128" s="303" t="n">
        <v>45792</v>
      </c>
      <c r="C128" s="276" t="n">
        <v>45778</v>
      </c>
      <c r="D128" s="251" t="s">
        <v>158</v>
      </c>
      <c r="E128" s="251" t="s">
        <v>284</v>
      </c>
      <c r="F128" s="278" t="n">
        <v>704</v>
      </c>
      <c r="G128" s="319" t="s">
        <v>614</v>
      </c>
      <c r="H128" s="277" t="s">
        <v>473</v>
      </c>
      <c r="I128" s="251" t="s">
        <v>393</v>
      </c>
      <c r="J128" s="251" t="s">
        <v>615</v>
      </c>
      <c r="K128" s="277" t="s">
        <v>616</v>
      </c>
      <c r="L128" s="280" t="str">
        <f aca="false">IF(K128="","",IF(LEN(K128)&gt;14,IF(ISBLANK(K128),"",K128),REPLACE(REPLACE(K128,1,3,"XXX"),13,2,"XX")))</f>
        <v>05.781.815/0001-79</v>
      </c>
      <c r="M128" s="250" t="s">
        <v>503</v>
      </c>
      <c r="N128" s="250" t="s">
        <v>503</v>
      </c>
      <c r="O128" s="317" t="n">
        <v>51502</v>
      </c>
      <c r="P128" s="303" t="n">
        <v>45792</v>
      </c>
      <c r="Q128" s="287"/>
      <c r="R128" s="287"/>
      <c r="S128" s="287"/>
    </row>
    <row r="129" customFormat="false" ht="24" hidden="false" customHeight="true" outlineLevel="0" collapsed="false">
      <c r="A129" s="302" t="n">
        <v>126</v>
      </c>
      <c r="B129" s="303" t="n">
        <v>45792</v>
      </c>
      <c r="C129" s="276" t="n">
        <v>45778</v>
      </c>
      <c r="D129" s="251" t="s">
        <v>158</v>
      </c>
      <c r="E129" s="251" t="s">
        <v>284</v>
      </c>
      <c r="F129" s="278" t="n">
        <v>1408</v>
      </c>
      <c r="G129" s="319" t="s">
        <v>614</v>
      </c>
      <c r="H129" s="277" t="s">
        <v>473</v>
      </c>
      <c r="I129" s="251" t="s">
        <v>394</v>
      </c>
      <c r="J129" s="251" t="s">
        <v>615</v>
      </c>
      <c r="K129" s="277" t="s">
        <v>616</v>
      </c>
      <c r="L129" s="280" t="str">
        <f aca="false">IF(K129="","",IF(LEN(K129)&gt;14,IF(ISBLANK(K129),"",K129),REPLACE(REPLACE(K129,1,3,"XXX"),13,2,"XX")))</f>
        <v>05.781.815/0001-79</v>
      </c>
      <c r="M129" s="250" t="s">
        <v>503</v>
      </c>
      <c r="N129" s="250" t="s">
        <v>503</v>
      </c>
      <c r="O129" s="317" t="n">
        <v>51503</v>
      </c>
      <c r="P129" s="303" t="n">
        <v>45792</v>
      </c>
      <c r="Q129" s="287"/>
      <c r="R129" s="287"/>
      <c r="S129" s="287"/>
    </row>
    <row r="130" customFormat="false" ht="24" hidden="false" customHeight="true" outlineLevel="0" collapsed="false">
      <c r="A130" s="291" t="n">
        <v>127</v>
      </c>
      <c r="B130" s="303" t="n">
        <v>45792</v>
      </c>
      <c r="C130" s="276" t="n">
        <v>45778</v>
      </c>
      <c r="D130" s="251" t="s">
        <v>158</v>
      </c>
      <c r="E130" s="251" t="s">
        <v>284</v>
      </c>
      <c r="F130" s="278" t="n">
        <v>880</v>
      </c>
      <c r="G130" s="319" t="s">
        <v>614</v>
      </c>
      <c r="H130" s="277" t="s">
        <v>473</v>
      </c>
      <c r="I130" s="251" t="s">
        <v>395</v>
      </c>
      <c r="J130" s="251" t="s">
        <v>615</v>
      </c>
      <c r="K130" s="277" t="s">
        <v>616</v>
      </c>
      <c r="L130" s="280" t="str">
        <f aca="false">IF(K130="","",IF(LEN(K130)&gt;14,IF(ISBLANK(K130),"",K130),REPLACE(REPLACE(K130,1,3,"XXX"),13,2,"XX")))</f>
        <v>05.781.815/0001-79</v>
      </c>
      <c r="M130" s="250" t="s">
        <v>503</v>
      </c>
      <c r="N130" s="250" t="s">
        <v>503</v>
      </c>
      <c r="O130" s="317" t="n">
        <v>51504</v>
      </c>
      <c r="P130" s="303" t="n">
        <v>45792</v>
      </c>
      <c r="Q130" s="287"/>
      <c r="R130" s="287"/>
      <c r="S130" s="287"/>
    </row>
    <row r="131" customFormat="false" ht="12.75" hidden="false" customHeight="true" outlineLevel="0" collapsed="false">
      <c r="A131" s="291" t="n">
        <v>128</v>
      </c>
      <c r="B131" s="303" t="n">
        <v>45792</v>
      </c>
      <c r="C131" s="276" t="n">
        <v>45778</v>
      </c>
      <c r="D131" s="251" t="s">
        <v>158</v>
      </c>
      <c r="E131" s="251" t="s">
        <v>260</v>
      </c>
      <c r="F131" s="278" t="n">
        <v>2000</v>
      </c>
      <c r="G131" s="319" t="s">
        <v>617</v>
      </c>
      <c r="H131" s="277" t="s">
        <v>588</v>
      </c>
      <c r="I131" s="251" t="s">
        <v>393</v>
      </c>
      <c r="J131" s="253" t="s">
        <v>618</v>
      </c>
      <c r="K131" s="251" t="s">
        <v>619</v>
      </c>
      <c r="L131" s="280" t="str">
        <f aca="false">IF(K131="","",IF(LEN(K131)&gt;14,IF(ISBLANK(K131),"",K131),REPLACE(REPLACE(K131,1,3,"XXX"),13,2,"XX")))</f>
        <v>22.789.004/0001-33</v>
      </c>
      <c r="M131" s="250" t="s">
        <v>468</v>
      </c>
      <c r="N131" s="250" t="s">
        <v>476</v>
      </c>
      <c r="O131" s="317" t="n">
        <v>51505</v>
      </c>
      <c r="P131" s="303" t="n">
        <v>45792</v>
      </c>
      <c r="Q131" s="287"/>
      <c r="R131" s="287"/>
      <c r="S131" s="287"/>
    </row>
    <row r="132" customFormat="false" ht="24" hidden="false" customHeight="true" outlineLevel="0" collapsed="false">
      <c r="A132" s="302" t="n">
        <v>129</v>
      </c>
      <c r="B132" s="303" t="n">
        <v>45792</v>
      </c>
      <c r="C132" s="276" t="n">
        <v>45778</v>
      </c>
      <c r="D132" s="251" t="s">
        <v>158</v>
      </c>
      <c r="E132" s="251" t="s">
        <v>354</v>
      </c>
      <c r="F132" s="278" t="n">
        <v>31</v>
      </c>
      <c r="G132" s="295" t="s">
        <v>620</v>
      </c>
      <c r="H132" s="277" t="s">
        <v>505</v>
      </c>
      <c r="I132" s="251" t="s">
        <v>394</v>
      </c>
      <c r="J132" s="251" t="s">
        <v>621</v>
      </c>
      <c r="K132" s="251" t="s">
        <v>622</v>
      </c>
      <c r="L132" s="280" t="str">
        <f aca="false">IF(K132="","",IF(LEN(K132)&gt;14,IF(ISBLANK(K132),"",K132),REPLACE(REPLACE(K132,1,3,"XXX"),13,2,"XX")))</f>
        <v>XXX.757.156-XX</v>
      </c>
      <c r="M132" s="251" t="s">
        <v>468</v>
      </c>
      <c r="N132" s="251" t="s">
        <v>476</v>
      </c>
      <c r="O132" s="251" t="n">
        <v>51506</v>
      </c>
      <c r="P132" s="303" t="n">
        <v>45792</v>
      </c>
      <c r="Q132" s="287"/>
      <c r="R132" s="287"/>
      <c r="S132" s="287"/>
    </row>
    <row r="133" customFormat="false" ht="12.75" hidden="false" customHeight="true" outlineLevel="0" collapsed="false">
      <c r="A133" s="291" t="n">
        <v>130</v>
      </c>
      <c r="B133" s="303" t="n">
        <v>45792</v>
      </c>
      <c r="C133" s="276" t="n">
        <v>45778</v>
      </c>
      <c r="D133" s="251" t="s">
        <v>158</v>
      </c>
      <c r="E133" s="251" t="s">
        <v>314</v>
      </c>
      <c r="F133" s="278" t="n">
        <v>377.59</v>
      </c>
      <c r="G133" s="295" t="s">
        <v>623</v>
      </c>
      <c r="H133" s="251" t="s">
        <v>500</v>
      </c>
      <c r="I133" s="251" t="s">
        <v>394</v>
      </c>
      <c r="J133" s="251" t="s">
        <v>624</v>
      </c>
      <c r="K133" s="251" t="s">
        <v>625</v>
      </c>
      <c r="L133" s="280" t="str">
        <f aca="false">IF(K133="","",IF(LEN(K133)&gt;14,IF(ISBLANK(K133),"",K133),REPLACE(REPLACE(K133,1,3,"XXX"),13,2,"XX")))</f>
        <v>10.555.442/0001-58</v>
      </c>
      <c r="M133" s="251" t="s">
        <v>468</v>
      </c>
      <c r="N133" s="251" t="s">
        <v>476</v>
      </c>
      <c r="O133" s="251" t="n">
        <v>51507</v>
      </c>
      <c r="P133" s="303" t="n">
        <v>45792</v>
      </c>
      <c r="Q133" s="287"/>
      <c r="R133" s="287"/>
      <c r="S133" s="287"/>
    </row>
    <row r="134" customFormat="false" ht="36" hidden="false" customHeight="true" outlineLevel="0" collapsed="false">
      <c r="A134" s="291" t="n">
        <v>131</v>
      </c>
      <c r="B134" s="303" t="n">
        <v>45792</v>
      </c>
      <c r="C134" s="276" t="n">
        <v>45778</v>
      </c>
      <c r="D134" s="251" t="s">
        <v>158</v>
      </c>
      <c r="E134" s="251" t="s">
        <v>356</v>
      </c>
      <c r="F134" s="278" t="n">
        <v>450</v>
      </c>
      <c r="G134" s="295" t="s">
        <v>626</v>
      </c>
      <c r="H134" s="251" t="s">
        <v>482</v>
      </c>
      <c r="I134" s="251" t="s">
        <v>395</v>
      </c>
      <c r="J134" s="251" t="s">
        <v>627</v>
      </c>
      <c r="K134" s="251" t="s">
        <v>628</v>
      </c>
      <c r="L134" s="280" t="str">
        <f aca="false">IF(K134="","",IF(LEN(K134)&gt;14,IF(ISBLANK(K134),"",K134),REPLACE(REPLACE(K134,1,3,"XXX"),13,2,"XX")))</f>
        <v>19.002.476/0001-90</v>
      </c>
      <c r="M134" s="251" t="s">
        <v>468</v>
      </c>
      <c r="N134" s="251" t="s">
        <v>476</v>
      </c>
      <c r="O134" s="251" t="n">
        <v>51508</v>
      </c>
      <c r="P134" s="303" t="n">
        <v>45792</v>
      </c>
      <c r="Q134" s="287"/>
      <c r="R134" s="287"/>
      <c r="S134" s="287"/>
    </row>
    <row r="135" customFormat="false" ht="24" hidden="false" customHeight="true" outlineLevel="0" collapsed="false">
      <c r="A135" s="302" t="n">
        <v>132</v>
      </c>
      <c r="B135" s="303" t="n">
        <v>45792</v>
      </c>
      <c r="C135" s="276" t="n">
        <v>45778</v>
      </c>
      <c r="D135" s="251" t="s">
        <v>158</v>
      </c>
      <c r="E135" s="251" t="s">
        <v>302</v>
      </c>
      <c r="F135" s="278" t="n">
        <v>19.18</v>
      </c>
      <c r="G135" s="310" t="s">
        <v>477</v>
      </c>
      <c r="H135" s="251"/>
      <c r="I135" s="251" t="s">
        <v>392</v>
      </c>
      <c r="J135" s="251" t="s">
        <v>478</v>
      </c>
      <c r="K135" s="305" t="s">
        <v>479</v>
      </c>
      <c r="L135" s="280" t="str">
        <f aca="false">IF(K135="","",IF(LEN(K135)&gt;14,IF(ISBLANK(K135),"",K135),REPLACE(REPLACE(K135,1,3,"XXX"),13,2,"XX")))</f>
        <v>00.000.000/4002-97</v>
      </c>
      <c r="M135" s="250" t="s">
        <v>480</v>
      </c>
      <c r="N135" s="250" t="s">
        <v>476</v>
      </c>
      <c r="O135" s="317" t="n">
        <v>841351100287009</v>
      </c>
      <c r="P135" s="303" t="n">
        <v>45792</v>
      </c>
      <c r="Q135" s="287"/>
      <c r="R135" s="287"/>
      <c r="S135" s="287"/>
    </row>
    <row r="136" customFormat="false" ht="24" hidden="false" customHeight="true" outlineLevel="0" collapsed="false">
      <c r="A136" s="291" t="n">
        <v>133</v>
      </c>
      <c r="B136" s="303" t="n">
        <v>45792</v>
      </c>
      <c r="C136" s="276" t="n">
        <v>45778</v>
      </c>
      <c r="D136" s="251" t="s">
        <v>136</v>
      </c>
      <c r="E136" s="251" t="s">
        <v>142</v>
      </c>
      <c r="F136" s="278" t="n">
        <v>36.5</v>
      </c>
      <c r="G136" s="295" t="s">
        <v>629</v>
      </c>
      <c r="H136" s="251"/>
      <c r="I136" s="251"/>
      <c r="J136" s="251"/>
      <c r="K136" s="305"/>
      <c r="L136" s="280"/>
      <c r="M136" s="250"/>
      <c r="N136" s="250"/>
      <c r="O136" s="317"/>
      <c r="P136" s="303"/>
      <c r="Q136" s="287"/>
      <c r="R136" s="287"/>
      <c r="S136" s="287"/>
    </row>
    <row r="137" customFormat="false" ht="12.75" hidden="false" customHeight="true" outlineLevel="0" collapsed="false">
      <c r="A137" s="291" t="n">
        <v>134</v>
      </c>
      <c r="B137" s="303" t="n">
        <v>45796</v>
      </c>
      <c r="C137" s="276" t="n">
        <v>45778</v>
      </c>
      <c r="D137" s="251" t="s">
        <v>158</v>
      </c>
      <c r="E137" s="251" t="s">
        <v>246</v>
      </c>
      <c r="F137" s="278" t="n">
        <v>38.92</v>
      </c>
      <c r="G137" s="319" t="s">
        <v>630</v>
      </c>
      <c r="H137" s="277" t="s">
        <v>588</v>
      </c>
      <c r="I137" s="251" t="s">
        <v>395</v>
      </c>
      <c r="J137" s="251" t="s">
        <v>631</v>
      </c>
      <c r="K137" s="277" t="s">
        <v>632</v>
      </c>
      <c r="L137" s="280" t="str">
        <f aca="false">IF(K137="","",IF(LEN(K137)&gt;14,IF(ISBLANK(K137),"",K137),REPLACE(REPLACE(K137,1,3,"XXX"),13,2,"XX")))</f>
        <v>06.981.180/0001-16</v>
      </c>
      <c r="M137" s="250" t="s">
        <v>503</v>
      </c>
      <c r="N137" s="250" t="s">
        <v>503</v>
      </c>
      <c r="O137" s="317" t="n">
        <v>51901</v>
      </c>
      <c r="P137" s="303" t="n">
        <v>45796</v>
      </c>
      <c r="Q137" s="287"/>
      <c r="R137" s="287"/>
      <c r="S137" s="287"/>
    </row>
    <row r="138" customFormat="false" ht="12.75" hidden="false" customHeight="true" outlineLevel="0" collapsed="false">
      <c r="A138" s="302" t="n">
        <v>135</v>
      </c>
      <c r="B138" s="323" t="n">
        <v>45797</v>
      </c>
      <c r="C138" s="324" t="n">
        <v>45748</v>
      </c>
      <c r="D138" s="283" t="s">
        <v>147</v>
      </c>
      <c r="E138" s="283" t="s">
        <v>199</v>
      </c>
      <c r="F138" s="282" t="n">
        <v>3007</v>
      </c>
      <c r="G138" s="295" t="s">
        <v>633</v>
      </c>
      <c r="H138" s="251" t="s">
        <v>482</v>
      </c>
      <c r="I138" s="251" t="s">
        <v>394</v>
      </c>
      <c r="J138" s="251" t="s">
        <v>533</v>
      </c>
      <c r="K138" s="277" t="s">
        <v>534</v>
      </c>
      <c r="L138" s="280" t="str">
        <f aca="false">IF(K138="","",IF(LEN(K138)&gt;14,IF(ISBLANK(K138),"",K138),REPLACE(REPLACE(K138,1,3,"XXX"),13,2,"XX")))</f>
        <v>00.360.305/0086-01</v>
      </c>
      <c r="M138" s="250" t="s">
        <v>468</v>
      </c>
      <c r="N138" s="250" t="s">
        <v>476</v>
      </c>
      <c r="O138" s="317" t="n">
        <v>52001</v>
      </c>
      <c r="P138" s="303" t="n">
        <v>45797</v>
      </c>
      <c r="Q138" s="287"/>
      <c r="R138" s="287"/>
      <c r="S138" s="287"/>
    </row>
    <row r="139" customFormat="false" ht="12.75" hidden="false" customHeight="true" outlineLevel="0" collapsed="false">
      <c r="A139" s="291" t="n">
        <v>136</v>
      </c>
      <c r="B139" s="323" t="n">
        <v>45797</v>
      </c>
      <c r="C139" s="324" t="n">
        <v>45748</v>
      </c>
      <c r="D139" s="283" t="s">
        <v>147</v>
      </c>
      <c r="E139" s="283" t="s">
        <v>199</v>
      </c>
      <c r="F139" s="282" t="n">
        <v>1138.64</v>
      </c>
      <c r="G139" s="295" t="s">
        <v>633</v>
      </c>
      <c r="H139" s="251" t="s">
        <v>482</v>
      </c>
      <c r="I139" s="251" t="s">
        <v>395</v>
      </c>
      <c r="J139" s="251" t="s">
        <v>533</v>
      </c>
      <c r="K139" s="277" t="s">
        <v>534</v>
      </c>
      <c r="L139" s="280" t="str">
        <f aca="false">IF(K139="","",IF(LEN(K139)&gt;14,IF(ISBLANK(K139),"",K139),REPLACE(REPLACE(K139,1,3,"XXX"),13,2,"XX")))</f>
        <v>00.360.305/0086-01</v>
      </c>
      <c r="M139" s="250" t="s">
        <v>468</v>
      </c>
      <c r="N139" s="250" t="s">
        <v>476</v>
      </c>
      <c r="O139" s="317" t="n">
        <v>52002</v>
      </c>
      <c r="P139" s="303" t="n">
        <v>45797</v>
      </c>
      <c r="Q139" s="287"/>
      <c r="R139" s="287"/>
      <c r="S139" s="287"/>
    </row>
    <row r="140" customFormat="false" ht="12.75" hidden="false" customHeight="true" outlineLevel="0" collapsed="false">
      <c r="A140" s="291" t="n">
        <v>137</v>
      </c>
      <c r="B140" s="323" t="n">
        <v>45797</v>
      </c>
      <c r="C140" s="324" t="n">
        <v>45748</v>
      </c>
      <c r="D140" s="283" t="s">
        <v>147</v>
      </c>
      <c r="E140" s="283" t="s">
        <v>199</v>
      </c>
      <c r="F140" s="282" t="n">
        <v>808.72</v>
      </c>
      <c r="G140" s="295" t="s">
        <v>633</v>
      </c>
      <c r="H140" s="251" t="s">
        <v>482</v>
      </c>
      <c r="I140" s="251" t="s">
        <v>396</v>
      </c>
      <c r="J140" s="251" t="s">
        <v>533</v>
      </c>
      <c r="K140" s="277" t="s">
        <v>534</v>
      </c>
      <c r="L140" s="280" t="str">
        <f aca="false">IF(K140="","",IF(LEN(K140)&gt;14,IF(ISBLANK(K140),"",K140),REPLACE(REPLACE(K140,1,3,"XXX"),13,2,"XX")))</f>
        <v>00.360.305/0086-01</v>
      </c>
      <c r="M140" s="250" t="s">
        <v>468</v>
      </c>
      <c r="N140" s="250" t="s">
        <v>476</v>
      </c>
      <c r="O140" s="317" t="n">
        <v>52003</v>
      </c>
      <c r="P140" s="303" t="n">
        <v>45797</v>
      </c>
      <c r="Q140" s="287"/>
      <c r="R140" s="287"/>
      <c r="S140" s="287"/>
    </row>
    <row r="141" customFormat="false" ht="12.75" hidden="false" customHeight="true" outlineLevel="0" collapsed="false">
      <c r="A141" s="302" t="n">
        <v>138</v>
      </c>
      <c r="B141" s="303" t="n">
        <v>45798</v>
      </c>
      <c r="C141" s="276" t="n">
        <v>45778</v>
      </c>
      <c r="D141" s="251" t="s">
        <v>158</v>
      </c>
      <c r="E141" s="251" t="s">
        <v>246</v>
      </c>
      <c r="F141" s="278" t="n">
        <v>101.44</v>
      </c>
      <c r="G141" s="319" t="s">
        <v>634</v>
      </c>
      <c r="H141" s="277" t="s">
        <v>588</v>
      </c>
      <c r="I141" s="251" t="s">
        <v>396</v>
      </c>
      <c r="J141" s="251" t="s">
        <v>631</v>
      </c>
      <c r="K141" s="277" t="s">
        <v>632</v>
      </c>
      <c r="L141" s="280" t="str">
        <f aca="false">IF(K141="","",IF(LEN(K141)&gt;14,IF(ISBLANK(K141),"",K141),REPLACE(REPLACE(K141,1,3,"XXX"),13,2,"XX")))</f>
        <v>06.981.180/0001-16</v>
      </c>
      <c r="M141" s="250" t="s">
        <v>503</v>
      </c>
      <c r="N141" s="250" t="s">
        <v>503</v>
      </c>
      <c r="O141" s="317" t="n">
        <v>52101</v>
      </c>
      <c r="P141" s="303" t="n">
        <v>45798</v>
      </c>
      <c r="Q141" s="287"/>
      <c r="R141" s="287"/>
      <c r="S141" s="287"/>
    </row>
    <row r="142" customFormat="false" ht="12.75" hidden="false" customHeight="true" outlineLevel="0" collapsed="false">
      <c r="A142" s="291" t="n">
        <v>139</v>
      </c>
      <c r="B142" s="303" t="n">
        <v>45799</v>
      </c>
      <c r="C142" s="276" t="n">
        <v>45778</v>
      </c>
      <c r="D142" s="251" t="s">
        <v>147</v>
      </c>
      <c r="E142" s="251" t="s">
        <v>218</v>
      </c>
      <c r="F142" s="278" t="n">
        <v>138</v>
      </c>
      <c r="G142" s="319" t="s">
        <v>635</v>
      </c>
      <c r="H142" s="277" t="s">
        <v>482</v>
      </c>
      <c r="I142" s="251" t="s">
        <v>394</v>
      </c>
      <c r="J142" s="251" t="s">
        <v>485</v>
      </c>
      <c r="K142" s="251" t="s">
        <v>636</v>
      </c>
      <c r="L142" s="280" t="str">
        <f aca="false">IF(K142="","",IF(LEN(K142)&gt;14,IF(ISBLANK(K142),"",K142),REPLACE(REPLACE(K142,1,3,"XXX"),13,2,"XX")))</f>
        <v>XXX.223.766-XX</v>
      </c>
      <c r="M142" s="250" t="s">
        <v>468</v>
      </c>
      <c r="N142" s="250" t="s">
        <v>476</v>
      </c>
      <c r="O142" s="317" t="n">
        <v>52201</v>
      </c>
      <c r="P142" s="303" t="n">
        <v>45799</v>
      </c>
      <c r="Q142" s="287"/>
      <c r="R142" s="287"/>
      <c r="S142" s="287"/>
    </row>
    <row r="143" customFormat="false" ht="12.75" hidden="false" customHeight="true" outlineLevel="0" collapsed="false">
      <c r="A143" s="291" t="n">
        <v>140</v>
      </c>
      <c r="B143" s="303" t="n">
        <v>45799</v>
      </c>
      <c r="C143" s="276" t="n">
        <v>45778</v>
      </c>
      <c r="D143" s="251" t="s">
        <v>158</v>
      </c>
      <c r="E143" s="251" t="s">
        <v>302</v>
      </c>
      <c r="F143" s="278" t="n">
        <v>1.36</v>
      </c>
      <c r="G143" s="310" t="s">
        <v>477</v>
      </c>
      <c r="H143" s="251"/>
      <c r="I143" s="251" t="s">
        <v>392</v>
      </c>
      <c r="J143" s="251" t="s">
        <v>478</v>
      </c>
      <c r="K143" s="305" t="s">
        <v>479</v>
      </c>
      <c r="L143" s="280" t="str">
        <f aca="false">IF(K143="","",IF(LEN(K143)&gt;14,IF(ISBLANK(K143),"",K143),REPLACE(REPLACE(K143,1,3,"XXX"),13,2,"XX")))</f>
        <v>00.000.000/4002-97</v>
      </c>
      <c r="M143" s="250" t="s">
        <v>480</v>
      </c>
      <c r="N143" s="250" t="s">
        <v>476</v>
      </c>
      <c r="O143" s="317" t="n">
        <v>831421100236765</v>
      </c>
      <c r="P143" s="303" t="n">
        <v>45799</v>
      </c>
      <c r="Q143" s="287"/>
      <c r="R143" s="287"/>
      <c r="S143" s="287"/>
    </row>
    <row r="144" customFormat="false" ht="12.75" hidden="false" customHeight="true" outlineLevel="0" collapsed="false">
      <c r="A144" s="302" t="n">
        <v>141</v>
      </c>
      <c r="B144" s="303" t="n">
        <v>45800</v>
      </c>
      <c r="C144" s="276" t="n">
        <v>45778</v>
      </c>
      <c r="D144" s="251" t="s">
        <v>158</v>
      </c>
      <c r="E144" s="251" t="s">
        <v>356</v>
      </c>
      <c r="F144" s="278" t="n">
        <v>170</v>
      </c>
      <c r="G144" s="319" t="s">
        <v>637</v>
      </c>
      <c r="H144" s="277" t="s">
        <v>588</v>
      </c>
      <c r="I144" s="251" t="s">
        <v>396</v>
      </c>
      <c r="J144" s="251" t="s">
        <v>638</v>
      </c>
      <c r="K144" s="251" t="s">
        <v>639</v>
      </c>
      <c r="L144" s="280" t="str">
        <f aca="false">IF(K144="","",IF(LEN(K144)&gt;14,IF(ISBLANK(K144),"",K144),REPLACE(REPLACE(K144,1,3,"XXX"),13,2,"XX")))</f>
        <v>35.772.432/0001-03</v>
      </c>
      <c r="M144" s="250" t="s">
        <v>503</v>
      </c>
      <c r="N144" s="250" t="s">
        <v>503</v>
      </c>
      <c r="O144" s="317" t="n">
        <v>52301</v>
      </c>
      <c r="P144" s="303" t="n">
        <v>45800</v>
      </c>
      <c r="Q144" s="287"/>
      <c r="R144" s="287"/>
      <c r="S144" s="287"/>
    </row>
    <row r="145" customFormat="false" ht="12.75" hidden="false" customHeight="true" outlineLevel="0" collapsed="false">
      <c r="A145" s="291" t="n">
        <v>142</v>
      </c>
      <c r="B145" s="303" t="n">
        <v>45800</v>
      </c>
      <c r="C145" s="276" t="n">
        <v>45778</v>
      </c>
      <c r="D145" s="251" t="s">
        <v>158</v>
      </c>
      <c r="E145" s="251" t="s">
        <v>316</v>
      </c>
      <c r="F145" s="278" t="n">
        <v>510</v>
      </c>
      <c r="G145" s="295" t="s">
        <v>640</v>
      </c>
      <c r="H145" s="251" t="s">
        <v>500</v>
      </c>
      <c r="I145" s="251" t="s">
        <v>395</v>
      </c>
      <c r="J145" s="251" t="s">
        <v>641</v>
      </c>
      <c r="K145" s="251" t="s">
        <v>642</v>
      </c>
      <c r="L145" s="280" t="str">
        <f aca="false">IF(K145="","",IF(LEN(K145)&gt;14,IF(ISBLANK(K145),"",K145),REPLACE(REPLACE(K145,1,3,"XXX"),13,2,"XX")))</f>
        <v>04.010.668/0001-70</v>
      </c>
      <c r="M145" s="251" t="s">
        <v>468</v>
      </c>
      <c r="N145" s="251" t="s">
        <v>476</v>
      </c>
      <c r="O145" s="251" t="n">
        <v>52302</v>
      </c>
      <c r="P145" s="303" t="n">
        <v>45800</v>
      </c>
      <c r="Q145" s="287"/>
      <c r="R145" s="287"/>
      <c r="S145" s="287"/>
    </row>
    <row r="146" customFormat="false" ht="12.75" hidden="false" customHeight="true" outlineLevel="0" collapsed="false">
      <c r="A146" s="291" t="n">
        <v>143</v>
      </c>
      <c r="B146" s="303" t="n">
        <v>45800</v>
      </c>
      <c r="C146" s="276" t="n">
        <v>45778</v>
      </c>
      <c r="D146" s="251" t="s">
        <v>158</v>
      </c>
      <c r="E146" s="251" t="s">
        <v>354</v>
      </c>
      <c r="F146" s="278" t="n">
        <v>895</v>
      </c>
      <c r="G146" s="319" t="s">
        <v>543</v>
      </c>
      <c r="H146" s="277" t="s">
        <v>505</v>
      </c>
      <c r="I146" s="251" t="s">
        <v>393</v>
      </c>
      <c r="J146" s="251" t="s">
        <v>506</v>
      </c>
      <c r="K146" s="251" t="s">
        <v>544</v>
      </c>
      <c r="L146" s="280" t="str">
        <f aca="false">IF(K146="","",IF(LEN(K146)&gt;14,IF(ISBLANK(K146),"",K146),REPLACE(REPLACE(K146,1,3,"XXX"),13,2,"XX")))</f>
        <v>XXX.252.366-XX</v>
      </c>
      <c r="M146" s="250" t="s">
        <v>468</v>
      </c>
      <c r="N146" s="250" t="s">
        <v>476</v>
      </c>
      <c r="O146" s="317" t="n">
        <v>52303</v>
      </c>
      <c r="P146" s="303" t="n">
        <v>45800</v>
      </c>
      <c r="Q146" s="287"/>
      <c r="R146" s="287"/>
      <c r="S146" s="287"/>
    </row>
    <row r="147" customFormat="false" ht="12.75" hidden="false" customHeight="true" outlineLevel="0" collapsed="false">
      <c r="A147" s="302" t="n">
        <v>144</v>
      </c>
      <c r="B147" s="303" t="n">
        <v>45800</v>
      </c>
      <c r="C147" s="276" t="n">
        <v>45809</v>
      </c>
      <c r="D147" s="251" t="s">
        <v>147</v>
      </c>
      <c r="E147" s="251" t="s">
        <v>218</v>
      </c>
      <c r="F147" s="278" t="n">
        <v>27.81</v>
      </c>
      <c r="G147" s="319" t="s">
        <v>643</v>
      </c>
      <c r="H147" s="277" t="s">
        <v>482</v>
      </c>
      <c r="I147" s="251" t="s">
        <v>396</v>
      </c>
      <c r="J147" s="251" t="s">
        <v>527</v>
      </c>
      <c r="K147" s="277" t="s">
        <v>528</v>
      </c>
      <c r="L147" s="280" t="str">
        <f aca="false">IF(K147="","",IF(LEN(K147)&gt;14,IF(ISBLANK(K147),"",K147),REPLACE(REPLACE(K147,1,3,"XXX"),13,2,"XX")))</f>
        <v>00.288.916/0010-80</v>
      </c>
      <c r="M147" s="250" t="s">
        <v>503</v>
      </c>
      <c r="N147" s="250" t="s">
        <v>503</v>
      </c>
      <c r="O147" s="317" t="n">
        <v>52304</v>
      </c>
      <c r="P147" s="303" t="n">
        <v>45800</v>
      </c>
      <c r="Q147" s="287"/>
      <c r="R147" s="287"/>
      <c r="S147" s="287"/>
    </row>
    <row r="148" customFormat="false" ht="12.75" hidden="false" customHeight="true" outlineLevel="0" collapsed="false">
      <c r="A148" s="291" t="n">
        <v>145</v>
      </c>
      <c r="B148" s="303" t="n">
        <v>45800</v>
      </c>
      <c r="C148" s="276" t="n">
        <v>45809</v>
      </c>
      <c r="D148" s="251" t="s">
        <v>147</v>
      </c>
      <c r="E148" s="251" t="s">
        <v>218</v>
      </c>
      <c r="F148" s="278" t="n">
        <v>2072.69</v>
      </c>
      <c r="G148" s="319" t="s">
        <v>643</v>
      </c>
      <c r="H148" s="277" t="s">
        <v>482</v>
      </c>
      <c r="I148" s="251" t="s">
        <v>394</v>
      </c>
      <c r="J148" s="251" t="s">
        <v>527</v>
      </c>
      <c r="K148" s="277" t="s">
        <v>528</v>
      </c>
      <c r="L148" s="280" t="str">
        <f aca="false">IF(K148="","",IF(LEN(K148)&gt;14,IF(ISBLANK(K148),"",K148),REPLACE(REPLACE(K148,1,3,"XXX"),13,2,"XX")))</f>
        <v>00.288.916/0010-80</v>
      </c>
      <c r="M148" s="250" t="s">
        <v>503</v>
      </c>
      <c r="N148" s="250" t="s">
        <v>503</v>
      </c>
      <c r="O148" s="317" t="n">
        <v>52305</v>
      </c>
      <c r="P148" s="303" t="n">
        <v>45800</v>
      </c>
      <c r="Q148" s="287"/>
      <c r="R148" s="287"/>
      <c r="S148" s="287"/>
    </row>
    <row r="149" customFormat="false" ht="12.75" hidden="false" customHeight="true" outlineLevel="0" collapsed="false">
      <c r="A149" s="291" t="n">
        <v>146</v>
      </c>
      <c r="B149" s="303" t="n">
        <v>45800</v>
      </c>
      <c r="C149" s="276" t="n">
        <v>45809</v>
      </c>
      <c r="D149" s="251" t="s">
        <v>147</v>
      </c>
      <c r="E149" s="251" t="s">
        <v>218</v>
      </c>
      <c r="F149" s="278" t="n">
        <v>185.47</v>
      </c>
      <c r="G149" s="319" t="s">
        <v>643</v>
      </c>
      <c r="H149" s="277" t="s">
        <v>482</v>
      </c>
      <c r="I149" s="251" t="s">
        <v>397</v>
      </c>
      <c r="J149" s="251" t="s">
        <v>527</v>
      </c>
      <c r="K149" s="277" t="s">
        <v>528</v>
      </c>
      <c r="L149" s="280" t="str">
        <f aca="false">IF(K149="","",IF(LEN(K149)&gt;14,IF(ISBLANK(K149),"",K149),REPLACE(REPLACE(K149,1,3,"XXX"),13,2,"XX")))</f>
        <v>00.288.916/0010-80</v>
      </c>
      <c r="M149" s="250" t="s">
        <v>503</v>
      </c>
      <c r="N149" s="250" t="s">
        <v>503</v>
      </c>
      <c r="O149" s="317" t="n">
        <v>52306</v>
      </c>
      <c r="P149" s="303" t="n">
        <v>45800</v>
      </c>
      <c r="Q149" s="287"/>
      <c r="R149" s="287"/>
      <c r="S149" s="287"/>
    </row>
    <row r="150" customFormat="false" ht="12.75" hidden="false" customHeight="true" outlineLevel="0" collapsed="false">
      <c r="A150" s="302" t="n">
        <v>147</v>
      </c>
      <c r="B150" s="303" t="n">
        <v>45800</v>
      </c>
      <c r="C150" s="276" t="n">
        <v>45809</v>
      </c>
      <c r="D150" s="251" t="s">
        <v>147</v>
      </c>
      <c r="E150" s="251" t="s">
        <v>218</v>
      </c>
      <c r="F150" s="278" t="n">
        <v>151.2</v>
      </c>
      <c r="G150" s="319" t="s">
        <v>643</v>
      </c>
      <c r="H150" s="277" t="s">
        <v>482</v>
      </c>
      <c r="I150" s="251" t="s">
        <v>395</v>
      </c>
      <c r="J150" s="251" t="s">
        <v>527</v>
      </c>
      <c r="K150" s="277" t="s">
        <v>528</v>
      </c>
      <c r="L150" s="280" t="str">
        <f aca="false">IF(K150="","",IF(LEN(K150)&gt;14,IF(ISBLANK(K150),"",K150),REPLACE(REPLACE(K150,1,3,"XXX"),13,2,"XX")))</f>
        <v>00.288.916/0010-80</v>
      </c>
      <c r="M150" s="250" t="s">
        <v>503</v>
      </c>
      <c r="N150" s="250" t="s">
        <v>503</v>
      </c>
      <c r="O150" s="317" t="n">
        <v>52307</v>
      </c>
      <c r="P150" s="303" t="n">
        <v>45800</v>
      </c>
      <c r="Q150" s="287"/>
      <c r="R150" s="287"/>
      <c r="S150" s="287"/>
    </row>
    <row r="151" customFormat="false" ht="12.75" hidden="false" customHeight="true" outlineLevel="0" collapsed="false">
      <c r="A151" s="291" t="n">
        <v>148</v>
      </c>
      <c r="B151" s="303" t="n">
        <v>45800</v>
      </c>
      <c r="C151" s="276" t="n">
        <v>45778</v>
      </c>
      <c r="D151" s="251" t="s">
        <v>158</v>
      </c>
      <c r="E151" s="251" t="s">
        <v>302</v>
      </c>
      <c r="F151" s="278" t="n">
        <v>13.9</v>
      </c>
      <c r="G151" s="310" t="s">
        <v>477</v>
      </c>
      <c r="H151" s="251"/>
      <c r="I151" s="251" t="s">
        <v>392</v>
      </c>
      <c r="J151" s="251" t="s">
        <v>478</v>
      </c>
      <c r="K151" s="305" t="s">
        <v>479</v>
      </c>
      <c r="L151" s="280" t="str">
        <f aca="false">IF(K151="","",IF(LEN(K151)&gt;14,IF(ISBLANK(K151),"",K151),REPLACE(REPLACE(K151,1,3,"XXX"),13,2,"XX")))</f>
        <v>00.000.000/4002-97</v>
      </c>
      <c r="M151" s="250" t="s">
        <v>480</v>
      </c>
      <c r="N151" s="250" t="s">
        <v>476</v>
      </c>
      <c r="O151" s="317" t="n">
        <v>831431100265993</v>
      </c>
      <c r="P151" s="303" t="n">
        <v>45800</v>
      </c>
      <c r="Q151" s="287"/>
      <c r="R151" s="287"/>
      <c r="S151" s="287"/>
    </row>
    <row r="152" customFormat="false" ht="12.75" hidden="false" customHeight="true" outlineLevel="0" collapsed="false">
      <c r="A152" s="291" t="n">
        <v>149</v>
      </c>
      <c r="B152" s="303" t="n">
        <v>45804</v>
      </c>
      <c r="C152" s="276" t="n">
        <v>45778</v>
      </c>
      <c r="D152" s="251" t="s">
        <v>147</v>
      </c>
      <c r="E152" s="251" t="s">
        <v>211</v>
      </c>
      <c r="F152" s="278" t="n">
        <v>597.84</v>
      </c>
      <c r="G152" s="319" t="s">
        <v>644</v>
      </c>
      <c r="H152" s="277" t="s">
        <v>482</v>
      </c>
      <c r="I152" s="251" t="s">
        <v>394</v>
      </c>
      <c r="J152" s="249" t="s">
        <v>569</v>
      </c>
      <c r="K152" s="251" t="s">
        <v>570</v>
      </c>
      <c r="L152" s="280" t="str">
        <f aca="false">IF(K152="","",IF(LEN(K152)&gt;14,IF(ISBLANK(K152),"",K152),REPLACE(REPLACE(K152,1,3,"XXX"),13,2,"XX")))</f>
        <v>02.480.196/0001-94</v>
      </c>
      <c r="M152" s="250" t="s">
        <v>503</v>
      </c>
      <c r="N152" s="250" t="s">
        <v>503</v>
      </c>
      <c r="O152" s="317" t="n">
        <v>52701</v>
      </c>
      <c r="P152" s="303" t="n">
        <v>45804</v>
      </c>
      <c r="Q152" s="287"/>
      <c r="R152" s="287"/>
      <c r="S152" s="287"/>
    </row>
    <row r="153" customFormat="false" ht="12.75" hidden="false" customHeight="true" outlineLevel="0" collapsed="false">
      <c r="A153" s="302" t="n">
        <v>150</v>
      </c>
      <c r="B153" s="303" t="n">
        <v>45804</v>
      </c>
      <c r="C153" s="276" t="n">
        <v>45778</v>
      </c>
      <c r="D153" s="251" t="s">
        <v>147</v>
      </c>
      <c r="E153" s="251" t="s">
        <v>211</v>
      </c>
      <c r="F153" s="278" t="n">
        <v>142.96</v>
      </c>
      <c r="G153" s="319" t="s">
        <v>644</v>
      </c>
      <c r="H153" s="277" t="s">
        <v>482</v>
      </c>
      <c r="I153" s="251" t="s">
        <v>396</v>
      </c>
      <c r="J153" s="249" t="s">
        <v>569</v>
      </c>
      <c r="K153" s="251" t="s">
        <v>570</v>
      </c>
      <c r="L153" s="280" t="str">
        <f aca="false">IF(K153="","",IF(LEN(K153)&gt;14,IF(ISBLANK(K153),"",K153),REPLACE(REPLACE(K153,1,3,"XXX"),13,2,"XX")))</f>
        <v>02.480.196/0001-94</v>
      </c>
      <c r="M153" s="250" t="s">
        <v>503</v>
      </c>
      <c r="N153" s="250" t="s">
        <v>503</v>
      </c>
      <c r="O153" s="317" t="n">
        <v>52702</v>
      </c>
      <c r="P153" s="303" t="n">
        <v>45804</v>
      </c>
      <c r="Q153" s="287"/>
      <c r="R153" s="287"/>
      <c r="S153" s="287"/>
    </row>
    <row r="154" customFormat="false" ht="12.75" hidden="false" customHeight="true" outlineLevel="0" collapsed="false">
      <c r="A154" s="291" t="n">
        <v>151</v>
      </c>
      <c r="B154" s="303" t="n">
        <v>45804</v>
      </c>
      <c r="C154" s="276" t="n">
        <v>45778</v>
      </c>
      <c r="D154" s="251" t="s">
        <v>147</v>
      </c>
      <c r="E154" s="251" t="s">
        <v>211</v>
      </c>
      <c r="F154" s="278" t="n">
        <v>281.38</v>
      </c>
      <c r="G154" s="319" t="s">
        <v>644</v>
      </c>
      <c r="H154" s="277" t="s">
        <v>482</v>
      </c>
      <c r="I154" s="251" t="s">
        <v>395</v>
      </c>
      <c r="J154" s="249" t="s">
        <v>569</v>
      </c>
      <c r="K154" s="251" t="s">
        <v>570</v>
      </c>
      <c r="L154" s="280" t="str">
        <f aca="false">IF(K154="","",IF(LEN(K154)&gt;14,IF(ISBLANK(K154),"",K154),REPLACE(REPLACE(K154,1,3,"XXX"),13,2,"XX")))</f>
        <v>02.480.196/0001-94</v>
      </c>
      <c r="M154" s="250" t="s">
        <v>503</v>
      </c>
      <c r="N154" s="250" t="s">
        <v>503</v>
      </c>
      <c r="O154" s="317" t="n">
        <v>52703</v>
      </c>
      <c r="P154" s="303" t="n">
        <v>45804</v>
      </c>
      <c r="Q154" s="287"/>
      <c r="R154" s="287"/>
      <c r="S154" s="287"/>
    </row>
    <row r="155" customFormat="false" ht="12.75" hidden="false" customHeight="true" outlineLevel="0" collapsed="false">
      <c r="A155" s="291" t="n">
        <v>152</v>
      </c>
      <c r="B155" s="303" t="n">
        <v>45804</v>
      </c>
      <c r="C155" s="276" t="n">
        <v>45778</v>
      </c>
      <c r="D155" s="251" t="s">
        <v>147</v>
      </c>
      <c r="E155" s="251" t="s">
        <v>192</v>
      </c>
      <c r="F155" s="278" t="n">
        <v>276</v>
      </c>
      <c r="G155" s="319" t="s">
        <v>594</v>
      </c>
      <c r="H155" s="280" t="s">
        <v>482</v>
      </c>
      <c r="I155" s="251" t="s">
        <v>394</v>
      </c>
      <c r="J155" s="251" t="s">
        <v>578</v>
      </c>
      <c r="K155" s="277" t="s">
        <v>595</v>
      </c>
      <c r="L155" s="280" t="str">
        <f aca="false">IF(K155="","",IF(LEN(K155)&gt;14,IF(ISBLANK(K155),"",K155),REPLACE(REPLACE(K155,1,3,"XXX"),13,2,"XX")))</f>
        <v>XXX.502.806-XX</v>
      </c>
      <c r="M155" s="250" t="s">
        <v>468</v>
      </c>
      <c r="N155" s="250" t="s">
        <v>476</v>
      </c>
      <c r="O155" s="317" t="n">
        <v>52704</v>
      </c>
      <c r="P155" s="303" t="n">
        <v>45804</v>
      </c>
      <c r="Q155" s="287"/>
      <c r="R155" s="287"/>
      <c r="S155" s="287"/>
    </row>
    <row r="156" customFormat="false" ht="22.5" hidden="false" customHeight="true" outlineLevel="0" collapsed="false">
      <c r="A156" s="302" t="n">
        <v>153</v>
      </c>
      <c r="B156" s="303" t="n">
        <v>45804</v>
      </c>
      <c r="C156" s="276" t="n">
        <v>45778</v>
      </c>
      <c r="D156" s="251" t="s">
        <v>158</v>
      </c>
      <c r="E156" s="251" t="s">
        <v>354</v>
      </c>
      <c r="F156" s="278" t="n">
        <v>276.55</v>
      </c>
      <c r="G156" s="319" t="s">
        <v>543</v>
      </c>
      <c r="H156" s="277" t="s">
        <v>505</v>
      </c>
      <c r="I156" s="251" t="s">
        <v>395</v>
      </c>
      <c r="J156" s="251" t="s">
        <v>621</v>
      </c>
      <c r="K156" s="251" t="s">
        <v>645</v>
      </c>
      <c r="L156" s="280" t="str">
        <f aca="false">IF(K156="","",IF(LEN(K156)&gt;14,IF(ISBLANK(K156),"",K156),REPLACE(REPLACE(K156,1,3,"XXX"),13,2,"XX")))</f>
        <v>XXX.057.216-XX</v>
      </c>
      <c r="M156" s="250" t="s">
        <v>468</v>
      </c>
      <c r="N156" s="250" t="s">
        <v>476</v>
      </c>
      <c r="O156" s="317" t="n">
        <v>52705</v>
      </c>
      <c r="P156" s="303" t="n">
        <v>45804</v>
      </c>
      <c r="Q156" s="287"/>
      <c r="R156" s="287"/>
      <c r="S156" s="287"/>
    </row>
    <row r="157" customFormat="false" ht="22.5" hidden="false" customHeight="true" outlineLevel="0" collapsed="false">
      <c r="A157" s="291" t="n">
        <v>154</v>
      </c>
      <c r="B157" s="303" t="n">
        <v>45804</v>
      </c>
      <c r="C157" s="276" t="n">
        <v>45778</v>
      </c>
      <c r="D157" s="251" t="s">
        <v>158</v>
      </c>
      <c r="E157" s="251" t="s">
        <v>354</v>
      </c>
      <c r="F157" s="278" t="n">
        <v>276.55</v>
      </c>
      <c r="G157" s="319" t="s">
        <v>543</v>
      </c>
      <c r="H157" s="277" t="s">
        <v>505</v>
      </c>
      <c r="I157" s="251" t="s">
        <v>395</v>
      </c>
      <c r="J157" s="295" t="s">
        <v>487</v>
      </c>
      <c r="K157" s="251" t="s">
        <v>510</v>
      </c>
      <c r="L157" s="280" t="str">
        <f aca="false">IF(K157="","",IF(LEN(K157)&gt;14,IF(ISBLANK(K157),"",K157),REPLACE(REPLACE(K157,1,3,"XXX"),13,2,"XX")))</f>
        <v>XXX.269.326-XX</v>
      </c>
      <c r="M157" s="250" t="s">
        <v>468</v>
      </c>
      <c r="N157" s="250" t="s">
        <v>476</v>
      </c>
      <c r="O157" s="317" t="n">
        <v>52706</v>
      </c>
      <c r="P157" s="303" t="n">
        <v>45804</v>
      </c>
      <c r="Q157" s="287"/>
      <c r="R157" s="287"/>
      <c r="S157" s="287"/>
    </row>
    <row r="158" customFormat="false" ht="22.5" hidden="false" customHeight="true" outlineLevel="0" collapsed="false">
      <c r="A158" s="291" t="n">
        <v>155</v>
      </c>
      <c r="B158" s="303" t="n">
        <v>45804</v>
      </c>
      <c r="C158" s="276" t="n">
        <v>45778</v>
      </c>
      <c r="D158" s="251" t="s">
        <v>158</v>
      </c>
      <c r="E158" s="251" t="s">
        <v>354</v>
      </c>
      <c r="F158" s="278" t="n">
        <v>50</v>
      </c>
      <c r="G158" s="319" t="s">
        <v>543</v>
      </c>
      <c r="H158" s="277" t="s">
        <v>505</v>
      </c>
      <c r="I158" s="251" t="s">
        <v>396</v>
      </c>
      <c r="J158" s="251" t="s">
        <v>487</v>
      </c>
      <c r="K158" s="251" t="s">
        <v>581</v>
      </c>
      <c r="L158" s="280" t="str">
        <f aca="false">IF(K158="","",IF(LEN(K158)&gt;14,IF(ISBLANK(K158),"",K158),REPLACE(REPLACE(K158,1,3,"XXX"),13,2,"XX")))</f>
        <v>XXX.446.786-XX</v>
      </c>
      <c r="M158" s="250" t="s">
        <v>468</v>
      </c>
      <c r="N158" s="250" t="s">
        <v>476</v>
      </c>
      <c r="O158" s="317" t="n">
        <v>52707</v>
      </c>
      <c r="P158" s="303" t="n">
        <v>45804</v>
      </c>
      <c r="Q158" s="287"/>
      <c r="R158" s="287"/>
      <c r="S158" s="287"/>
    </row>
    <row r="159" customFormat="false" ht="22.5" hidden="false" customHeight="true" outlineLevel="0" collapsed="false">
      <c r="A159" s="302" t="n">
        <v>156</v>
      </c>
      <c r="B159" s="303" t="n">
        <v>45804</v>
      </c>
      <c r="C159" s="276" t="n">
        <v>45778</v>
      </c>
      <c r="D159" s="251" t="s">
        <v>158</v>
      </c>
      <c r="E159" s="251" t="s">
        <v>354</v>
      </c>
      <c r="F159" s="278" t="n">
        <v>50</v>
      </c>
      <c r="G159" s="319" t="s">
        <v>543</v>
      </c>
      <c r="H159" s="277" t="s">
        <v>505</v>
      </c>
      <c r="I159" s="251" t="s">
        <v>396</v>
      </c>
      <c r="J159" s="251" t="s">
        <v>621</v>
      </c>
      <c r="K159" s="251" t="s">
        <v>646</v>
      </c>
      <c r="L159" s="280" t="str">
        <f aca="false">IF(K159="","",IF(LEN(K159)&gt;14,IF(ISBLANK(K159),"",K159),REPLACE(REPLACE(K159,1,3,"XXX"),13,2,"XX")))</f>
        <v>XXX.659.046-XX</v>
      </c>
      <c r="M159" s="250" t="s">
        <v>468</v>
      </c>
      <c r="N159" s="250" t="s">
        <v>476</v>
      </c>
      <c r="O159" s="317" t="n">
        <v>52708</v>
      </c>
      <c r="P159" s="303" t="n">
        <v>45804</v>
      </c>
      <c r="Q159" s="287"/>
      <c r="R159" s="287"/>
      <c r="S159" s="287"/>
    </row>
    <row r="160" customFormat="false" ht="36" hidden="false" customHeight="true" outlineLevel="0" collapsed="false">
      <c r="A160" s="291" t="n">
        <v>157</v>
      </c>
      <c r="B160" s="303" t="n">
        <v>45804</v>
      </c>
      <c r="C160" s="276" t="n">
        <v>45778</v>
      </c>
      <c r="D160" s="251" t="s">
        <v>158</v>
      </c>
      <c r="E160" s="251" t="s">
        <v>356</v>
      </c>
      <c r="F160" s="278" t="n">
        <v>345</v>
      </c>
      <c r="G160" s="295" t="s">
        <v>626</v>
      </c>
      <c r="H160" s="277" t="s">
        <v>482</v>
      </c>
      <c r="I160" s="251" t="s">
        <v>394</v>
      </c>
      <c r="J160" s="251" t="s">
        <v>647</v>
      </c>
      <c r="K160" s="251" t="s">
        <v>648</v>
      </c>
      <c r="L160" s="280" t="str">
        <f aca="false">IF(K160="","",IF(LEN(K160)&gt;14,IF(ISBLANK(K160),"",K160),REPLACE(REPLACE(K160,1,3,"XXX"),13,2,"XX")))</f>
        <v>04.398.505/0001-07</v>
      </c>
      <c r="M160" s="251" t="s">
        <v>468</v>
      </c>
      <c r="N160" s="251" t="s">
        <v>476</v>
      </c>
      <c r="O160" s="251" t="n">
        <v>52709</v>
      </c>
      <c r="P160" s="303" t="n">
        <v>45804</v>
      </c>
      <c r="Q160" s="287"/>
      <c r="R160" s="287"/>
      <c r="S160" s="287"/>
    </row>
    <row r="161" customFormat="false" ht="12.75" hidden="false" customHeight="true" outlineLevel="0" collapsed="false">
      <c r="A161" s="291" t="n">
        <v>158</v>
      </c>
      <c r="B161" s="303" t="n">
        <v>45804</v>
      </c>
      <c r="C161" s="276" t="n">
        <v>45778</v>
      </c>
      <c r="D161" s="251" t="s">
        <v>158</v>
      </c>
      <c r="E161" s="251" t="s">
        <v>316</v>
      </c>
      <c r="F161" s="278" t="n">
        <v>780</v>
      </c>
      <c r="G161" s="295" t="s">
        <v>640</v>
      </c>
      <c r="H161" s="251" t="s">
        <v>500</v>
      </c>
      <c r="I161" s="251" t="s">
        <v>394</v>
      </c>
      <c r="J161" s="251" t="s">
        <v>649</v>
      </c>
      <c r="K161" s="251" t="s">
        <v>650</v>
      </c>
      <c r="L161" s="280" t="str">
        <f aca="false">IF(K161="","",IF(LEN(K161)&gt;14,IF(ISBLANK(K161),"",K161),REPLACE(REPLACE(K161,1,3,"XXX"),13,2,"XX")))</f>
        <v>36.219.561/0001-23</v>
      </c>
      <c r="M161" s="251" t="s">
        <v>468</v>
      </c>
      <c r="N161" s="251" t="s">
        <v>476</v>
      </c>
      <c r="O161" s="251" t="n">
        <v>52710</v>
      </c>
      <c r="P161" s="303" t="n">
        <v>45804</v>
      </c>
      <c r="Q161" s="287"/>
      <c r="R161" s="287"/>
      <c r="S161" s="287"/>
    </row>
    <row r="162" customFormat="false" ht="12.75" hidden="false" customHeight="true" outlineLevel="0" collapsed="false">
      <c r="A162" s="302" t="n">
        <v>159</v>
      </c>
      <c r="B162" s="303" t="n">
        <v>45804</v>
      </c>
      <c r="C162" s="276" t="n">
        <v>45778</v>
      </c>
      <c r="D162" s="251" t="s">
        <v>158</v>
      </c>
      <c r="E162" s="251" t="s">
        <v>302</v>
      </c>
      <c r="F162" s="278" t="n">
        <v>20.32</v>
      </c>
      <c r="G162" s="310" t="s">
        <v>477</v>
      </c>
      <c r="H162" s="251"/>
      <c r="I162" s="251" t="s">
        <v>392</v>
      </c>
      <c r="J162" s="251" t="s">
        <v>478</v>
      </c>
      <c r="K162" s="305" t="s">
        <v>479</v>
      </c>
      <c r="L162" s="280" t="str">
        <f aca="false">IF(K162="","",IF(LEN(K162)&gt;14,IF(ISBLANK(K162),"",K162),REPLACE(REPLACE(K162,1,3,"XXX"),13,2,"XX")))</f>
        <v>00.000.000/4002-97</v>
      </c>
      <c r="M162" s="250" t="s">
        <v>480</v>
      </c>
      <c r="N162" s="250" t="s">
        <v>476</v>
      </c>
      <c r="O162" s="317" t="n">
        <v>891471200099116</v>
      </c>
      <c r="P162" s="303" t="n">
        <v>45804</v>
      </c>
      <c r="Q162" s="287"/>
      <c r="R162" s="287"/>
      <c r="S162" s="287"/>
    </row>
    <row r="163" customFormat="false" ht="15.75" hidden="false" customHeight="true" outlineLevel="0" collapsed="false">
      <c r="A163" s="291" t="n">
        <v>160</v>
      </c>
      <c r="B163" s="323" t="n">
        <v>45805</v>
      </c>
      <c r="C163" s="324" t="n">
        <v>45778</v>
      </c>
      <c r="D163" s="283" t="s">
        <v>147</v>
      </c>
      <c r="E163" s="283" t="s">
        <v>149</v>
      </c>
      <c r="F163" s="282" t="n">
        <v>3690.98</v>
      </c>
      <c r="G163" s="319" t="s">
        <v>651</v>
      </c>
      <c r="H163" s="251" t="s">
        <v>482</v>
      </c>
      <c r="I163" s="251" t="s">
        <v>394</v>
      </c>
      <c r="J163" s="251" t="s">
        <v>539</v>
      </c>
      <c r="K163" s="277" t="s">
        <v>537</v>
      </c>
      <c r="L163" s="280" t="str">
        <f aca="false">IF(K163="","",IF(LEN(K163)&gt;14,IF(ISBLANK(K163),"",K163),REPLACE(REPLACE(K163,1,3,"XXX"),13,2,"XX")))</f>
        <v>00.394.460/0058-87</v>
      </c>
      <c r="M163" s="250" t="s">
        <v>538</v>
      </c>
      <c r="N163" s="250" t="s">
        <v>538</v>
      </c>
      <c r="O163" s="317" t="n">
        <v>52801</v>
      </c>
      <c r="P163" s="303" t="n">
        <v>45805</v>
      </c>
      <c r="Q163" s="287"/>
      <c r="R163" s="287"/>
      <c r="S163" s="287"/>
    </row>
    <row r="164" customFormat="false" ht="24" hidden="false" customHeight="true" outlineLevel="0" collapsed="false">
      <c r="A164" s="291" t="n">
        <v>161</v>
      </c>
      <c r="B164" s="323" t="n">
        <v>45805</v>
      </c>
      <c r="C164" s="324" t="n">
        <v>45778</v>
      </c>
      <c r="D164" s="283" t="s">
        <v>147</v>
      </c>
      <c r="E164" s="283" t="s">
        <v>149</v>
      </c>
      <c r="F164" s="282" t="n">
        <v>1216.1</v>
      </c>
      <c r="G164" s="319" t="s">
        <v>651</v>
      </c>
      <c r="H164" s="251" t="s">
        <v>482</v>
      </c>
      <c r="I164" s="251" t="s">
        <v>395</v>
      </c>
      <c r="J164" s="251" t="s">
        <v>539</v>
      </c>
      <c r="K164" s="277" t="s">
        <v>537</v>
      </c>
      <c r="L164" s="280" t="str">
        <f aca="false">IF(K164="","",IF(LEN(K164)&gt;14,IF(ISBLANK(K164),"",K164),REPLACE(REPLACE(K164,1,3,"XXX"),13,2,"XX")))</f>
        <v>00.394.460/0058-87</v>
      </c>
      <c r="M164" s="250" t="s">
        <v>538</v>
      </c>
      <c r="N164" s="250" t="s">
        <v>538</v>
      </c>
      <c r="O164" s="317" t="n">
        <v>52802</v>
      </c>
      <c r="P164" s="303" t="n">
        <v>45805</v>
      </c>
      <c r="Q164" s="287"/>
      <c r="R164" s="287"/>
      <c r="S164" s="287"/>
    </row>
    <row r="165" customFormat="false" ht="12.75" hidden="false" customHeight="true" outlineLevel="0" collapsed="false">
      <c r="A165" s="302" t="n">
        <v>162</v>
      </c>
      <c r="B165" s="323" t="n">
        <v>45805</v>
      </c>
      <c r="C165" s="324" t="n">
        <v>45778</v>
      </c>
      <c r="D165" s="283" t="s">
        <v>147</v>
      </c>
      <c r="E165" s="283" t="s">
        <v>149</v>
      </c>
      <c r="F165" s="282" t="n">
        <v>830.85</v>
      </c>
      <c r="G165" s="319" t="s">
        <v>651</v>
      </c>
      <c r="H165" s="251" t="s">
        <v>482</v>
      </c>
      <c r="I165" s="251" t="s">
        <v>396</v>
      </c>
      <c r="J165" s="251" t="s">
        <v>539</v>
      </c>
      <c r="K165" s="277" t="s">
        <v>537</v>
      </c>
      <c r="L165" s="280" t="str">
        <f aca="false">IF(K165="","",IF(LEN(K165)&gt;14,IF(ISBLANK(K165),"",K165),REPLACE(REPLACE(K165,1,3,"XXX"),13,2,"XX")))</f>
        <v>00.394.460/0058-87</v>
      </c>
      <c r="M165" s="250" t="s">
        <v>538</v>
      </c>
      <c r="N165" s="250" t="s">
        <v>538</v>
      </c>
      <c r="O165" s="317" t="n">
        <v>52803</v>
      </c>
      <c r="P165" s="303" t="n">
        <v>45805</v>
      </c>
      <c r="Q165" s="287"/>
      <c r="R165" s="287"/>
      <c r="S165" s="287"/>
    </row>
    <row r="166" customFormat="false" ht="15.75" hidden="false" customHeight="true" outlineLevel="0" collapsed="false">
      <c r="A166" s="291" t="n">
        <v>163</v>
      </c>
      <c r="B166" s="303" t="n">
        <v>45806</v>
      </c>
      <c r="C166" s="276" t="n">
        <v>45778</v>
      </c>
      <c r="D166" s="251" t="s">
        <v>158</v>
      </c>
      <c r="E166" s="251" t="s">
        <v>354</v>
      </c>
      <c r="F166" s="278" t="n">
        <v>50</v>
      </c>
      <c r="G166" s="319" t="s">
        <v>652</v>
      </c>
      <c r="H166" s="277"/>
      <c r="I166" s="251" t="s">
        <v>396</v>
      </c>
      <c r="J166" s="251" t="s">
        <v>653</v>
      </c>
      <c r="K166" s="251"/>
      <c r="L166" s="280" t="str">
        <f aca="false">IF(K166="","",IF(LEN(K166)&gt;14,IF(ISBLANK(K166),"",K166),REPLACE(REPLACE(K166,1,3,"XXX"),13,2,"XX")))</f>
        <v/>
      </c>
      <c r="M166" s="250"/>
      <c r="N166" s="250"/>
      <c r="O166" s="317" t="n">
        <v>550750000224704</v>
      </c>
      <c r="P166" s="303"/>
      <c r="Q166" s="287"/>
      <c r="R166" s="287"/>
      <c r="S166" s="287"/>
    </row>
    <row r="167" customFormat="false" ht="72" hidden="false" customHeight="true" outlineLevel="0" collapsed="false">
      <c r="A167" s="291" t="n">
        <v>164</v>
      </c>
      <c r="B167" s="303" t="n">
        <v>45806</v>
      </c>
      <c r="C167" s="276" t="n">
        <v>45778</v>
      </c>
      <c r="D167" s="251" t="s">
        <v>158</v>
      </c>
      <c r="E167" s="251" t="s">
        <v>310</v>
      </c>
      <c r="F167" s="278" t="n">
        <v>487</v>
      </c>
      <c r="G167" s="295" t="s">
        <v>654</v>
      </c>
      <c r="H167" s="251" t="s">
        <v>500</v>
      </c>
      <c r="I167" s="251" t="s">
        <v>396</v>
      </c>
      <c r="J167" s="251" t="s">
        <v>655</v>
      </c>
      <c r="K167" s="251" t="s">
        <v>656</v>
      </c>
      <c r="L167" s="280" t="str">
        <f aca="false">IF(K167="","",IF(LEN(K167)&gt;14,IF(ISBLANK(K167),"",K167),REPLACE(REPLACE(K167,1,3,"XXX"),13,2,"XX")))</f>
        <v>20.674.369/0001-97</v>
      </c>
      <c r="M167" s="251" t="s">
        <v>468</v>
      </c>
      <c r="N167" s="251" t="s">
        <v>476</v>
      </c>
      <c r="O167" s="251" t="n">
        <v>52901</v>
      </c>
      <c r="P167" s="303" t="n">
        <v>45806</v>
      </c>
      <c r="Q167" s="287"/>
      <c r="R167" s="287"/>
      <c r="S167" s="287"/>
    </row>
    <row r="168" customFormat="false" ht="12.75" hidden="false" customHeight="true" outlineLevel="0" collapsed="false">
      <c r="A168" s="302" t="n">
        <v>165</v>
      </c>
      <c r="B168" s="303" t="n">
        <v>45806</v>
      </c>
      <c r="C168" s="276" t="n">
        <v>45778</v>
      </c>
      <c r="D168" s="251" t="s">
        <v>158</v>
      </c>
      <c r="E168" s="251" t="s">
        <v>316</v>
      </c>
      <c r="F168" s="278" t="n">
        <v>153.7</v>
      </c>
      <c r="G168" s="295" t="s">
        <v>657</v>
      </c>
      <c r="H168" s="251" t="s">
        <v>500</v>
      </c>
      <c r="I168" s="251" t="s">
        <v>396</v>
      </c>
      <c r="J168" s="251" t="s">
        <v>658</v>
      </c>
      <c r="K168" s="251" t="s">
        <v>659</v>
      </c>
      <c r="L168" s="280" t="str">
        <f aca="false">IF(K168="","",IF(LEN(K168)&gt;14,IF(ISBLANK(K168),"",K168),REPLACE(REPLACE(K168,1,3,"XXX"),13,2,"XX")))</f>
        <v>47.002.888/0001-65</v>
      </c>
      <c r="M168" s="251" t="s">
        <v>468</v>
      </c>
      <c r="N168" s="251" t="s">
        <v>476</v>
      </c>
      <c r="O168" s="251" t="n">
        <v>52902</v>
      </c>
      <c r="P168" s="303" t="n">
        <v>45806</v>
      </c>
      <c r="Q168" s="287"/>
      <c r="R168" s="287"/>
      <c r="S168" s="287"/>
    </row>
    <row r="169" customFormat="false" ht="12.75" hidden="false" customHeight="true" outlineLevel="0" collapsed="false">
      <c r="A169" s="291" t="n">
        <v>166</v>
      </c>
      <c r="B169" s="303" t="n">
        <v>45806</v>
      </c>
      <c r="C169" s="276" t="n">
        <v>45778</v>
      </c>
      <c r="D169" s="251" t="s">
        <v>158</v>
      </c>
      <c r="E169" s="251" t="s">
        <v>302</v>
      </c>
      <c r="F169" s="278" t="n">
        <v>6.34</v>
      </c>
      <c r="G169" s="310" t="s">
        <v>477</v>
      </c>
      <c r="H169" s="251"/>
      <c r="I169" s="251" t="s">
        <v>392</v>
      </c>
      <c r="J169" s="251" t="s">
        <v>478</v>
      </c>
      <c r="K169" s="305" t="s">
        <v>479</v>
      </c>
      <c r="L169" s="280" t="str">
        <f aca="false">IF(K169="","",IF(LEN(K169)&gt;14,IF(ISBLANK(K169),"",K169),REPLACE(REPLACE(K169,1,3,"XXX"),13,2,"XX")))</f>
        <v>00.000.000/4002-97</v>
      </c>
      <c r="M169" s="250" t="s">
        <v>480</v>
      </c>
      <c r="N169" s="250" t="s">
        <v>476</v>
      </c>
      <c r="O169" s="317" t="n">
        <v>871491200030239</v>
      </c>
      <c r="P169" s="303" t="n">
        <v>45806</v>
      </c>
      <c r="Q169" s="287"/>
      <c r="R169" s="287"/>
      <c r="S169" s="287"/>
    </row>
    <row r="170" customFormat="false" ht="12.75" hidden="false" customHeight="true" outlineLevel="0" collapsed="false">
      <c r="A170" s="291" t="n">
        <v>167</v>
      </c>
      <c r="B170" s="303" t="n">
        <v>45807</v>
      </c>
      <c r="C170" s="276" t="n">
        <v>45778</v>
      </c>
      <c r="D170" s="251" t="s">
        <v>158</v>
      </c>
      <c r="E170" s="251" t="s">
        <v>340</v>
      </c>
      <c r="F170" s="278" t="n">
        <v>356.86</v>
      </c>
      <c r="G170" s="319" t="s">
        <v>660</v>
      </c>
      <c r="H170" s="277" t="s">
        <v>588</v>
      </c>
      <c r="I170" s="251" t="s">
        <v>394</v>
      </c>
      <c r="J170" s="251" t="s">
        <v>661</v>
      </c>
      <c r="K170" s="251" t="s">
        <v>662</v>
      </c>
      <c r="L170" s="280" t="str">
        <f aca="false">IF(K170="","",IF(LEN(K170)&gt;14,IF(ISBLANK(K170),"",K170),REPLACE(REPLACE(K170,1,3,"XXX"),13,2,"XX")))</f>
        <v>05.340.639/0001-30</v>
      </c>
      <c r="M170" s="250" t="s">
        <v>503</v>
      </c>
      <c r="N170" s="250" t="s">
        <v>503</v>
      </c>
      <c r="O170" s="317" t="n">
        <v>53001</v>
      </c>
      <c r="P170" s="303" t="n">
        <v>45806</v>
      </c>
      <c r="Q170" s="287"/>
      <c r="R170" s="287"/>
      <c r="S170" s="287"/>
    </row>
    <row r="171" customFormat="false" ht="12.75" hidden="false" customHeight="true" outlineLevel="0" collapsed="false">
      <c r="A171" s="302" t="n">
        <v>168</v>
      </c>
      <c r="B171" s="303" t="n">
        <v>45807</v>
      </c>
      <c r="C171" s="276" t="n">
        <v>45809</v>
      </c>
      <c r="D171" s="251" t="s">
        <v>147</v>
      </c>
      <c r="E171" s="251" t="s">
        <v>218</v>
      </c>
      <c r="F171" s="278" t="n">
        <v>175.62</v>
      </c>
      <c r="G171" s="319" t="s">
        <v>663</v>
      </c>
      <c r="H171" s="277" t="s">
        <v>482</v>
      </c>
      <c r="I171" s="251" t="s">
        <v>394</v>
      </c>
      <c r="J171" s="251" t="s">
        <v>527</v>
      </c>
      <c r="K171" s="277" t="s">
        <v>528</v>
      </c>
      <c r="L171" s="280" t="str">
        <f aca="false">IF(K171="","",IF(LEN(K171)&gt;14,IF(ISBLANK(K171),"",K171),REPLACE(REPLACE(K171,1,3,"XXX"),13,2,"XX")))</f>
        <v>00.288.916/0010-80</v>
      </c>
      <c r="M171" s="250" t="s">
        <v>503</v>
      </c>
      <c r="N171" s="250" t="s">
        <v>503</v>
      </c>
      <c r="O171" s="317" t="n">
        <v>53002</v>
      </c>
      <c r="P171" s="303" t="n">
        <v>45807</v>
      </c>
      <c r="Q171" s="287"/>
      <c r="R171" s="287"/>
      <c r="S171" s="287"/>
    </row>
    <row r="172" customFormat="false" ht="15.75" hidden="false" customHeight="true" outlineLevel="0" collapsed="false">
      <c r="A172" s="291" t="n">
        <v>169</v>
      </c>
      <c r="B172" s="303" t="n">
        <v>45807</v>
      </c>
      <c r="C172" s="276" t="n">
        <v>45778</v>
      </c>
      <c r="D172" s="251" t="s">
        <v>158</v>
      </c>
      <c r="E172" s="251" t="s">
        <v>292</v>
      </c>
      <c r="F172" s="278" t="n">
        <v>260</v>
      </c>
      <c r="G172" s="310" t="s">
        <v>664</v>
      </c>
      <c r="H172" s="277" t="s">
        <v>588</v>
      </c>
      <c r="I172" s="251" t="s">
        <v>395</v>
      </c>
      <c r="J172" s="251" t="s">
        <v>665</v>
      </c>
      <c r="K172" s="251" t="s">
        <v>666</v>
      </c>
      <c r="L172" s="280" t="str">
        <f aca="false">IF(K172="","",IF(LEN(K172)&gt;14,IF(ISBLANK(K172),"",K172),REPLACE(REPLACE(K172,1,3,"XXX"),13,2,"XX")))</f>
        <v>13.119.985/0001-10</v>
      </c>
      <c r="M172" s="250" t="s">
        <v>480</v>
      </c>
      <c r="N172" s="250" t="s">
        <v>476</v>
      </c>
      <c r="O172" s="317" t="n">
        <v>53003</v>
      </c>
      <c r="P172" s="303" t="n">
        <v>45807</v>
      </c>
      <c r="Q172" s="287"/>
      <c r="R172" s="287"/>
      <c r="S172" s="287"/>
    </row>
    <row r="173" customFormat="false" ht="12.75" hidden="false" customHeight="true" outlineLevel="0" collapsed="false">
      <c r="A173" s="291" t="n">
        <v>170</v>
      </c>
      <c r="B173" s="303" t="n">
        <v>45807</v>
      </c>
      <c r="C173" s="276" t="n">
        <v>45778</v>
      </c>
      <c r="D173" s="251" t="s">
        <v>158</v>
      </c>
      <c r="E173" s="251" t="s">
        <v>302</v>
      </c>
      <c r="F173" s="278" t="n">
        <v>2.57</v>
      </c>
      <c r="G173" s="310" t="s">
        <v>477</v>
      </c>
      <c r="H173" s="251"/>
      <c r="I173" s="251" t="s">
        <v>392</v>
      </c>
      <c r="J173" s="251" t="s">
        <v>478</v>
      </c>
      <c r="K173" s="305" t="s">
        <v>479</v>
      </c>
      <c r="L173" s="280" t="str">
        <f aca="false">IF(K173="","",IF(LEN(K173)&gt;14,IF(ISBLANK(K173),"",K173),REPLACE(REPLACE(K173,1,3,"XXX"),13,2,"XX")))</f>
        <v>00.000.000/4002-97</v>
      </c>
      <c r="M173" s="250" t="s">
        <v>480</v>
      </c>
      <c r="N173" s="250" t="s">
        <v>476</v>
      </c>
      <c r="O173" s="317" t="n">
        <v>861501100441265</v>
      </c>
      <c r="P173" s="303" t="n">
        <v>45807</v>
      </c>
      <c r="Q173" s="287"/>
      <c r="R173" s="287"/>
      <c r="S173" s="287"/>
    </row>
    <row r="174" customFormat="false" ht="12.75" hidden="false" customHeight="true" outlineLevel="0" collapsed="false">
      <c r="A174" s="302" t="n">
        <v>171</v>
      </c>
      <c r="B174" s="303" t="n">
        <v>45807</v>
      </c>
      <c r="C174" s="276" t="n">
        <v>45778</v>
      </c>
      <c r="D174" s="251" t="s">
        <v>134</v>
      </c>
      <c r="E174" s="251" t="s">
        <v>134</v>
      </c>
      <c r="F174" s="278" t="n">
        <f aca="false">595.47-43.8</f>
        <v>551.67</v>
      </c>
      <c r="G174" s="310" t="s">
        <v>494</v>
      </c>
      <c r="H174" s="253"/>
      <c r="I174" s="251" t="s">
        <v>392</v>
      </c>
      <c r="J174" s="251" t="s">
        <v>478</v>
      </c>
      <c r="K174" s="251" t="s">
        <v>479</v>
      </c>
      <c r="L174" s="280" t="str">
        <f aca="false">IF(K174="","",IF(LEN(K174)&gt;14,IF(ISBLANK(K174),"",K174),REPLACE(REPLACE(K174,1,3,"XXX"),13,2,"XX")))</f>
        <v>00.000.000/4002-97</v>
      </c>
      <c r="M174" s="250"/>
      <c r="N174" s="250"/>
      <c r="O174" s="325"/>
      <c r="P174" s="303" t="n">
        <v>45807</v>
      </c>
      <c r="Q174" s="287"/>
      <c r="R174" s="287"/>
      <c r="S174" s="287"/>
    </row>
    <row r="175" customFormat="false" ht="12.75" hidden="false" customHeight="true" outlineLevel="0" collapsed="false">
      <c r="A175" s="291" t="n">
        <v>172</v>
      </c>
      <c r="B175" s="303" t="n">
        <v>45811</v>
      </c>
      <c r="C175" s="276" t="n">
        <v>45778</v>
      </c>
      <c r="D175" s="251" t="s">
        <v>147</v>
      </c>
      <c r="E175" s="251" t="s">
        <v>149</v>
      </c>
      <c r="F175" s="278" t="n">
        <v>2789.9</v>
      </c>
      <c r="G175" s="310" t="s">
        <v>667</v>
      </c>
      <c r="H175" s="251" t="s">
        <v>482</v>
      </c>
      <c r="I175" s="251" t="s">
        <v>396</v>
      </c>
      <c r="J175" s="251" t="s">
        <v>668</v>
      </c>
      <c r="K175" s="251"/>
      <c r="L175" s="280" t="str">
        <f aca="false">IF(K175="","",IF(LEN(K175)&gt;14,IF(ISBLANK(K175),"",K175),REPLACE(REPLACE(K175,1,3,"XXX"),13,2,"XX")))</f>
        <v/>
      </c>
      <c r="M175" s="250" t="s">
        <v>468</v>
      </c>
      <c r="N175" s="326"/>
      <c r="O175" s="327" t="n">
        <v>550447000011159</v>
      </c>
      <c r="P175" s="303" t="s">
        <v>669</v>
      </c>
      <c r="Q175" s="287"/>
      <c r="R175" s="287"/>
      <c r="S175" s="287"/>
    </row>
    <row r="176" customFormat="false" ht="12.75" hidden="false" customHeight="true" outlineLevel="0" collapsed="false">
      <c r="A176" s="291" t="n">
        <v>173</v>
      </c>
      <c r="B176" s="323" t="n">
        <v>45811</v>
      </c>
      <c r="C176" s="276" t="n">
        <v>45778</v>
      </c>
      <c r="D176" s="283" t="s">
        <v>147</v>
      </c>
      <c r="E176" s="283" t="s">
        <v>149</v>
      </c>
      <c r="F176" s="282" t="n">
        <v>13420.6</v>
      </c>
      <c r="G176" s="310" t="s">
        <v>670</v>
      </c>
      <c r="H176" s="251" t="s">
        <v>482</v>
      </c>
      <c r="I176" s="251" t="s">
        <v>392</v>
      </c>
      <c r="J176" s="251" t="s">
        <v>497</v>
      </c>
      <c r="K176" s="251"/>
      <c r="L176" s="280" t="str">
        <f aca="false">IF(K176="","",IF(LEN(K176)&gt;14,IF(ISBLANK(K176),"",K176),REPLACE(REPLACE(K176,1,3,"XXX"),13,2,"XX")))</f>
        <v/>
      </c>
      <c r="M176" s="250" t="s">
        <v>468</v>
      </c>
      <c r="N176" s="250"/>
      <c r="O176" s="317" t="n">
        <v>7495</v>
      </c>
      <c r="P176" s="303" t="s">
        <v>669</v>
      </c>
      <c r="Q176" s="287"/>
      <c r="R176" s="287"/>
      <c r="S176" s="287"/>
    </row>
    <row r="177" customFormat="false" ht="12.75" hidden="false" customHeight="true" outlineLevel="0" collapsed="false">
      <c r="A177" s="302" t="n">
        <v>174</v>
      </c>
      <c r="B177" s="323" t="n">
        <v>45811</v>
      </c>
      <c r="C177" s="276" t="n">
        <v>45778</v>
      </c>
      <c r="D177" s="283" t="s">
        <v>147</v>
      </c>
      <c r="E177" s="283" t="s">
        <v>149</v>
      </c>
      <c r="F177" s="282" t="n">
        <v>54413.17</v>
      </c>
      <c r="G177" s="310" t="s">
        <v>670</v>
      </c>
      <c r="H177" s="251" t="s">
        <v>482</v>
      </c>
      <c r="I177" s="251" t="s">
        <v>392</v>
      </c>
      <c r="J177" s="251" t="s">
        <v>497</v>
      </c>
      <c r="K177" s="251"/>
      <c r="L177" s="280" t="str">
        <f aca="false">IF(K177="","",IF(LEN(K177)&gt;14,IF(ISBLANK(K177),"",K177),REPLACE(REPLACE(K177,1,3,"XXX"),13,2,"XX")))</f>
        <v/>
      </c>
      <c r="M177" s="250" t="s">
        <v>468</v>
      </c>
      <c r="N177" s="250"/>
      <c r="O177" s="317" t="n">
        <v>7505</v>
      </c>
      <c r="P177" s="303" t="s">
        <v>669</v>
      </c>
      <c r="Q177" s="287"/>
      <c r="R177" s="287"/>
      <c r="S177" s="287"/>
    </row>
    <row r="178" customFormat="false" ht="96" hidden="false" customHeight="true" outlineLevel="0" collapsed="false">
      <c r="A178" s="291" t="n">
        <v>175</v>
      </c>
      <c r="B178" s="323" t="n">
        <v>45811</v>
      </c>
      <c r="C178" s="324" t="n">
        <v>45809</v>
      </c>
      <c r="D178" s="283" t="s">
        <v>158</v>
      </c>
      <c r="E178" s="283" t="s">
        <v>310</v>
      </c>
      <c r="F178" s="282" t="n">
        <v>710.88</v>
      </c>
      <c r="G178" s="310" t="s">
        <v>671</v>
      </c>
      <c r="H178" s="251" t="s">
        <v>500</v>
      </c>
      <c r="I178" s="251" t="s">
        <v>395</v>
      </c>
      <c r="J178" s="251" t="s">
        <v>672</v>
      </c>
      <c r="K178" s="251" t="s">
        <v>673</v>
      </c>
      <c r="L178" s="280" t="str">
        <f aca="false">IF(K178="","",IF(LEN(K178)&gt;14,IF(ISBLANK(K178),"",K178),REPLACE(REPLACE(K178,1,3,"XXX"),13,2,"XX")))</f>
        <v>44.036.497/0001-73</v>
      </c>
      <c r="M178" s="250" t="s">
        <v>468</v>
      </c>
      <c r="N178" s="250" t="s">
        <v>476</v>
      </c>
      <c r="O178" s="317" t="n">
        <v>60301</v>
      </c>
      <c r="P178" s="303" t="s">
        <v>669</v>
      </c>
      <c r="Q178" s="287"/>
      <c r="R178" s="287"/>
      <c r="S178" s="287"/>
    </row>
    <row r="179" customFormat="false" ht="25.5" hidden="false" customHeight="true" outlineLevel="0" collapsed="false">
      <c r="A179" s="291" t="n">
        <v>176</v>
      </c>
      <c r="B179" s="323" t="n">
        <v>45811</v>
      </c>
      <c r="C179" s="324" t="n">
        <v>45809</v>
      </c>
      <c r="D179" s="283" t="s">
        <v>158</v>
      </c>
      <c r="E179" s="283" t="s">
        <v>316</v>
      </c>
      <c r="F179" s="282" t="n">
        <v>110</v>
      </c>
      <c r="G179" s="310" t="s">
        <v>674</v>
      </c>
      <c r="H179" s="253" t="s">
        <v>500</v>
      </c>
      <c r="I179" s="251" t="s">
        <v>397</v>
      </c>
      <c r="J179" s="251" t="s">
        <v>675</v>
      </c>
      <c r="K179" s="251" t="s">
        <v>676</v>
      </c>
      <c r="L179" s="280" t="str">
        <f aca="false">IF(K179="","",IF(LEN(K179)&gt;14,IF(ISBLANK(K179),"",K179),REPLACE(REPLACE(K179,1,3,"XXX"),13,2,"XX")))</f>
        <v>34.890.724/0001-70</v>
      </c>
      <c r="M179" s="250" t="s">
        <v>468</v>
      </c>
      <c r="N179" s="250" t="s">
        <v>476</v>
      </c>
      <c r="O179" s="317" t="n">
        <v>60302</v>
      </c>
      <c r="P179" s="303" t="s">
        <v>669</v>
      </c>
      <c r="Q179" s="287"/>
      <c r="R179" s="287"/>
      <c r="S179" s="287"/>
    </row>
    <row r="180" customFormat="false" ht="25.5" hidden="false" customHeight="true" outlineLevel="0" collapsed="false">
      <c r="A180" s="302" t="n">
        <v>177</v>
      </c>
      <c r="B180" s="323" t="n">
        <v>45811</v>
      </c>
      <c r="C180" s="324" t="n">
        <v>45809</v>
      </c>
      <c r="D180" s="283" t="s">
        <v>158</v>
      </c>
      <c r="E180" s="283" t="s">
        <v>316</v>
      </c>
      <c r="F180" s="282" t="n">
        <v>90</v>
      </c>
      <c r="G180" s="310" t="s">
        <v>674</v>
      </c>
      <c r="H180" s="253" t="s">
        <v>500</v>
      </c>
      <c r="I180" s="251" t="s">
        <v>395</v>
      </c>
      <c r="J180" s="251" t="s">
        <v>677</v>
      </c>
      <c r="K180" s="251" t="s">
        <v>678</v>
      </c>
      <c r="L180" s="280" t="str">
        <f aca="false">IF(K180="","",IF(LEN(K180)&gt;14,IF(ISBLANK(K180),"",K180),REPLACE(REPLACE(K180,1,3,"XXX"),13,2,"XX")))</f>
        <v>54.545.914/0001-67</v>
      </c>
      <c r="M180" s="250" t="s">
        <v>468</v>
      </c>
      <c r="N180" s="250" t="s">
        <v>476</v>
      </c>
      <c r="O180" s="317" t="n">
        <v>60303</v>
      </c>
      <c r="P180" s="303" t="s">
        <v>669</v>
      </c>
      <c r="Q180" s="287"/>
      <c r="R180" s="287"/>
      <c r="S180" s="287"/>
    </row>
    <row r="181" customFormat="false" ht="12.75" hidden="false" customHeight="true" outlineLevel="0" collapsed="false">
      <c r="A181" s="291" t="n">
        <v>178</v>
      </c>
      <c r="B181" s="303" t="n">
        <v>45811</v>
      </c>
      <c r="C181" s="276" t="n">
        <v>45809</v>
      </c>
      <c r="D181" s="251" t="s">
        <v>158</v>
      </c>
      <c r="E181" s="251" t="s">
        <v>302</v>
      </c>
      <c r="F181" s="278" t="n">
        <v>17</v>
      </c>
      <c r="G181" s="310" t="s">
        <v>477</v>
      </c>
      <c r="H181" s="251"/>
      <c r="I181" s="251" t="s">
        <v>392</v>
      </c>
      <c r="J181" s="251" t="s">
        <v>478</v>
      </c>
      <c r="K181" s="305" t="s">
        <v>479</v>
      </c>
      <c r="L181" s="280" t="str">
        <f aca="false">IF(K181="","",IF(LEN(K181)&gt;14,IF(ISBLANK(K181),"",K181),REPLACE(REPLACE(K181,1,3,"XXX"),13,2,"XX")))</f>
        <v>00.000.000/4002-97</v>
      </c>
      <c r="M181" s="250" t="s">
        <v>480</v>
      </c>
      <c r="N181" s="250" t="s">
        <v>679</v>
      </c>
      <c r="O181" s="317" t="n">
        <v>841541100096191</v>
      </c>
      <c r="P181" s="303" t="s">
        <v>669</v>
      </c>
      <c r="Q181" s="287"/>
      <c r="R181" s="287"/>
      <c r="S181" s="287"/>
    </row>
    <row r="182" customFormat="false" ht="12.75" hidden="false" customHeight="true" outlineLevel="0" collapsed="false">
      <c r="A182" s="291" t="n">
        <v>179</v>
      </c>
      <c r="B182" s="303" t="n">
        <v>45811</v>
      </c>
      <c r="C182" s="276" t="n">
        <v>45809</v>
      </c>
      <c r="D182" s="251" t="s">
        <v>158</v>
      </c>
      <c r="E182" s="251" t="s">
        <v>302</v>
      </c>
      <c r="F182" s="278" t="n">
        <v>172.2</v>
      </c>
      <c r="G182" s="310" t="s">
        <v>477</v>
      </c>
      <c r="H182" s="251"/>
      <c r="I182" s="251" t="s">
        <v>392</v>
      </c>
      <c r="J182" s="251" t="s">
        <v>478</v>
      </c>
      <c r="K182" s="305" t="s">
        <v>479</v>
      </c>
      <c r="L182" s="280" t="str">
        <f aca="false">IF(K182="","",IF(LEN(K182)&gt;14,IF(ISBLANK(K182),"",K182),REPLACE(REPLACE(K182,1,3,"XXX"),13,2,"XX")))</f>
        <v>00.000.000/4002-97</v>
      </c>
      <c r="M182" s="250" t="s">
        <v>480</v>
      </c>
      <c r="N182" s="250" t="s">
        <v>679</v>
      </c>
      <c r="O182" s="317" t="n">
        <v>841541100096862</v>
      </c>
      <c r="P182" s="303" t="s">
        <v>669</v>
      </c>
      <c r="Q182" s="287"/>
      <c r="R182" s="287"/>
      <c r="S182" s="287"/>
    </row>
    <row r="183" customFormat="false" ht="12.75" hidden="false" customHeight="true" outlineLevel="0" collapsed="false">
      <c r="A183" s="302" t="n">
        <v>180</v>
      </c>
      <c r="B183" s="303" t="n">
        <v>45811</v>
      </c>
      <c r="C183" s="276" t="n">
        <v>45809</v>
      </c>
      <c r="D183" s="251" t="s">
        <v>158</v>
      </c>
      <c r="E183" s="251" t="s">
        <v>302</v>
      </c>
      <c r="F183" s="278" t="n">
        <v>9.11</v>
      </c>
      <c r="G183" s="310" t="s">
        <v>477</v>
      </c>
      <c r="H183" s="251"/>
      <c r="I183" s="251" t="s">
        <v>392</v>
      </c>
      <c r="J183" s="251" t="s">
        <v>478</v>
      </c>
      <c r="K183" s="305" t="s">
        <v>479</v>
      </c>
      <c r="L183" s="280" t="str">
        <f aca="false">IF(K183="","",IF(LEN(K183)&gt;14,IF(ISBLANK(K183),"",K183),REPLACE(REPLACE(K183,1,3,"XXX"),13,2,"XX")))</f>
        <v>00.000.000/4002-97</v>
      </c>
      <c r="M183" s="250" t="s">
        <v>480</v>
      </c>
      <c r="N183" s="250" t="s">
        <v>476</v>
      </c>
      <c r="O183" s="317" t="n">
        <v>841541100123705</v>
      </c>
      <c r="P183" s="303" t="s">
        <v>669</v>
      </c>
      <c r="Q183" s="287"/>
      <c r="R183" s="287"/>
      <c r="S183" s="287"/>
    </row>
    <row r="184" customFormat="false" ht="12.75" hidden="false" customHeight="true" outlineLevel="0" collapsed="false">
      <c r="A184" s="291" t="n">
        <v>181</v>
      </c>
      <c r="B184" s="303" t="n">
        <v>45812</v>
      </c>
      <c r="C184" s="276" t="n">
        <v>45809</v>
      </c>
      <c r="D184" s="251" t="s">
        <v>147</v>
      </c>
      <c r="E184" s="251" t="s">
        <v>218</v>
      </c>
      <c r="F184" s="278" t="n">
        <v>330</v>
      </c>
      <c r="G184" s="310" t="s">
        <v>680</v>
      </c>
      <c r="H184" s="277" t="s">
        <v>482</v>
      </c>
      <c r="I184" s="251" t="s">
        <v>395</v>
      </c>
      <c r="J184" s="251" t="s">
        <v>578</v>
      </c>
      <c r="K184" s="277" t="s">
        <v>579</v>
      </c>
      <c r="L184" s="280" t="str">
        <f aca="false">IF(K184="","",IF(LEN(K184)&gt;14,IF(ISBLANK(K184),"",K184),REPLACE(REPLACE(K184,1,3,"XXX"),13,2,"XX")))</f>
        <v>XXX.511.366-XX</v>
      </c>
      <c r="M184" s="250" t="s">
        <v>468</v>
      </c>
      <c r="N184" s="250" t="s">
        <v>476</v>
      </c>
      <c r="O184" s="317" t="n">
        <v>60401</v>
      </c>
      <c r="P184" s="303" t="s">
        <v>681</v>
      </c>
      <c r="Q184" s="287"/>
      <c r="R184" s="287"/>
      <c r="S184" s="287"/>
    </row>
    <row r="185" customFormat="false" ht="12.75" hidden="false" customHeight="true" outlineLevel="0" collapsed="false">
      <c r="A185" s="291" t="n">
        <v>182</v>
      </c>
      <c r="B185" s="303" t="n">
        <v>45812</v>
      </c>
      <c r="C185" s="276" t="n">
        <v>45809</v>
      </c>
      <c r="D185" s="251" t="s">
        <v>147</v>
      </c>
      <c r="E185" s="251" t="s">
        <v>192</v>
      </c>
      <c r="F185" s="278" t="n">
        <v>379.5</v>
      </c>
      <c r="G185" s="310" t="s">
        <v>682</v>
      </c>
      <c r="H185" s="280" t="s">
        <v>482</v>
      </c>
      <c r="I185" s="251" t="s">
        <v>394</v>
      </c>
      <c r="J185" s="251" t="s">
        <v>578</v>
      </c>
      <c r="K185" s="277" t="s">
        <v>595</v>
      </c>
      <c r="L185" s="280" t="str">
        <f aca="false">IF(K185="","",IF(LEN(K185)&gt;14,IF(ISBLANK(K185),"",K185),REPLACE(REPLACE(K185,1,3,"XXX"),13,2,"XX")))</f>
        <v>XXX.502.806-XX</v>
      </c>
      <c r="M185" s="250" t="s">
        <v>468</v>
      </c>
      <c r="N185" s="250" t="s">
        <v>476</v>
      </c>
      <c r="O185" s="328" t="n">
        <v>60402</v>
      </c>
      <c r="P185" s="303" t="s">
        <v>681</v>
      </c>
      <c r="Q185" s="287"/>
      <c r="R185" s="287"/>
      <c r="S185" s="287"/>
    </row>
    <row r="186" customFormat="false" ht="12.75" hidden="false" customHeight="true" outlineLevel="0" collapsed="false">
      <c r="A186" s="302" t="n">
        <v>183</v>
      </c>
      <c r="B186" s="323" t="n">
        <v>45812</v>
      </c>
      <c r="C186" s="324" t="n">
        <v>45809</v>
      </c>
      <c r="D186" s="283" t="s">
        <v>158</v>
      </c>
      <c r="E186" s="283" t="s">
        <v>314</v>
      </c>
      <c r="F186" s="282" t="n">
        <v>924</v>
      </c>
      <c r="G186" s="310" t="s">
        <v>683</v>
      </c>
      <c r="H186" s="251" t="s">
        <v>500</v>
      </c>
      <c r="I186" s="251" t="s">
        <v>394</v>
      </c>
      <c r="J186" s="251" t="s">
        <v>684</v>
      </c>
      <c r="K186" s="251" t="s">
        <v>552</v>
      </c>
      <c r="L186" s="280" t="str">
        <f aca="false">IF(K186="","",IF(LEN(K186)&gt;14,IF(ISBLANK(K186),"",K186),REPLACE(REPLACE(K186,1,3,"XXX"),13,2,"XX")))</f>
        <v>57.106.966/0001-25</v>
      </c>
      <c r="M186" s="250" t="s">
        <v>468</v>
      </c>
      <c r="N186" s="250" t="s">
        <v>476</v>
      </c>
      <c r="O186" s="328" t="n">
        <v>60403</v>
      </c>
      <c r="P186" s="303" t="n">
        <v>45812</v>
      </c>
      <c r="Q186" s="287"/>
      <c r="R186" s="287"/>
      <c r="S186" s="287"/>
    </row>
    <row r="187" customFormat="false" ht="12.75" hidden="false" customHeight="true" outlineLevel="0" collapsed="false">
      <c r="A187" s="291" t="n">
        <v>184</v>
      </c>
      <c r="B187" s="323" t="n">
        <v>45812</v>
      </c>
      <c r="C187" s="324" t="n">
        <v>45809</v>
      </c>
      <c r="D187" s="283" t="s">
        <v>158</v>
      </c>
      <c r="E187" s="283" t="s">
        <v>356</v>
      </c>
      <c r="F187" s="282" t="n">
        <v>1120</v>
      </c>
      <c r="G187" s="310" t="s">
        <v>685</v>
      </c>
      <c r="H187" s="253" t="s">
        <v>500</v>
      </c>
      <c r="I187" s="251" t="s">
        <v>394</v>
      </c>
      <c r="J187" s="251" t="s">
        <v>684</v>
      </c>
      <c r="K187" s="251" t="s">
        <v>552</v>
      </c>
      <c r="L187" s="280" t="str">
        <f aca="false">IF(K187="","",IF(LEN(K187)&gt;14,IF(ISBLANK(K187),"",K187),REPLACE(REPLACE(K187,1,3,"XXX"),13,2,"XX")))</f>
        <v>57.106.966/0001-25</v>
      </c>
      <c r="M187" s="250" t="s">
        <v>468</v>
      </c>
      <c r="N187" s="250" t="s">
        <v>476</v>
      </c>
      <c r="O187" s="328" t="n">
        <v>60404</v>
      </c>
      <c r="P187" s="303" t="n">
        <v>45812</v>
      </c>
      <c r="Q187" s="287"/>
      <c r="R187" s="287"/>
      <c r="S187" s="287"/>
    </row>
    <row r="188" customFormat="false" ht="12.75" hidden="false" customHeight="true" outlineLevel="0" collapsed="false">
      <c r="A188" s="291" t="n">
        <v>185</v>
      </c>
      <c r="B188" s="323" t="n">
        <v>45812</v>
      </c>
      <c r="C188" s="324" t="n">
        <v>45809</v>
      </c>
      <c r="D188" s="283" t="s">
        <v>158</v>
      </c>
      <c r="E188" s="283" t="s">
        <v>314</v>
      </c>
      <c r="F188" s="282" t="n">
        <v>656</v>
      </c>
      <c r="G188" s="310" t="s">
        <v>683</v>
      </c>
      <c r="H188" s="251" t="s">
        <v>500</v>
      </c>
      <c r="I188" s="251" t="s">
        <v>397</v>
      </c>
      <c r="J188" s="251" t="s">
        <v>684</v>
      </c>
      <c r="K188" s="251" t="s">
        <v>552</v>
      </c>
      <c r="L188" s="280" t="str">
        <f aca="false">IF(K188="","",IF(LEN(K188)&gt;14,IF(ISBLANK(K188),"",K188),REPLACE(REPLACE(K188,1,3,"XXX"),13,2,"XX")))</f>
        <v>57.106.966/0001-25</v>
      </c>
      <c r="M188" s="250" t="s">
        <v>468</v>
      </c>
      <c r="N188" s="250" t="s">
        <v>476</v>
      </c>
      <c r="O188" s="328" t="n">
        <v>60405</v>
      </c>
      <c r="P188" s="303" t="n">
        <v>45812</v>
      </c>
      <c r="Q188" s="287"/>
      <c r="R188" s="287"/>
      <c r="S188" s="287"/>
    </row>
    <row r="189" customFormat="false" ht="12.75" hidden="false" customHeight="true" outlineLevel="0" collapsed="false">
      <c r="A189" s="302" t="n">
        <v>186</v>
      </c>
      <c r="B189" s="323" t="n">
        <v>45812</v>
      </c>
      <c r="C189" s="324" t="n">
        <v>45809</v>
      </c>
      <c r="D189" s="283" t="s">
        <v>158</v>
      </c>
      <c r="E189" s="283" t="s">
        <v>314</v>
      </c>
      <c r="F189" s="282" t="n">
        <v>726</v>
      </c>
      <c r="G189" s="310" t="s">
        <v>683</v>
      </c>
      <c r="H189" s="251" t="s">
        <v>500</v>
      </c>
      <c r="I189" s="251" t="s">
        <v>396</v>
      </c>
      <c r="J189" s="251" t="s">
        <v>684</v>
      </c>
      <c r="K189" s="277" t="s">
        <v>552</v>
      </c>
      <c r="L189" s="280" t="str">
        <f aca="false">IF(K189="","",IF(LEN(K189)&gt;14,IF(ISBLANK(K189),"",K189),REPLACE(REPLACE(K189,1,3,"XXX"),13,2,"XX")))</f>
        <v>57.106.966/0001-25</v>
      </c>
      <c r="M189" s="250" t="s">
        <v>468</v>
      </c>
      <c r="N189" s="250" t="s">
        <v>476</v>
      </c>
      <c r="O189" s="328" t="n">
        <v>60406</v>
      </c>
      <c r="P189" s="303" t="s">
        <v>681</v>
      </c>
      <c r="Q189" s="287"/>
      <c r="R189" s="287"/>
      <c r="S189" s="287"/>
    </row>
    <row r="190" customFormat="false" ht="12.75" hidden="false" customHeight="true" outlineLevel="0" collapsed="false">
      <c r="A190" s="291" t="n">
        <v>187</v>
      </c>
      <c r="B190" s="303" t="n">
        <v>45812</v>
      </c>
      <c r="C190" s="276" t="n">
        <v>45809</v>
      </c>
      <c r="D190" s="251" t="s">
        <v>158</v>
      </c>
      <c r="E190" s="251" t="s">
        <v>302</v>
      </c>
      <c r="F190" s="278" t="n">
        <v>39.82</v>
      </c>
      <c r="G190" s="310" t="s">
        <v>477</v>
      </c>
      <c r="H190" s="251"/>
      <c r="I190" s="251" t="s">
        <v>392</v>
      </c>
      <c r="J190" s="251" t="s">
        <v>478</v>
      </c>
      <c r="K190" s="305" t="s">
        <v>479</v>
      </c>
      <c r="L190" s="280" t="str">
        <f aca="false">IF(K190="","",IF(LEN(K190)&gt;14,IF(ISBLANK(K190),"",K190),REPLACE(REPLACE(K190,1,3,"XXX"),13,2,"XX")))</f>
        <v>00.000.000/4002-97</v>
      </c>
      <c r="M190" s="250" t="s">
        <v>480</v>
      </c>
      <c r="N190" s="250" t="s">
        <v>476</v>
      </c>
      <c r="O190" s="329" t="n">
        <v>891551200089974</v>
      </c>
      <c r="P190" s="303" t="s">
        <v>681</v>
      </c>
      <c r="Q190" s="287"/>
      <c r="R190" s="287"/>
      <c r="S190" s="287"/>
    </row>
    <row r="191" customFormat="false" ht="12.75" hidden="false" customHeight="true" outlineLevel="0" collapsed="false">
      <c r="A191" s="291" t="n">
        <v>188</v>
      </c>
      <c r="B191" s="303" t="n">
        <v>45813</v>
      </c>
      <c r="C191" s="276" t="n">
        <v>45809</v>
      </c>
      <c r="D191" s="251" t="s">
        <v>158</v>
      </c>
      <c r="E191" s="251" t="s">
        <v>326</v>
      </c>
      <c r="F191" s="278" t="n">
        <v>6900</v>
      </c>
      <c r="G191" s="310" t="s">
        <v>686</v>
      </c>
      <c r="H191" s="253" t="s">
        <v>500</v>
      </c>
      <c r="I191" s="251" t="s">
        <v>399</v>
      </c>
      <c r="J191" s="251" t="s">
        <v>687</v>
      </c>
      <c r="K191" s="251" t="s">
        <v>688</v>
      </c>
      <c r="L191" s="280" t="str">
        <f aca="false">IF(K191="","",IF(LEN(K191)&gt;14,IF(ISBLANK(K191),"",K191),REPLACE(REPLACE(K191,1,3,"XXX"),13,2,"XX")))</f>
        <v>19.329727/0001-45</v>
      </c>
      <c r="M191" s="250" t="s">
        <v>468</v>
      </c>
      <c r="N191" s="250" t="s">
        <v>476</v>
      </c>
      <c r="O191" s="328" t="n">
        <v>60501</v>
      </c>
      <c r="P191" s="303" t="n">
        <v>45813</v>
      </c>
      <c r="Q191" s="287"/>
      <c r="R191" s="287"/>
      <c r="S191" s="287"/>
    </row>
    <row r="192" customFormat="false" ht="12.75" hidden="false" customHeight="true" outlineLevel="0" collapsed="false">
      <c r="A192" s="302" t="n">
        <v>189</v>
      </c>
      <c r="B192" s="323" t="n">
        <v>45813</v>
      </c>
      <c r="C192" s="324" t="n">
        <v>45809</v>
      </c>
      <c r="D192" s="283" t="s">
        <v>158</v>
      </c>
      <c r="E192" s="283" t="s">
        <v>314</v>
      </c>
      <c r="F192" s="282" t="n">
        <v>584.5</v>
      </c>
      <c r="G192" s="310" t="s">
        <v>683</v>
      </c>
      <c r="H192" s="251" t="s">
        <v>500</v>
      </c>
      <c r="I192" s="251" t="s">
        <v>395</v>
      </c>
      <c r="J192" s="251" t="s">
        <v>684</v>
      </c>
      <c r="K192" s="277" t="s">
        <v>552</v>
      </c>
      <c r="L192" s="280" t="str">
        <f aca="false">IF(K192="","",IF(LEN(K192)&gt;14,IF(ISBLANK(K192),"",K192),REPLACE(REPLACE(K192,1,3,"XXX"),13,2,"XX")))</f>
        <v>57.106.966/0001-25</v>
      </c>
      <c r="M192" s="250" t="s">
        <v>468</v>
      </c>
      <c r="N192" s="250" t="s">
        <v>476</v>
      </c>
      <c r="O192" s="328" t="n">
        <v>60502</v>
      </c>
      <c r="P192" s="303" t="s">
        <v>689</v>
      </c>
      <c r="Q192" s="287"/>
      <c r="R192" s="287"/>
      <c r="S192" s="287"/>
    </row>
    <row r="193" customFormat="false" ht="12.75" hidden="false" customHeight="true" outlineLevel="0" collapsed="false">
      <c r="A193" s="291" t="n">
        <v>190</v>
      </c>
      <c r="B193" s="323" t="n">
        <v>45813</v>
      </c>
      <c r="C193" s="324" t="n">
        <v>45809</v>
      </c>
      <c r="D193" s="283" t="s">
        <v>158</v>
      </c>
      <c r="E193" s="283" t="s">
        <v>356</v>
      </c>
      <c r="F193" s="282" t="n">
        <v>1110</v>
      </c>
      <c r="G193" s="310" t="s">
        <v>685</v>
      </c>
      <c r="H193" s="253" t="s">
        <v>500</v>
      </c>
      <c r="I193" s="251" t="s">
        <v>395</v>
      </c>
      <c r="J193" s="251" t="s">
        <v>684</v>
      </c>
      <c r="K193" s="277" t="s">
        <v>552</v>
      </c>
      <c r="L193" s="280" t="str">
        <f aca="false">IF(K193="","",IF(LEN(K193)&gt;14,IF(ISBLANK(K193),"",K193),REPLACE(REPLACE(K193,1,3,"XXX"),13,2,"XX")))</f>
        <v>57.106.966/0001-25</v>
      </c>
      <c r="M193" s="250" t="s">
        <v>468</v>
      </c>
      <c r="N193" s="250" t="s">
        <v>476</v>
      </c>
      <c r="O193" s="328" t="n">
        <v>60503</v>
      </c>
      <c r="P193" s="303" t="s">
        <v>689</v>
      </c>
      <c r="Q193" s="287"/>
      <c r="R193" s="287"/>
      <c r="S193" s="287"/>
    </row>
    <row r="194" customFormat="false" ht="25.5" hidden="false" customHeight="true" outlineLevel="0" collapsed="false">
      <c r="A194" s="291" t="n">
        <v>191</v>
      </c>
      <c r="B194" s="323" t="n">
        <v>45813</v>
      </c>
      <c r="C194" s="324" t="n">
        <v>45809</v>
      </c>
      <c r="D194" s="283" t="s">
        <v>158</v>
      </c>
      <c r="E194" s="283" t="s">
        <v>356</v>
      </c>
      <c r="F194" s="282" t="n">
        <v>605</v>
      </c>
      <c r="G194" s="310" t="s">
        <v>685</v>
      </c>
      <c r="H194" s="253" t="s">
        <v>500</v>
      </c>
      <c r="I194" s="251" t="s">
        <v>396</v>
      </c>
      <c r="J194" s="251" t="s">
        <v>684</v>
      </c>
      <c r="K194" s="277" t="s">
        <v>552</v>
      </c>
      <c r="L194" s="280" t="str">
        <f aca="false">IF(K194="","",IF(LEN(K194)&gt;14,IF(ISBLANK(K194),"",K194),REPLACE(REPLACE(K194,1,3,"XXX"),13,2,"XX")))</f>
        <v>57.106.966/0001-25</v>
      </c>
      <c r="M194" s="250" t="s">
        <v>468</v>
      </c>
      <c r="N194" s="250" t="s">
        <v>476</v>
      </c>
      <c r="O194" s="328" t="n">
        <v>60504</v>
      </c>
      <c r="P194" s="303" t="s">
        <v>689</v>
      </c>
      <c r="Q194" s="287"/>
      <c r="R194" s="287"/>
      <c r="S194" s="287"/>
    </row>
    <row r="195" customFormat="false" ht="12.75" hidden="false" customHeight="true" outlineLevel="0" collapsed="false">
      <c r="A195" s="302" t="n">
        <v>192</v>
      </c>
      <c r="B195" s="323" t="n">
        <v>45813</v>
      </c>
      <c r="C195" s="324" t="n">
        <v>45809</v>
      </c>
      <c r="D195" s="283" t="s">
        <v>158</v>
      </c>
      <c r="E195" s="283" t="s">
        <v>320</v>
      </c>
      <c r="F195" s="282" t="n">
        <v>414</v>
      </c>
      <c r="G195" s="310" t="s">
        <v>690</v>
      </c>
      <c r="H195" s="253" t="s">
        <v>500</v>
      </c>
      <c r="I195" s="251" t="s">
        <v>394</v>
      </c>
      <c r="J195" s="251" t="s">
        <v>684</v>
      </c>
      <c r="K195" s="277" t="s">
        <v>552</v>
      </c>
      <c r="L195" s="280" t="str">
        <f aca="false">IF(K195="","",IF(LEN(K195)&gt;14,IF(ISBLANK(K195),"",K195),REPLACE(REPLACE(K195,1,3,"XXX"),13,2,"XX")))</f>
        <v>57.106.966/0001-25</v>
      </c>
      <c r="M195" s="250" t="s">
        <v>468</v>
      </c>
      <c r="N195" s="250" t="s">
        <v>476</v>
      </c>
      <c r="O195" s="328" t="n">
        <v>60505</v>
      </c>
      <c r="P195" s="303" t="s">
        <v>689</v>
      </c>
      <c r="Q195" s="287"/>
      <c r="R195" s="287"/>
      <c r="S195" s="287"/>
    </row>
    <row r="196" customFormat="false" ht="25.5" hidden="false" customHeight="true" outlineLevel="0" collapsed="false">
      <c r="A196" s="291" t="n">
        <v>193</v>
      </c>
      <c r="B196" s="323" t="n">
        <v>45813</v>
      </c>
      <c r="C196" s="324" t="n">
        <v>45809</v>
      </c>
      <c r="D196" s="283" t="s">
        <v>158</v>
      </c>
      <c r="E196" s="283" t="s">
        <v>356</v>
      </c>
      <c r="F196" s="282" t="n">
        <v>965</v>
      </c>
      <c r="G196" s="310" t="s">
        <v>685</v>
      </c>
      <c r="H196" s="253" t="s">
        <v>500</v>
      </c>
      <c r="I196" s="251" t="s">
        <v>397</v>
      </c>
      <c r="J196" s="251" t="s">
        <v>691</v>
      </c>
      <c r="K196" s="251" t="s">
        <v>552</v>
      </c>
      <c r="L196" s="280" t="str">
        <f aca="false">IF(K196="","",IF(LEN(K196)&gt;14,IF(ISBLANK(K196),"",K196),REPLACE(REPLACE(K196,1,3,"XXX"),13,2,"XX")))</f>
        <v>57.106.966/0001-25</v>
      </c>
      <c r="M196" s="250" t="s">
        <v>468</v>
      </c>
      <c r="N196" s="250" t="s">
        <v>476</v>
      </c>
      <c r="O196" s="328" t="n">
        <v>60506</v>
      </c>
      <c r="P196" s="303" t="s">
        <v>689</v>
      </c>
      <c r="Q196" s="287"/>
      <c r="R196" s="287"/>
      <c r="S196" s="287"/>
    </row>
    <row r="197" customFormat="false" ht="25.5" hidden="false" customHeight="true" outlineLevel="0" collapsed="false">
      <c r="A197" s="291" t="n">
        <v>194</v>
      </c>
      <c r="B197" s="323" t="n">
        <v>45813</v>
      </c>
      <c r="C197" s="324" t="n">
        <v>45809</v>
      </c>
      <c r="D197" s="283" t="s">
        <v>158</v>
      </c>
      <c r="E197" s="283" t="s">
        <v>314</v>
      </c>
      <c r="F197" s="282" t="n">
        <v>560.5</v>
      </c>
      <c r="G197" s="310" t="s">
        <v>683</v>
      </c>
      <c r="H197" s="251" t="s">
        <v>500</v>
      </c>
      <c r="I197" s="251" t="s">
        <v>396</v>
      </c>
      <c r="J197" s="251" t="s">
        <v>691</v>
      </c>
      <c r="K197" s="251" t="s">
        <v>552</v>
      </c>
      <c r="L197" s="280" t="str">
        <f aca="false">IF(K197="","",IF(LEN(K197)&gt;14,IF(ISBLANK(K197),"",K197),REPLACE(REPLACE(K197,1,3,"XXX"),13,2,"XX")))</f>
        <v>57.106.966/0001-25</v>
      </c>
      <c r="M197" s="250" t="s">
        <v>468</v>
      </c>
      <c r="N197" s="250" t="s">
        <v>476</v>
      </c>
      <c r="O197" s="328" t="n">
        <v>60507</v>
      </c>
      <c r="P197" s="303" t="s">
        <v>689</v>
      </c>
      <c r="Q197" s="287"/>
      <c r="R197" s="287"/>
      <c r="S197" s="287"/>
    </row>
    <row r="198" customFormat="false" ht="25.5" hidden="false" customHeight="true" outlineLevel="0" collapsed="false">
      <c r="A198" s="302" t="n">
        <v>195</v>
      </c>
      <c r="B198" s="323" t="n">
        <v>45813</v>
      </c>
      <c r="C198" s="324" t="n">
        <v>45809</v>
      </c>
      <c r="D198" s="283" t="s">
        <v>158</v>
      </c>
      <c r="E198" s="283" t="s">
        <v>316</v>
      </c>
      <c r="F198" s="282" t="n">
        <v>443</v>
      </c>
      <c r="G198" s="310" t="s">
        <v>683</v>
      </c>
      <c r="H198" s="253" t="s">
        <v>500</v>
      </c>
      <c r="I198" s="251" t="s">
        <v>395</v>
      </c>
      <c r="J198" s="251" t="s">
        <v>691</v>
      </c>
      <c r="K198" s="251" t="s">
        <v>552</v>
      </c>
      <c r="L198" s="280" t="str">
        <f aca="false">IF(K198="","",IF(LEN(K198)&gt;14,IF(ISBLANK(K198),"",K198),REPLACE(REPLACE(K198,1,3,"XXX"),13,2,"XX")))</f>
        <v>57.106.966/0001-25</v>
      </c>
      <c r="M198" s="250" t="s">
        <v>468</v>
      </c>
      <c r="N198" s="250" t="s">
        <v>476</v>
      </c>
      <c r="O198" s="328" t="n">
        <v>60508</v>
      </c>
      <c r="P198" s="303" t="s">
        <v>689</v>
      </c>
      <c r="Q198" s="287"/>
      <c r="R198" s="287"/>
      <c r="S198" s="287"/>
    </row>
    <row r="199" customFormat="false" ht="22.5" hidden="false" customHeight="true" outlineLevel="0" collapsed="false">
      <c r="A199" s="291" t="n">
        <v>196</v>
      </c>
      <c r="B199" s="303" t="n">
        <v>45813</v>
      </c>
      <c r="C199" s="276" t="n">
        <v>45809</v>
      </c>
      <c r="D199" s="251" t="s">
        <v>158</v>
      </c>
      <c r="E199" s="251" t="s">
        <v>354</v>
      </c>
      <c r="F199" s="278" t="n">
        <v>836.48</v>
      </c>
      <c r="G199" s="319" t="s">
        <v>543</v>
      </c>
      <c r="H199" s="277" t="s">
        <v>505</v>
      </c>
      <c r="I199" s="251" t="s">
        <v>396</v>
      </c>
      <c r="J199" s="251" t="s">
        <v>621</v>
      </c>
      <c r="K199" s="251" t="s">
        <v>646</v>
      </c>
      <c r="L199" s="280" t="s">
        <v>646</v>
      </c>
      <c r="M199" s="250" t="s">
        <v>468</v>
      </c>
      <c r="N199" s="250" t="s">
        <v>476</v>
      </c>
      <c r="O199" s="328" t="n">
        <v>60509</v>
      </c>
      <c r="P199" s="303" t="s">
        <v>689</v>
      </c>
      <c r="Q199" s="287"/>
      <c r="R199" s="287"/>
      <c r="S199" s="287"/>
    </row>
    <row r="200" customFormat="false" ht="12.75" hidden="false" customHeight="true" outlineLevel="0" collapsed="false">
      <c r="A200" s="291" t="n">
        <v>197</v>
      </c>
      <c r="B200" s="303" t="n">
        <v>45813</v>
      </c>
      <c r="C200" s="276" t="n">
        <v>45809</v>
      </c>
      <c r="D200" s="251" t="s">
        <v>158</v>
      </c>
      <c r="E200" s="251" t="s">
        <v>354</v>
      </c>
      <c r="F200" s="278" t="n">
        <v>836.48</v>
      </c>
      <c r="G200" s="319" t="s">
        <v>543</v>
      </c>
      <c r="H200" s="277" t="s">
        <v>505</v>
      </c>
      <c r="I200" s="251" t="s">
        <v>396</v>
      </c>
      <c r="J200" s="251" t="s">
        <v>487</v>
      </c>
      <c r="K200" s="251" t="s">
        <v>692</v>
      </c>
      <c r="L200" s="280" t="s">
        <v>692</v>
      </c>
      <c r="M200" s="250" t="s">
        <v>468</v>
      </c>
      <c r="N200" s="250" t="s">
        <v>476</v>
      </c>
      <c r="O200" s="328" t="n">
        <v>60510</v>
      </c>
      <c r="P200" s="303" t="s">
        <v>689</v>
      </c>
      <c r="Q200" s="287"/>
      <c r="R200" s="287"/>
      <c r="S200" s="287"/>
    </row>
    <row r="201" customFormat="false" ht="12.75" hidden="false" customHeight="true" outlineLevel="0" collapsed="false">
      <c r="A201" s="302" t="n">
        <v>198</v>
      </c>
      <c r="B201" s="303" t="n">
        <v>45813</v>
      </c>
      <c r="C201" s="276" t="n">
        <v>45809</v>
      </c>
      <c r="D201" s="251" t="s">
        <v>158</v>
      </c>
      <c r="E201" s="251" t="s">
        <v>354</v>
      </c>
      <c r="F201" s="278" t="n">
        <v>797.81</v>
      </c>
      <c r="G201" s="319" t="s">
        <v>543</v>
      </c>
      <c r="H201" s="277" t="s">
        <v>505</v>
      </c>
      <c r="I201" s="251" t="s">
        <v>397</v>
      </c>
      <c r="J201" s="251" t="s">
        <v>487</v>
      </c>
      <c r="K201" s="251" t="s">
        <v>693</v>
      </c>
      <c r="L201" s="280" t="s">
        <v>693</v>
      </c>
      <c r="M201" s="250" t="s">
        <v>468</v>
      </c>
      <c r="N201" s="250" t="s">
        <v>476</v>
      </c>
      <c r="O201" s="328" t="n">
        <v>60511</v>
      </c>
      <c r="P201" s="303" t="s">
        <v>689</v>
      </c>
      <c r="Q201" s="287"/>
      <c r="R201" s="287"/>
      <c r="S201" s="287"/>
    </row>
    <row r="202" customFormat="false" ht="12.75" hidden="false" customHeight="true" outlineLevel="0" collapsed="false">
      <c r="A202" s="291" t="n">
        <v>199</v>
      </c>
      <c r="B202" s="303" t="n">
        <v>45813</v>
      </c>
      <c r="C202" s="276" t="n">
        <v>45809</v>
      </c>
      <c r="D202" s="251" t="s">
        <v>158</v>
      </c>
      <c r="E202" s="251" t="s">
        <v>354</v>
      </c>
      <c r="F202" s="278" t="n">
        <v>797.81</v>
      </c>
      <c r="G202" s="319" t="s">
        <v>543</v>
      </c>
      <c r="H202" s="277" t="s">
        <v>505</v>
      </c>
      <c r="I202" s="251" t="s">
        <v>397</v>
      </c>
      <c r="J202" s="251" t="s">
        <v>621</v>
      </c>
      <c r="K202" s="251" t="s">
        <v>694</v>
      </c>
      <c r="L202" s="280" t="s">
        <v>694</v>
      </c>
      <c r="M202" s="250" t="s">
        <v>468</v>
      </c>
      <c r="N202" s="250" t="s">
        <v>476</v>
      </c>
      <c r="O202" s="328" t="n">
        <v>60512</v>
      </c>
      <c r="P202" s="303" t="s">
        <v>689</v>
      </c>
      <c r="Q202" s="287"/>
      <c r="R202" s="287"/>
      <c r="S202" s="287"/>
    </row>
    <row r="203" customFormat="false" ht="12.75" hidden="false" customHeight="true" outlineLevel="0" collapsed="false">
      <c r="A203" s="291" t="n">
        <v>200</v>
      </c>
      <c r="B203" s="303" t="n">
        <v>45813</v>
      </c>
      <c r="C203" s="276" t="n">
        <v>45809</v>
      </c>
      <c r="D203" s="251" t="s">
        <v>158</v>
      </c>
      <c r="E203" s="251" t="s">
        <v>354</v>
      </c>
      <c r="F203" s="278" t="n">
        <v>792.09</v>
      </c>
      <c r="G203" s="319" t="s">
        <v>543</v>
      </c>
      <c r="H203" s="277" t="s">
        <v>505</v>
      </c>
      <c r="I203" s="251" t="s">
        <v>395</v>
      </c>
      <c r="J203" s="251" t="s">
        <v>621</v>
      </c>
      <c r="K203" s="251" t="s">
        <v>645</v>
      </c>
      <c r="L203" s="280" t="s">
        <v>645</v>
      </c>
      <c r="M203" s="250" t="s">
        <v>468</v>
      </c>
      <c r="N203" s="250" t="s">
        <v>476</v>
      </c>
      <c r="O203" s="328" t="n">
        <v>60513</v>
      </c>
      <c r="P203" s="303" t="s">
        <v>689</v>
      </c>
      <c r="Q203" s="287"/>
      <c r="R203" s="287"/>
      <c r="S203" s="287"/>
    </row>
    <row r="204" customFormat="false" ht="12.75" hidden="false" customHeight="true" outlineLevel="0" collapsed="false">
      <c r="A204" s="302" t="n">
        <v>201</v>
      </c>
      <c r="B204" s="303" t="n">
        <v>45813</v>
      </c>
      <c r="C204" s="276" t="n">
        <v>45809</v>
      </c>
      <c r="D204" s="251" t="s">
        <v>158</v>
      </c>
      <c r="E204" s="251" t="s">
        <v>354</v>
      </c>
      <c r="F204" s="278" t="n">
        <v>696.32</v>
      </c>
      <c r="G204" s="319" t="s">
        <v>543</v>
      </c>
      <c r="H204" s="277" t="s">
        <v>505</v>
      </c>
      <c r="I204" s="251" t="s">
        <v>395</v>
      </c>
      <c r="J204" s="251" t="s">
        <v>487</v>
      </c>
      <c r="K204" s="251" t="s">
        <v>695</v>
      </c>
      <c r="L204" s="280" t="s">
        <v>695</v>
      </c>
      <c r="M204" s="250" t="s">
        <v>468</v>
      </c>
      <c r="N204" s="250" t="s">
        <v>476</v>
      </c>
      <c r="O204" s="328" t="n">
        <v>60514</v>
      </c>
      <c r="P204" s="303" t="s">
        <v>689</v>
      </c>
      <c r="Q204" s="287"/>
      <c r="R204" s="287"/>
      <c r="S204" s="287"/>
    </row>
    <row r="205" customFormat="false" ht="24" hidden="false" customHeight="true" outlineLevel="0" collapsed="false">
      <c r="A205" s="291" t="n">
        <v>202</v>
      </c>
      <c r="B205" s="303" t="n">
        <v>45813</v>
      </c>
      <c r="C205" s="276" t="n">
        <v>45809</v>
      </c>
      <c r="D205" s="251" t="s">
        <v>158</v>
      </c>
      <c r="E205" s="251" t="s">
        <v>238</v>
      </c>
      <c r="F205" s="278" t="n">
        <v>3516.64</v>
      </c>
      <c r="G205" s="310" t="s">
        <v>696</v>
      </c>
      <c r="H205" s="251" t="s">
        <v>473</v>
      </c>
      <c r="I205" s="251" t="s">
        <v>396</v>
      </c>
      <c r="J205" s="251" t="s">
        <v>516</v>
      </c>
      <c r="K205" s="305" t="s">
        <v>475</v>
      </c>
      <c r="L205" s="280" t="s">
        <v>475</v>
      </c>
      <c r="M205" s="250" t="s">
        <v>503</v>
      </c>
      <c r="N205" s="250" t="s">
        <v>503</v>
      </c>
      <c r="O205" s="328" t="n">
        <v>60515</v>
      </c>
      <c r="P205" s="303" t="s">
        <v>689</v>
      </c>
      <c r="Q205" s="287"/>
      <c r="R205" s="287"/>
      <c r="S205" s="287"/>
    </row>
    <row r="206" customFormat="false" ht="22.5" hidden="false" customHeight="true" outlineLevel="0" collapsed="false">
      <c r="A206" s="291" t="n">
        <v>203</v>
      </c>
      <c r="B206" s="303" t="n">
        <v>45813</v>
      </c>
      <c r="C206" s="276" t="n">
        <v>45809</v>
      </c>
      <c r="D206" s="251" t="s">
        <v>158</v>
      </c>
      <c r="E206" s="251" t="s">
        <v>250</v>
      </c>
      <c r="F206" s="278" t="n">
        <v>134.89</v>
      </c>
      <c r="G206" s="310" t="s">
        <v>587</v>
      </c>
      <c r="H206" s="277" t="s">
        <v>588</v>
      </c>
      <c r="I206" s="251" t="s">
        <v>394</v>
      </c>
      <c r="J206" s="251" t="s">
        <v>589</v>
      </c>
      <c r="K206" s="277" t="s">
        <v>590</v>
      </c>
      <c r="L206" s="280" t="s">
        <v>590</v>
      </c>
      <c r="M206" s="250" t="s">
        <v>503</v>
      </c>
      <c r="N206" s="250" t="s">
        <v>503</v>
      </c>
      <c r="O206" s="328" t="n">
        <v>60516</v>
      </c>
      <c r="P206" s="303" t="s">
        <v>689</v>
      </c>
      <c r="Q206" s="287"/>
      <c r="R206" s="287"/>
      <c r="S206" s="287"/>
    </row>
    <row r="207" customFormat="false" ht="12.75" hidden="false" customHeight="true" outlineLevel="0" collapsed="false">
      <c r="A207" s="302" t="n">
        <v>204</v>
      </c>
      <c r="B207" s="303" t="n">
        <v>45813</v>
      </c>
      <c r="C207" s="276" t="n">
        <v>45809</v>
      </c>
      <c r="D207" s="251" t="s">
        <v>158</v>
      </c>
      <c r="E207" s="251" t="s">
        <v>302</v>
      </c>
      <c r="F207" s="278" t="n">
        <v>84.5</v>
      </c>
      <c r="G207" s="310" t="s">
        <v>477</v>
      </c>
      <c r="H207" s="251"/>
      <c r="I207" s="251" t="s">
        <v>392</v>
      </c>
      <c r="J207" s="251" t="s">
        <v>478</v>
      </c>
      <c r="K207" s="305" t="s">
        <v>479</v>
      </c>
      <c r="L207" s="280" t="s">
        <v>479</v>
      </c>
      <c r="M207" s="250" t="s">
        <v>480</v>
      </c>
      <c r="N207" s="250" t="s">
        <v>476</v>
      </c>
      <c r="O207" s="329" t="n">
        <v>891561200841029</v>
      </c>
      <c r="P207" s="303" t="s">
        <v>689</v>
      </c>
      <c r="Q207" s="287"/>
      <c r="R207" s="287"/>
      <c r="S207" s="287"/>
    </row>
    <row r="208" customFormat="false" ht="25.5" hidden="false" customHeight="true" outlineLevel="0" collapsed="false">
      <c r="A208" s="291" t="n">
        <v>205</v>
      </c>
      <c r="B208" s="303" t="n">
        <v>45814</v>
      </c>
      <c r="C208" s="276" t="n">
        <v>45809</v>
      </c>
      <c r="D208" s="251" t="s">
        <v>158</v>
      </c>
      <c r="E208" s="251" t="s">
        <v>292</v>
      </c>
      <c r="F208" s="278" t="n">
        <v>600</v>
      </c>
      <c r="G208" s="310" t="s">
        <v>697</v>
      </c>
      <c r="H208" s="253" t="s">
        <v>588</v>
      </c>
      <c r="I208" s="251" t="s">
        <v>394</v>
      </c>
      <c r="J208" s="251" t="s">
        <v>698</v>
      </c>
      <c r="K208" s="251" t="s">
        <v>699</v>
      </c>
      <c r="L208" s="280" t="s">
        <v>699</v>
      </c>
      <c r="M208" s="250" t="s">
        <v>480</v>
      </c>
      <c r="N208" s="250" t="s">
        <v>476</v>
      </c>
      <c r="O208" s="328" t="n">
        <v>60601</v>
      </c>
      <c r="P208" s="303" t="s">
        <v>700</v>
      </c>
      <c r="Q208" s="287"/>
      <c r="R208" s="287"/>
      <c r="S208" s="287"/>
    </row>
    <row r="209" customFormat="false" ht="15.75" hidden="false" customHeight="true" outlineLevel="0" collapsed="false">
      <c r="A209" s="291" t="n">
        <v>206</v>
      </c>
      <c r="B209" s="303" t="n">
        <v>45814</v>
      </c>
      <c r="C209" s="276" t="n">
        <v>45809</v>
      </c>
      <c r="D209" s="251" t="s">
        <v>158</v>
      </c>
      <c r="E209" s="251" t="s">
        <v>292</v>
      </c>
      <c r="F209" s="278" t="n">
        <v>170</v>
      </c>
      <c r="G209" s="310" t="s">
        <v>637</v>
      </c>
      <c r="H209" s="277" t="s">
        <v>588</v>
      </c>
      <c r="I209" s="251" t="s">
        <v>396</v>
      </c>
      <c r="J209" s="251" t="s">
        <v>701</v>
      </c>
      <c r="K209" s="251" t="s">
        <v>639</v>
      </c>
      <c r="L209" s="280" t="s">
        <v>639</v>
      </c>
      <c r="M209" s="250" t="s">
        <v>503</v>
      </c>
      <c r="N209" s="250" t="s">
        <v>503</v>
      </c>
      <c r="O209" s="328" t="n">
        <v>60602</v>
      </c>
      <c r="P209" s="303" t="s">
        <v>700</v>
      </c>
      <c r="Q209" s="287"/>
      <c r="R209" s="287"/>
      <c r="S209" s="287"/>
    </row>
    <row r="210" customFormat="false" ht="12.75" hidden="false" customHeight="true" outlineLevel="0" collapsed="false">
      <c r="A210" s="302" t="n">
        <v>207</v>
      </c>
      <c r="B210" s="303" t="n">
        <v>45814</v>
      </c>
      <c r="C210" s="276" t="n">
        <v>45809</v>
      </c>
      <c r="D210" s="251" t="s">
        <v>158</v>
      </c>
      <c r="E210" s="251" t="s">
        <v>302</v>
      </c>
      <c r="F210" s="330" t="n">
        <v>5.94</v>
      </c>
      <c r="G210" s="310" t="s">
        <v>477</v>
      </c>
      <c r="H210" s="251"/>
      <c r="I210" s="251" t="s">
        <v>392</v>
      </c>
      <c r="J210" s="251" t="s">
        <v>478</v>
      </c>
      <c r="K210" s="305" t="s">
        <v>479</v>
      </c>
      <c r="L210" s="280" t="s">
        <v>479</v>
      </c>
      <c r="M210" s="250" t="s">
        <v>480</v>
      </c>
      <c r="N210" s="250" t="s">
        <v>476</v>
      </c>
      <c r="O210" s="329" t="n">
        <v>891571200276941</v>
      </c>
      <c r="P210" s="303" t="s">
        <v>700</v>
      </c>
      <c r="Q210" s="287"/>
      <c r="R210" s="287"/>
      <c r="S210" s="287"/>
    </row>
    <row r="211" customFormat="false" ht="12.75" hidden="false" customHeight="true" outlineLevel="0" collapsed="false">
      <c r="A211" s="291" t="n">
        <v>208</v>
      </c>
      <c r="B211" s="303" t="n">
        <v>45817</v>
      </c>
      <c r="C211" s="276" t="n">
        <v>45809</v>
      </c>
      <c r="D211" s="251" t="s">
        <v>147</v>
      </c>
      <c r="E211" s="251" t="s">
        <v>211</v>
      </c>
      <c r="F211" s="278" t="n">
        <v>19.74</v>
      </c>
      <c r="G211" s="310" t="s">
        <v>702</v>
      </c>
      <c r="H211" s="253" t="s">
        <v>482</v>
      </c>
      <c r="I211" s="251" t="s">
        <v>394</v>
      </c>
      <c r="J211" s="251" t="s">
        <v>703</v>
      </c>
      <c r="K211" s="251" t="s">
        <v>704</v>
      </c>
      <c r="L211" s="280" t="s">
        <v>704</v>
      </c>
      <c r="M211" s="250" t="s">
        <v>705</v>
      </c>
      <c r="N211" s="250" t="s">
        <v>705</v>
      </c>
      <c r="O211" s="328" t="n">
        <v>60901</v>
      </c>
      <c r="P211" s="303" t="s">
        <v>706</v>
      </c>
      <c r="Q211" s="287"/>
      <c r="R211" s="287"/>
      <c r="S211" s="287"/>
    </row>
    <row r="212" customFormat="false" ht="12.75" hidden="false" customHeight="true" outlineLevel="0" collapsed="false">
      <c r="A212" s="291" t="n">
        <v>209</v>
      </c>
      <c r="B212" s="303" t="n">
        <v>45817</v>
      </c>
      <c r="C212" s="276" t="n">
        <v>45809</v>
      </c>
      <c r="D212" s="251" t="s">
        <v>147</v>
      </c>
      <c r="E212" s="251" t="s">
        <v>211</v>
      </c>
      <c r="F212" s="278" t="n">
        <v>9.29</v>
      </c>
      <c r="G212" s="310" t="s">
        <v>702</v>
      </c>
      <c r="H212" s="253" t="s">
        <v>482</v>
      </c>
      <c r="I212" s="251" t="s">
        <v>395</v>
      </c>
      <c r="J212" s="251" t="s">
        <v>703</v>
      </c>
      <c r="K212" s="251" t="s">
        <v>704</v>
      </c>
      <c r="L212" s="280" t="s">
        <v>704</v>
      </c>
      <c r="M212" s="250" t="s">
        <v>705</v>
      </c>
      <c r="N212" s="250" t="s">
        <v>705</v>
      </c>
      <c r="O212" s="328" t="n">
        <v>60902</v>
      </c>
      <c r="P212" s="303" t="s">
        <v>706</v>
      </c>
      <c r="Q212" s="287"/>
      <c r="R212" s="287"/>
      <c r="S212" s="287"/>
    </row>
    <row r="213" customFormat="false" ht="12.75" hidden="false" customHeight="true" outlineLevel="0" collapsed="false">
      <c r="A213" s="302" t="n">
        <v>210</v>
      </c>
      <c r="B213" s="303" t="n">
        <v>45817</v>
      </c>
      <c r="C213" s="276" t="n">
        <v>45809</v>
      </c>
      <c r="D213" s="251" t="s">
        <v>147</v>
      </c>
      <c r="E213" s="251" t="s">
        <v>211</v>
      </c>
      <c r="F213" s="278" t="n">
        <v>4.72</v>
      </c>
      <c r="G213" s="310" t="s">
        <v>702</v>
      </c>
      <c r="H213" s="253" t="s">
        <v>482</v>
      </c>
      <c r="I213" s="251" t="s">
        <v>396</v>
      </c>
      <c r="J213" s="251" t="s">
        <v>703</v>
      </c>
      <c r="K213" s="251" t="s">
        <v>704</v>
      </c>
      <c r="L213" s="280" t="s">
        <v>704</v>
      </c>
      <c r="M213" s="250" t="s">
        <v>705</v>
      </c>
      <c r="N213" s="250" t="s">
        <v>705</v>
      </c>
      <c r="O213" s="328" t="n">
        <v>60903</v>
      </c>
      <c r="P213" s="303" t="s">
        <v>706</v>
      </c>
      <c r="Q213" s="287"/>
      <c r="R213" s="287"/>
      <c r="S213" s="287"/>
    </row>
    <row r="214" customFormat="false" ht="12.75" hidden="false" customHeight="true" outlineLevel="0" collapsed="false">
      <c r="A214" s="291" t="n">
        <v>211</v>
      </c>
      <c r="B214" s="303" t="n">
        <v>45817</v>
      </c>
      <c r="C214" s="276" t="n">
        <v>45809</v>
      </c>
      <c r="D214" s="251" t="s">
        <v>158</v>
      </c>
      <c r="E214" s="251" t="s">
        <v>246</v>
      </c>
      <c r="F214" s="278" t="n">
        <v>89.75</v>
      </c>
      <c r="G214" s="310" t="s">
        <v>634</v>
      </c>
      <c r="H214" s="277" t="s">
        <v>588</v>
      </c>
      <c r="I214" s="251" t="s">
        <v>395</v>
      </c>
      <c r="J214" s="251" t="s">
        <v>631</v>
      </c>
      <c r="K214" s="277" t="s">
        <v>632</v>
      </c>
      <c r="L214" s="280" t="s">
        <v>632</v>
      </c>
      <c r="M214" s="250" t="s">
        <v>503</v>
      </c>
      <c r="N214" s="250" t="s">
        <v>503</v>
      </c>
      <c r="O214" s="328" t="n">
        <v>60904</v>
      </c>
      <c r="P214" s="303" t="s">
        <v>706</v>
      </c>
      <c r="Q214" s="287"/>
      <c r="R214" s="287"/>
      <c r="S214" s="287"/>
    </row>
    <row r="215" customFormat="false" ht="12.75" hidden="false" customHeight="true" outlineLevel="0" collapsed="false">
      <c r="A215" s="291" t="n">
        <v>212</v>
      </c>
      <c r="B215" s="303" t="n">
        <v>45817</v>
      </c>
      <c r="C215" s="276" t="n">
        <v>45809</v>
      </c>
      <c r="D215" s="251" t="s">
        <v>158</v>
      </c>
      <c r="E215" s="251" t="s">
        <v>292</v>
      </c>
      <c r="F215" s="278" t="n">
        <v>405</v>
      </c>
      <c r="G215" s="310" t="s">
        <v>707</v>
      </c>
      <c r="H215" s="253" t="s">
        <v>708</v>
      </c>
      <c r="I215" s="251" t="s">
        <v>395</v>
      </c>
      <c r="J215" s="251" t="s">
        <v>709</v>
      </c>
      <c r="K215" s="251" t="s">
        <v>710</v>
      </c>
      <c r="L215" s="280" t="s">
        <v>710</v>
      </c>
      <c r="M215" s="250" t="s">
        <v>468</v>
      </c>
      <c r="N215" s="250" t="s">
        <v>476</v>
      </c>
      <c r="O215" s="328" t="n">
        <v>60906</v>
      </c>
      <c r="P215" s="303" t="s">
        <v>706</v>
      </c>
      <c r="Q215" s="287"/>
      <c r="R215" s="287"/>
      <c r="S215" s="287"/>
    </row>
    <row r="216" customFormat="false" ht="12.75" hidden="false" customHeight="true" outlineLevel="0" collapsed="false">
      <c r="A216" s="302" t="n">
        <v>213</v>
      </c>
      <c r="B216" s="303" t="n">
        <v>45817</v>
      </c>
      <c r="C216" s="276" t="n">
        <v>45809</v>
      </c>
      <c r="D216" s="251" t="s">
        <v>158</v>
      </c>
      <c r="E216" s="251" t="s">
        <v>302</v>
      </c>
      <c r="F216" s="278" t="n">
        <v>4</v>
      </c>
      <c r="G216" s="310" t="s">
        <v>477</v>
      </c>
      <c r="H216" s="251"/>
      <c r="I216" s="251" t="s">
        <v>392</v>
      </c>
      <c r="J216" s="251" t="s">
        <v>478</v>
      </c>
      <c r="K216" s="305" t="s">
        <v>479</v>
      </c>
      <c r="L216" s="280" t="s">
        <v>479</v>
      </c>
      <c r="M216" s="250" t="s">
        <v>480</v>
      </c>
      <c r="N216" s="250" t="s">
        <v>476</v>
      </c>
      <c r="O216" s="329" t="n">
        <v>861601200030493</v>
      </c>
      <c r="P216" s="303" t="s">
        <v>706</v>
      </c>
      <c r="Q216" s="287"/>
      <c r="R216" s="287"/>
      <c r="S216" s="287"/>
    </row>
    <row r="217" customFormat="false" ht="12.75" hidden="false" customHeight="true" outlineLevel="0" collapsed="false">
      <c r="A217" s="291" t="n">
        <v>214</v>
      </c>
      <c r="B217" s="303" t="n">
        <v>45818</v>
      </c>
      <c r="C217" s="276" t="n">
        <v>45809</v>
      </c>
      <c r="D217" s="251" t="s">
        <v>147</v>
      </c>
      <c r="E217" s="251" t="s">
        <v>218</v>
      </c>
      <c r="F217" s="278" t="n">
        <v>189</v>
      </c>
      <c r="G217" s="310" t="s">
        <v>711</v>
      </c>
      <c r="H217" s="277" t="s">
        <v>482</v>
      </c>
      <c r="I217" s="251" t="s">
        <v>396</v>
      </c>
      <c r="J217" s="251" t="s">
        <v>712</v>
      </c>
      <c r="K217" s="251" t="s">
        <v>713</v>
      </c>
      <c r="L217" s="280" t="s">
        <v>713</v>
      </c>
      <c r="M217" s="250" t="s">
        <v>468</v>
      </c>
      <c r="N217" s="250" t="s">
        <v>476</v>
      </c>
      <c r="O217" s="328" t="n">
        <v>61001</v>
      </c>
      <c r="P217" s="303" t="s">
        <v>714</v>
      </c>
      <c r="Q217" s="287"/>
      <c r="R217" s="287"/>
      <c r="S217" s="287"/>
    </row>
    <row r="218" customFormat="false" ht="12.75" hidden="false" customHeight="true" outlineLevel="0" collapsed="false">
      <c r="A218" s="291" t="n">
        <v>215</v>
      </c>
      <c r="B218" s="323" t="n">
        <v>45818</v>
      </c>
      <c r="C218" s="324" t="n">
        <v>45809</v>
      </c>
      <c r="D218" s="283" t="s">
        <v>160</v>
      </c>
      <c r="E218" s="251" t="s">
        <v>379</v>
      </c>
      <c r="F218" s="282" t="n">
        <v>59.5</v>
      </c>
      <c r="G218" s="310" t="s">
        <v>715</v>
      </c>
      <c r="H218" s="253" t="s">
        <v>500</v>
      </c>
      <c r="I218" s="251" t="s">
        <v>394</v>
      </c>
      <c r="J218" s="251" t="s">
        <v>691</v>
      </c>
      <c r="K218" s="251" t="s">
        <v>552</v>
      </c>
      <c r="L218" s="280" t="str">
        <f aca="false">IF(K218="","",IF(LEN(K218)&gt;14,IF(ISBLANK(K218),"",K218),REPLACE(REPLACE(K218,1,3,"XXX"),13,2,"XX")))</f>
        <v>57.106.966/0001-25</v>
      </c>
      <c r="M218" s="250" t="s">
        <v>468</v>
      </c>
      <c r="N218" s="250" t="s">
        <v>476</v>
      </c>
      <c r="O218" s="328" t="n">
        <v>61002</v>
      </c>
      <c r="P218" s="303" t="s">
        <v>714</v>
      </c>
      <c r="Q218" s="287"/>
      <c r="R218" s="287"/>
      <c r="S218" s="287"/>
    </row>
    <row r="219" customFormat="false" ht="12.75" hidden="false" customHeight="true" outlineLevel="0" collapsed="false">
      <c r="A219" s="302" t="n">
        <v>216</v>
      </c>
      <c r="B219" s="303" t="n">
        <v>45818</v>
      </c>
      <c r="C219" s="276" t="n">
        <v>45809</v>
      </c>
      <c r="D219" s="251" t="s">
        <v>160</v>
      </c>
      <c r="E219" s="251" t="s">
        <v>385</v>
      </c>
      <c r="F219" s="278" t="n">
        <v>750</v>
      </c>
      <c r="G219" s="310" t="s">
        <v>716</v>
      </c>
      <c r="H219" s="253" t="s">
        <v>500</v>
      </c>
      <c r="I219" s="251" t="s">
        <v>394</v>
      </c>
      <c r="J219" s="251" t="s">
        <v>691</v>
      </c>
      <c r="K219" s="251" t="s">
        <v>552</v>
      </c>
      <c r="L219" s="280" t="str">
        <f aca="false">IF(K219="","",IF(LEN(K219)&gt;14,IF(ISBLANK(K219),"",K219),REPLACE(REPLACE(K219,1,3,"XXX"),13,2,"XX")))</f>
        <v>57.106.966/0001-25</v>
      </c>
      <c r="M219" s="250" t="s">
        <v>468</v>
      </c>
      <c r="N219" s="250" t="s">
        <v>476</v>
      </c>
      <c r="O219" s="328" t="n">
        <v>61003</v>
      </c>
      <c r="P219" s="303" t="s">
        <v>714</v>
      </c>
      <c r="Q219" s="287"/>
      <c r="R219" s="287"/>
      <c r="S219" s="287"/>
    </row>
    <row r="220" customFormat="false" ht="12.75" hidden="false" customHeight="true" outlineLevel="0" collapsed="false">
      <c r="A220" s="291" t="n">
        <v>217</v>
      </c>
      <c r="B220" s="303" t="n">
        <v>45818</v>
      </c>
      <c r="C220" s="276" t="n">
        <v>45809</v>
      </c>
      <c r="D220" s="251" t="s">
        <v>158</v>
      </c>
      <c r="E220" s="251" t="s">
        <v>320</v>
      </c>
      <c r="F220" s="278" t="n">
        <v>178.1</v>
      </c>
      <c r="G220" s="310" t="s">
        <v>717</v>
      </c>
      <c r="H220" s="253" t="s">
        <v>500</v>
      </c>
      <c r="I220" s="251" t="s">
        <v>395</v>
      </c>
      <c r="J220" s="251" t="s">
        <v>718</v>
      </c>
      <c r="K220" s="251" t="s">
        <v>719</v>
      </c>
      <c r="L220" s="280" t="str">
        <f aca="false">IF(K220="","",IF(LEN(K220)&gt;14,IF(ISBLANK(K220),"",K220),REPLACE(REPLACE(K220,1,3,"XXX"),13,2,"XX")))</f>
        <v>05.110.163/0001-40</v>
      </c>
      <c r="M220" s="250" t="s">
        <v>468</v>
      </c>
      <c r="N220" s="250" t="s">
        <v>476</v>
      </c>
      <c r="O220" s="328" t="n">
        <v>61004</v>
      </c>
      <c r="P220" s="303" t="s">
        <v>714</v>
      </c>
      <c r="Q220" s="287"/>
      <c r="R220" s="287"/>
      <c r="S220" s="287"/>
    </row>
    <row r="221" customFormat="false" ht="12.75" hidden="false" customHeight="true" outlineLevel="0" collapsed="false">
      <c r="A221" s="291" t="n">
        <v>218</v>
      </c>
      <c r="B221" s="303" t="n">
        <v>45818</v>
      </c>
      <c r="C221" s="276" t="n">
        <v>45809</v>
      </c>
      <c r="D221" s="251" t="s">
        <v>158</v>
      </c>
      <c r="E221" s="251" t="s">
        <v>316</v>
      </c>
      <c r="F221" s="278" t="n">
        <v>434</v>
      </c>
      <c r="G221" s="310" t="s">
        <v>720</v>
      </c>
      <c r="H221" s="253" t="s">
        <v>500</v>
      </c>
      <c r="I221" s="251" t="s">
        <v>396</v>
      </c>
      <c r="J221" s="251" t="s">
        <v>721</v>
      </c>
      <c r="K221" s="251" t="s">
        <v>722</v>
      </c>
      <c r="L221" s="280" t="str">
        <f aca="false">IF(K221="","",IF(LEN(K221)&gt;14,IF(ISBLANK(K221),"",K221),REPLACE(REPLACE(K221,1,3,"XXX"),13,2,"XX")))</f>
        <v>54.318.915/0001-79</v>
      </c>
      <c r="M221" s="250" t="s">
        <v>468</v>
      </c>
      <c r="N221" s="250" t="s">
        <v>476</v>
      </c>
      <c r="O221" s="328" t="n">
        <v>61005</v>
      </c>
      <c r="P221" s="303" t="s">
        <v>714</v>
      </c>
      <c r="Q221" s="287"/>
      <c r="R221" s="287"/>
      <c r="S221" s="287"/>
    </row>
    <row r="222" customFormat="false" ht="15.75" hidden="false" customHeight="true" outlineLevel="0" collapsed="false">
      <c r="A222" s="302" t="n">
        <v>219</v>
      </c>
      <c r="B222" s="303" t="n">
        <v>45818</v>
      </c>
      <c r="C222" s="276" t="n">
        <v>45809</v>
      </c>
      <c r="D222" s="251" t="s">
        <v>158</v>
      </c>
      <c r="E222" s="251" t="s">
        <v>356</v>
      </c>
      <c r="F222" s="278" t="n">
        <v>6068.03</v>
      </c>
      <c r="G222" s="310" t="s">
        <v>723</v>
      </c>
      <c r="H222" s="253"/>
      <c r="I222" s="251"/>
      <c r="J222" s="251" t="s">
        <v>724</v>
      </c>
      <c r="K222" s="251"/>
      <c r="L222" s="280" t="str">
        <f aca="false">IF(K222="","",IF(LEN(K222)&gt;14,IF(ISBLANK(K222),"",K222),REPLACE(REPLACE(K222,1,3,"XXX"),13,2,"XX")))</f>
        <v/>
      </c>
      <c r="M222" s="250"/>
      <c r="N222" s="250"/>
      <c r="O222" s="328" t="n">
        <v>61006</v>
      </c>
      <c r="P222" s="303"/>
      <c r="Q222" s="287"/>
      <c r="R222" s="287"/>
      <c r="S222" s="287"/>
    </row>
    <row r="223" customFormat="false" ht="15.75" hidden="false" customHeight="true" outlineLevel="0" collapsed="false">
      <c r="A223" s="291" t="n">
        <v>220</v>
      </c>
      <c r="B223" s="303" t="n">
        <v>45818</v>
      </c>
      <c r="C223" s="276" t="n">
        <v>45809</v>
      </c>
      <c r="D223" s="251" t="s">
        <v>158</v>
      </c>
      <c r="E223" s="251" t="s">
        <v>356</v>
      </c>
      <c r="F223" s="278" t="n">
        <v>8504.45</v>
      </c>
      <c r="G223" s="310" t="s">
        <v>725</v>
      </c>
      <c r="H223" s="253"/>
      <c r="I223" s="251"/>
      <c r="J223" s="251" t="s">
        <v>726</v>
      </c>
      <c r="K223" s="251"/>
      <c r="L223" s="280" t="str">
        <f aca="false">IF(K223="","",IF(LEN(K223)&gt;14,IF(ISBLANK(K223),"",K223),REPLACE(REPLACE(K223,1,3,"XXX"),13,2,"XX")))</f>
        <v/>
      </c>
      <c r="M223" s="250"/>
      <c r="N223" s="250"/>
      <c r="O223" s="328" t="n">
        <v>61007</v>
      </c>
      <c r="P223" s="303"/>
      <c r="Q223" s="287"/>
      <c r="R223" s="287"/>
      <c r="S223" s="287"/>
    </row>
    <row r="224" customFormat="false" ht="15.75" hidden="false" customHeight="true" outlineLevel="0" collapsed="false">
      <c r="A224" s="291" t="n">
        <v>221</v>
      </c>
      <c r="B224" s="303" t="n">
        <v>45818</v>
      </c>
      <c r="C224" s="276" t="n">
        <v>45809</v>
      </c>
      <c r="D224" s="251" t="s">
        <v>158</v>
      </c>
      <c r="E224" s="251" t="s">
        <v>356</v>
      </c>
      <c r="F224" s="331" t="n">
        <v>324</v>
      </c>
      <c r="G224" s="310" t="s">
        <v>727</v>
      </c>
      <c r="H224" s="253"/>
      <c r="I224" s="251"/>
      <c r="J224" s="251" t="s">
        <v>728</v>
      </c>
      <c r="K224" s="251"/>
      <c r="L224" s="280" t="str">
        <f aca="false">IF(K224="","",IF(LEN(K224)&gt;14,IF(ISBLANK(K224),"",K224),REPLACE(REPLACE(K224,1,3,"XXX"),13,2,"XX")))</f>
        <v/>
      </c>
      <c r="M224" s="250"/>
      <c r="N224" s="250"/>
      <c r="O224" s="328" t="n">
        <v>61008</v>
      </c>
      <c r="P224" s="303"/>
      <c r="Q224" s="287"/>
      <c r="R224" s="287"/>
      <c r="S224" s="287"/>
    </row>
    <row r="225" customFormat="false" ht="15.75" hidden="false" customHeight="true" outlineLevel="0" collapsed="false">
      <c r="A225" s="302" t="n">
        <v>222</v>
      </c>
      <c r="B225" s="303" t="n">
        <v>45818</v>
      </c>
      <c r="C225" s="276" t="n">
        <v>45809</v>
      </c>
      <c r="D225" s="251" t="s">
        <v>158</v>
      </c>
      <c r="E225" s="251" t="s">
        <v>356</v>
      </c>
      <c r="F225" s="331" t="n">
        <v>4232.14</v>
      </c>
      <c r="G225" s="310" t="s">
        <v>727</v>
      </c>
      <c r="H225" s="253"/>
      <c r="I225" s="251"/>
      <c r="J225" s="251" t="s">
        <v>729</v>
      </c>
      <c r="K225" s="251"/>
      <c r="L225" s="280" t="str">
        <f aca="false">IF(K225="","",IF(LEN(K225)&gt;14,IF(ISBLANK(K225),"",K225),REPLACE(REPLACE(K225,1,3,"XXX"),13,2,"XX")))</f>
        <v/>
      </c>
      <c r="M225" s="250"/>
      <c r="N225" s="250"/>
      <c r="O225" s="328" t="n">
        <v>61009</v>
      </c>
      <c r="P225" s="303"/>
      <c r="Q225" s="287"/>
      <c r="R225" s="287"/>
      <c r="S225" s="287"/>
    </row>
    <row r="226" customFormat="false" ht="15.75" hidden="false" customHeight="true" outlineLevel="0" collapsed="false">
      <c r="A226" s="291" t="n">
        <v>223</v>
      </c>
      <c r="B226" s="303" t="n">
        <v>45818</v>
      </c>
      <c r="C226" s="276" t="n">
        <v>45809</v>
      </c>
      <c r="D226" s="251" t="s">
        <v>158</v>
      </c>
      <c r="E226" s="251" t="s">
        <v>356</v>
      </c>
      <c r="F226" s="331" t="n">
        <v>1200</v>
      </c>
      <c r="G226" s="310" t="s">
        <v>727</v>
      </c>
      <c r="H226" s="253"/>
      <c r="I226" s="251"/>
      <c r="J226" s="251" t="s">
        <v>730</v>
      </c>
      <c r="K226" s="251"/>
      <c r="L226" s="280" t="str">
        <f aca="false">IF(K226="","",IF(LEN(K226)&gt;14,IF(ISBLANK(K226),"",K226),REPLACE(REPLACE(K226,1,3,"XXX"),13,2,"XX")))</f>
        <v/>
      </c>
      <c r="M226" s="250"/>
      <c r="N226" s="250"/>
      <c r="O226" s="328" t="n">
        <v>61010</v>
      </c>
      <c r="P226" s="303"/>
      <c r="Q226" s="287"/>
      <c r="R226" s="287"/>
      <c r="S226" s="287"/>
    </row>
    <row r="227" customFormat="false" ht="12.75" hidden="false" customHeight="true" outlineLevel="0" collapsed="false">
      <c r="A227" s="291" t="n">
        <v>224</v>
      </c>
      <c r="B227" s="303" t="n">
        <v>45818</v>
      </c>
      <c r="C227" s="276" t="n">
        <v>45809</v>
      </c>
      <c r="D227" s="251" t="s">
        <v>147</v>
      </c>
      <c r="E227" s="251" t="s">
        <v>224</v>
      </c>
      <c r="F227" s="246" t="n">
        <v>64.32</v>
      </c>
      <c r="G227" s="310" t="s">
        <v>731</v>
      </c>
      <c r="H227" s="253" t="s">
        <v>482</v>
      </c>
      <c r="I227" s="251" t="s">
        <v>395</v>
      </c>
      <c r="J227" s="251" t="s">
        <v>732</v>
      </c>
      <c r="K227" s="251" t="s">
        <v>733</v>
      </c>
      <c r="L227" s="280" t="s">
        <v>733</v>
      </c>
      <c r="M227" s="250" t="s">
        <v>503</v>
      </c>
      <c r="N227" s="250" t="s">
        <v>503</v>
      </c>
      <c r="O227" s="328" t="n">
        <v>61011</v>
      </c>
      <c r="P227" s="303" t="s">
        <v>714</v>
      </c>
      <c r="Q227" s="287"/>
      <c r="R227" s="287"/>
      <c r="S227" s="287"/>
    </row>
    <row r="228" customFormat="false" ht="12.75" hidden="false" customHeight="true" outlineLevel="0" collapsed="false">
      <c r="A228" s="302" t="n">
        <v>225</v>
      </c>
      <c r="B228" s="303" t="n">
        <v>45818</v>
      </c>
      <c r="C228" s="276" t="n">
        <v>45809</v>
      </c>
      <c r="D228" s="251" t="s">
        <v>147</v>
      </c>
      <c r="E228" s="251" t="s">
        <v>224</v>
      </c>
      <c r="F228" s="246" t="n">
        <v>42.88</v>
      </c>
      <c r="G228" s="310" t="s">
        <v>731</v>
      </c>
      <c r="H228" s="253" t="s">
        <v>482</v>
      </c>
      <c r="I228" s="251" t="s">
        <v>396</v>
      </c>
      <c r="J228" s="251" t="s">
        <v>732</v>
      </c>
      <c r="K228" s="251" t="s">
        <v>733</v>
      </c>
      <c r="L228" s="280" t="s">
        <v>733</v>
      </c>
      <c r="M228" s="250" t="s">
        <v>503</v>
      </c>
      <c r="N228" s="250" t="s">
        <v>503</v>
      </c>
      <c r="O228" s="328" t="n">
        <v>61012</v>
      </c>
      <c r="P228" s="303" t="s">
        <v>714</v>
      </c>
      <c r="Q228" s="287"/>
      <c r="R228" s="287"/>
      <c r="S228" s="287"/>
    </row>
    <row r="229" customFormat="false" ht="12.75" hidden="false" customHeight="true" outlineLevel="0" collapsed="false">
      <c r="A229" s="291" t="n">
        <v>226</v>
      </c>
      <c r="B229" s="303" t="n">
        <v>45818</v>
      </c>
      <c r="C229" s="276" t="n">
        <v>45809</v>
      </c>
      <c r="D229" s="251" t="s">
        <v>147</v>
      </c>
      <c r="E229" s="251" t="s">
        <v>224</v>
      </c>
      <c r="F229" s="246" t="n">
        <v>171.52</v>
      </c>
      <c r="G229" s="310" t="s">
        <v>731</v>
      </c>
      <c r="H229" s="253" t="s">
        <v>482</v>
      </c>
      <c r="I229" s="251" t="s">
        <v>394</v>
      </c>
      <c r="J229" s="251" t="s">
        <v>732</v>
      </c>
      <c r="K229" s="251" t="s">
        <v>733</v>
      </c>
      <c r="L229" s="280" t="s">
        <v>733</v>
      </c>
      <c r="M229" s="250" t="s">
        <v>503</v>
      </c>
      <c r="N229" s="250" t="s">
        <v>503</v>
      </c>
      <c r="O229" s="328" t="n">
        <v>61013</v>
      </c>
      <c r="P229" s="303" t="s">
        <v>714</v>
      </c>
      <c r="Q229" s="287"/>
      <c r="R229" s="287"/>
      <c r="S229" s="287"/>
    </row>
    <row r="230" customFormat="false" ht="12.75" hidden="false" customHeight="true" outlineLevel="0" collapsed="false">
      <c r="A230" s="291" t="n">
        <v>227</v>
      </c>
      <c r="B230" s="303" t="n">
        <v>45818</v>
      </c>
      <c r="C230" s="276" t="n">
        <v>45809</v>
      </c>
      <c r="D230" s="251" t="s">
        <v>158</v>
      </c>
      <c r="E230" s="251" t="s">
        <v>302</v>
      </c>
      <c r="F230" s="246" t="n">
        <v>57.67</v>
      </c>
      <c r="G230" s="310" t="s">
        <v>477</v>
      </c>
      <c r="H230" s="251"/>
      <c r="I230" s="251" t="s">
        <v>392</v>
      </c>
      <c r="J230" s="251" t="s">
        <v>478</v>
      </c>
      <c r="K230" s="305" t="s">
        <v>479</v>
      </c>
      <c r="L230" s="280" t="s">
        <v>479</v>
      </c>
      <c r="M230" s="250" t="s">
        <v>480</v>
      </c>
      <c r="N230" s="250" t="s">
        <v>476</v>
      </c>
      <c r="O230" s="329" t="n">
        <v>861611200033538</v>
      </c>
      <c r="P230" s="303" t="s">
        <v>714</v>
      </c>
      <c r="Q230" s="287"/>
      <c r="R230" s="287"/>
      <c r="S230" s="287"/>
    </row>
    <row r="231" customFormat="false" ht="12.75" hidden="false" customHeight="true" outlineLevel="0" collapsed="false">
      <c r="A231" s="302" t="n">
        <v>228</v>
      </c>
      <c r="B231" s="303" t="n">
        <v>45819</v>
      </c>
      <c r="C231" s="276" t="n">
        <v>45809</v>
      </c>
      <c r="D231" s="251" t="s">
        <v>158</v>
      </c>
      <c r="E231" s="251" t="s">
        <v>356</v>
      </c>
      <c r="F231" s="332" t="n">
        <v>158</v>
      </c>
      <c r="G231" s="310" t="s">
        <v>734</v>
      </c>
      <c r="H231" s="253" t="s">
        <v>500</v>
      </c>
      <c r="I231" s="251" t="s">
        <v>392</v>
      </c>
      <c r="J231" s="251" t="s">
        <v>501</v>
      </c>
      <c r="K231" s="277" t="s">
        <v>502</v>
      </c>
      <c r="L231" s="280" t="s">
        <v>502</v>
      </c>
      <c r="M231" s="250" t="s">
        <v>503</v>
      </c>
      <c r="N231" s="250" t="s">
        <v>503</v>
      </c>
      <c r="O231" s="328" t="n">
        <v>61101</v>
      </c>
      <c r="P231" s="303" t="s">
        <v>735</v>
      </c>
      <c r="Q231" s="287"/>
      <c r="R231" s="287"/>
      <c r="S231" s="287"/>
    </row>
    <row r="232" customFormat="false" ht="12.75" hidden="false" customHeight="true" outlineLevel="0" collapsed="false">
      <c r="A232" s="291" t="n">
        <v>229</v>
      </c>
      <c r="B232" s="303" t="n">
        <v>45819</v>
      </c>
      <c r="C232" s="276" t="n">
        <v>45809</v>
      </c>
      <c r="D232" s="251" t="s">
        <v>158</v>
      </c>
      <c r="E232" s="251" t="s">
        <v>310</v>
      </c>
      <c r="F232" s="332" t="n">
        <v>498.4</v>
      </c>
      <c r="G232" s="310" t="s">
        <v>736</v>
      </c>
      <c r="H232" s="253" t="s">
        <v>500</v>
      </c>
      <c r="I232" s="251" t="s">
        <v>394</v>
      </c>
      <c r="J232" s="251" t="s">
        <v>737</v>
      </c>
      <c r="K232" s="251" t="s">
        <v>738</v>
      </c>
      <c r="L232" s="280" t="s">
        <v>738</v>
      </c>
      <c r="M232" s="250" t="s">
        <v>468</v>
      </c>
      <c r="N232" s="250" t="s">
        <v>476</v>
      </c>
      <c r="O232" s="328" t="n">
        <v>61102</v>
      </c>
      <c r="P232" s="303" t="s">
        <v>735</v>
      </c>
      <c r="Q232" s="287"/>
      <c r="R232" s="287"/>
      <c r="S232" s="287"/>
    </row>
    <row r="233" customFormat="false" ht="12.75" hidden="false" customHeight="true" outlineLevel="0" collapsed="false">
      <c r="A233" s="291" t="n">
        <v>230</v>
      </c>
      <c r="B233" s="303" t="n">
        <v>45819</v>
      </c>
      <c r="C233" s="276" t="n">
        <v>45809</v>
      </c>
      <c r="D233" s="251" t="s">
        <v>147</v>
      </c>
      <c r="E233" s="251" t="s">
        <v>209</v>
      </c>
      <c r="F233" s="332" t="n">
        <v>300.21</v>
      </c>
      <c r="G233" s="310" t="s">
        <v>739</v>
      </c>
      <c r="H233" s="251" t="s">
        <v>482</v>
      </c>
      <c r="I233" s="251" t="s">
        <v>394</v>
      </c>
      <c r="J233" s="296" t="s">
        <v>487</v>
      </c>
      <c r="K233" s="280" t="s">
        <v>488</v>
      </c>
      <c r="L233" s="280" t="s">
        <v>488</v>
      </c>
      <c r="M233" s="250" t="s">
        <v>468</v>
      </c>
      <c r="N233" s="250" t="s">
        <v>476</v>
      </c>
      <c r="O233" s="328" t="n">
        <v>61103</v>
      </c>
      <c r="P233" s="303" t="s">
        <v>735</v>
      </c>
      <c r="Q233" s="287"/>
      <c r="R233" s="287"/>
      <c r="S233" s="287"/>
    </row>
    <row r="234" customFormat="false" ht="15.75" hidden="false" customHeight="true" outlineLevel="0" collapsed="false">
      <c r="A234" s="302" t="n">
        <v>231</v>
      </c>
      <c r="B234" s="303" t="n">
        <v>45819</v>
      </c>
      <c r="C234" s="276" t="n">
        <v>45809</v>
      </c>
      <c r="D234" s="251" t="s">
        <v>158</v>
      </c>
      <c r="E234" s="251" t="s">
        <v>356</v>
      </c>
      <c r="F234" s="333" t="n">
        <v>57</v>
      </c>
      <c r="G234" s="310" t="s">
        <v>740</v>
      </c>
      <c r="H234" s="253"/>
      <c r="I234" s="251"/>
      <c r="J234" s="251" t="s">
        <v>741</v>
      </c>
      <c r="K234" s="251"/>
      <c r="L234" s="280" t="str">
        <f aca="false">IF(K234="","",IF(LEN(K234)&gt;14,IF(ISBLANK(K234),"",K234),REPLACE(REPLACE(K234,1,3,"XXX"),13,2,"XX")))</f>
        <v/>
      </c>
      <c r="M234" s="250"/>
      <c r="N234" s="250"/>
      <c r="O234" s="328" t="n">
        <v>61104</v>
      </c>
      <c r="P234" s="303"/>
      <c r="Q234" s="287"/>
      <c r="R234" s="287"/>
      <c r="S234" s="287"/>
    </row>
    <row r="235" customFormat="false" ht="15.75" hidden="false" customHeight="true" outlineLevel="0" collapsed="false">
      <c r="A235" s="291" t="n">
        <v>232</v>
      </c>
      <c r="B235" s="303" t="n">
        <v>45819</v>
      </c>
      <c r="C235" s="276" t="n">
        <v>45809</v>
      </c>
      <c r="D235" s="251" t="s">
        <v>158</v>
      </c>
      <c r="E235" s="251" t="s">
        <v>356</v>
      </c>
      <c r="F235" s="333" t="n">
        <v>227.12</v>
      </c>
      <c r="G235" s="310" t="s">
        <v>740</v>
      </c>
      <c r="H235" s="253"/>
      <c r="I235" s="251"/>
      <c r="J235" s="251" t="s">
        <v>742</v>
      </c>
      <c r="K235" s="251"/>
      <c r="L235" s="280" t="str">
        <f aca="false">IF(K235="","",IF(LEN(K235)&gt;14,IF(ISBLANK(K235),"",K235),REPLACE(REPLACE(K235,1,3,"XXX"),13,2,"XX")))</f>
        <v/>
      </c>
      <c r="M235" s="250"/>
      <c r="N235" s="250"/>
      <c r="O235" s="328" t="n">
        <v>61105</v>
      </c>
      <c r="P235" s="303"/>
      <c r="Q235" s="287"/>
      <c r="R235" s="287"/>
      <c r="S235" s="287"/>
    </row>
    <row r="236" customFormat="false" ht="15.75" hidden="false" customHeight="true" outlineLevel="0" collapsed="false">
      <c r="A236" s="291" t="n">
        <v>233</v>
      </c>
      <c r="B236" s="303" t="n">
        <v>45819</v>
      </c>
      <c r="C236" s="276" t="n">
        <v>45809</v>
      </c>
      <c r="D236" s="251" t="s">
        <v>158</v>
      </c>
      <c r="E236" s="251" t="s">
        <v>356</v>
      </c>
      <c r="F236" s="333" t="n">
        <v>57</v>
      </c>
      <c r="G236" s="310" t="s">
        <v>740</v>
      </c>
      <c r="H236" s="253"/>
      <c r="I236" s="251"/>
      <c r="J236" s="251" t="s">
        <v>743</v>
      </c>
      <c r="K236" s="251"/>
      <c r="L236" s="280" t="str">
        <f aca="false">IF(K236="","",IF(LEN(K236)&gt;14,IF(ISBLANK(K236),"",K236),REPLACE(REPLACE(K236,1,3,"XXX"),13,2,"XX")))</f>
        <v/>
      </c>
      <c r="M236" s="250"/>
      <c r="N236" s="250"/>
      <c r="O236" s="328" t="n">
        <v>61106</v>
      </c>
      <c r="P236" s="303"/>
      <c r="Q236" s="287"/>
      <c r="R236" s="287"/>
      <c r="S236" s="287"/>
    </row>
    <row r="237" customFormat="false" ht="12.75" hidden="false" customHeight="true" outlineLevel="0" collapsed="false">
      <c r="A237" s="302" t="n">
        <v>234</v>
      </c>
      <c r="B237" s="303" t="n">
        <v>45819</v>
      </c>
      <c r="C237" s="276" t="n">
        <v>45809</v>
      </c>
      <c r="D237" s="251" t="s">
        <v>158</v>
      </c>
      <c r="E237" s="251" t="s">
        <v>302</v>
      </c>
      <c r="F237" s="333" t="n">
        <v>12.14</v>
      </c>
      <c r="G237" s="310" t="s">
        <v>477</v>
      </c>
      <c r="H237" s="251"/>
      <c r="I237" s="251" t="s">
        <v>392</v>
      </c>
      <c r="J237" s="251" t="s">
        <v>478</v>
      </c>
      <c r="K237" s="305" t="s">
        <v>479</v>
      </c>
      <c r="L237" s="280" t="s">
        <v>479</v>
      </c>
      <c r="M237" s="250" t="s">
        <v>480</v>
      </c>
      <c r="N237" s="250" t="s">
        <v>476</v>
      </c>
      <c r="O237" s="334" t="n">
        <v>891621200142118</v>
      </c>
      <c r="P237" s="303" t="s">
        <v>735</v>
      </c>
      <c r="Q237" s="287"/>
      <c r="R237" s="287"/>
      <c r="S237" s="287"/>
    </row>
    <row r="238" customFormat="false" ht="15.75" hidden="false" customHeight="true" outlineLevel="0" collapsed="false">
      <c r="A238" s="291" t="n">
        <v>235</v>
      </c>
      <c r="B238" s="303" t="n">
        <v>45819</v>
      </c>
      <c r="C238" s="276" t="n">
        <v>45809</v>
      </c>
      <c r="D238" s="251" t="s">
        <v>136</v>
      </c>
      <c r="E238" s="251" t="s">
        <v>142</v>
      </c>
      <c r="F238" s="333" t="n">
        <v>3000</v>
      </c>
      <c r="G238" s="310" t="s">
        <v>744</v>
      </c>
      <c r="H238" s="251"/>
      <c r="I238" s="251"/>
      <c r="J238" s="251" t="s">
        <v>724</v>
      </c>
      <c r="K238" s="305"/>
      <c r="L238" s="280"/>
      <c r="M238" s="250"/>
      <c r="N238" s="250"/>
      <c r="O238" s="334"/>
      <c r="P238" s="303"/>
      <c r="Q238" s="287"/>
      <c r="R238" s="287"/>
      <c r="S238" s="287"/>
    </row>
    <row r="239" customFormat="false" ht="22.5" hidden="false" customHeight="true" outlineLevel="0" collapsed="false">
      <c r="A239" s="291" t="n">
        <v>236</v>
      </c>
      <c r="B239" s="303" t="n">
        <v>45820</v>
      </c>
      <c r="C239" s="276" t="n">
        <v>45809</v>
      </c>
      <c r="D239" s="251" t="s">
        <v>147</v>
      </c>
      <c r="E239" s="251" t="s">
        <v>234</v>
      </c>
      <c r="F239" s="333" t="n">
        <v>220.46</v>
      </c>
      <c r="G239" s="310" t="s">
        <v>598</v>
      </c>
      <c r="H239" s="251" t="s">
        <v>482</v>
      </c>
      <c r="I239" s="251" t="s">
        <v>394</v>
      </c>
      <c r="J239" s="251" t="s">
        <v>523</v>
      </c>
      <c r="K239" s="277" t="s">
        <v>524</v>
      </c>
      <c r="L239" s="280" t="s">
        <v>524</v>
      </c>
      <c r="M239" s="250" t="s">
        <v>503</v>
      </c>
      <c r="N239" s="250" t="s">
        <v>503</v>
      </c>
      <c r="O239" s="328" t="n">
        <v>61201</v>
      </c>
      <c r="P239" s="303" t="s">
        <v>745</v>
      </c>
      <c r="Q239" s="287"/>
      <c r="R239" s="287"/>
      <c r="S239" s="287"/>
    </row>
    <row r="240" customFormat="false" ht="22.5" hidden="false" customHeight="true" outlineLevel="0" collapsed="false">
      <c r="A240" s="302" t="n">
        <v>237</v>
      </c>
      <c r="B240" s="303" t="n">
        <v>45820</v>
      </c>
      <c r="C240" s="276" t="n">
        <v>45809</v>
      </c>
      <c r="D240" s="251" t="s">
        <v>147</v>
      </c>
      <c r="E240" s="251" t="s">
        <v>230</v>
      </c>
      <c r="F240" s="333" t="n">
        <v>281.7</v>
      </c>
      <c r="G240" s="310" t="s">
        <v>599</v>
      </c>
      <c r="H240" s="277" t="s">
        <v>482</v>
      </c>
      <c r="I240" s="251" t="s">
        <v>394</v>
      </c>
      <c r="J240" s="251" t="s">
        <v>523</v>
      </c>
      <c r="K240" s="277" t="s">
        <v>524</v>
      </c>
      <c r="L240" s="280" t="s">
        <v>524</v>
      </c>
      <c r="M240" s="250" t="s">
        <v>503</v>
      </c>
      <c r="N240" s="250" t="s">
        <v>503</v>
      </c>
      <c r="O240" s="328" t="n">
        <v>61202</v>
      </c>
      <c r="P240" s="303" t="s">
        <v>745</v>
      </c>
      <c r="Q240" s="287"/>
      <c r="R240" s="287"/>
      <c r="S240" s="287"/>
    </row>
    <row r="241" customFormat="false" ht="22.5" hidden="false" customHeight="true" outlineLevel="0" collapsed="false">
      <c r="A241" s="291" t="n">
        <v>238</v>
      </c>
      <c r="B241" s="303" t="n">
        <v>45820</v>
      </c>
      <c r="C241" s="276" t="n">
        <v>45809</v>
      </c>
      <c r="D241" s="251" t="s">
        <v>147</v>
      </c>
      <c r="E241" s="251" t="s">
        <v>222</v>
      </c>
      <c r="F241" s="333" t="n">
        <v>667.51</v>
      </c>
      <c r="G241" s="310" t="s">
        <v>746</v>
      </c>
      <c r="H241" s="251" t="s">
        <v>482</v>
      </c>
      <c r="I241" s="251" t="s">
        <v>394</v>
      </c>
      <c r="J241" s="251" t="s">
        <v>523</v>
      </c>
      <c r="K241" s="277" t="s">
        <v>524</v>
      </c>
      <c r="L241" s="280" t="s">
        <v>524</v>
      </c>
      <c r="M241" s="250" t="s">
        <v>503</v>
      </c>
      <c r="N241" s="250" t="s">
        <v>503</v>
      </c>
      <c r="O241" s="328" t="n">
        <v>61203</v>
      </c>
      <c r="P241" s="303" t="s">
        <v>745</v>
      </c>
      <c r="Q241" s="287"/>
      <c r="R241" s="287"/>
      <c r="S241" s="287"/>
    </row>
    <row r="242" customFormat="false" ht="22.5" hidden="false" customHeight="true" outlineLevel="0" collapsed="false">
      <c r="A242" s="291" t="n">
        <v>239</v>
      </c>
      <c r="B242" s="303" t="n">
        <v>45820</v>
      </c>
      <c r="C242" s="276" t="n">
        <v>45809</v>
      </c>
      <c r="D242" s="251" t="s">
        <v>147</v>
      </c>
      <c r="E242" s="251" t="s">
        <v>234</v>
      </c>
      <c r="F242" s="333" t="n">
        <v>110.23</v>
      </c>
      <c r="G242" s="310" t="s">
        <v>602</v>
      </c>
      <c r="H242" s="251" t="s">
        <v>482</v>
      </c>
      <c r="I242" s="251" t="s">
        <v>394</v>
      </c>
      <c r="J242" s="251" t="s">
        <v>523</v>
      </c>
      <c r="K242" s="277" t="s">
        <v>524</v>
      </c>
      <c r="L242" s="280" t="s">
        <v>524</v>
      </c>
      <c r="M242" s="250" t="s">
        <v>503</v>
      </c>
      <c r="N242" s="250" t="s">
        <v>503</v>
      </c>
      <c r="O242" s="328" t="n">
        <v>61204</v>
      </c>
      <c r="P242" s="303" t="s">
        <v>745</v>
      </c>
      <c r="Q242" s="287"/>
      <c r="R242" s="287"/>
      <c r="S242" s="287"/>
    </row>
    <row r="243" customFormat="false" ht="22.5" hidden="false" customHeight="true" outlineLevel="0" collapsed="false">
      <c r="A243" s="302" t="n">
        <v>240</v>
      </c>
      <c r="B243" s="303" t="n">
        <v>45820</v>
      </c>
      <c r="C243" s="276" t="n">
        <v>45809</v>
      </c>
      <c r="D243" s="251" t="s">
        <v>147</v>
      </c>
      <c r="E243" s="251" t="s">
        <v>230</v>
      </c>
      <c r="F243" s="333" t="n">
        <v>140.85</v>
      </c>
      <c r="G243" s="310" t="s">
        <v>600</v>
      </c>
      <c r="H243" s="277" t="s">
        <v>482</v>
      </c>
      <c r="I243" s="251" t="s">
        <v>395</v>
      </c>
      <c r="J243" s="251" t="s">
        <v>523</v>
      </c>
      <c r="K243" s="277" t="s">
        <v>524</v>
      </c>
      <c r="L243" s="280" t="s">
        <v>524</v>
      </c>
      <c r="M243" s="250" t="s">
        <v>503</v>
      </c>
      <c r="N243" s="250" t="s">
        <v>503</v>
      </c>
      <c r="O243" s="328" t="n">
        <v>61205</v>
      </c>
      <c r="P243" s="303" t="s">
        <v>745</v>
      </c>
      <c r="Q243" s="287"/>
      <c r="R243" s="287"/>
      <c r="S243" s="287"/>
    </row>
    <row r="244" customFormat="false" ht="22.5" hidden="false" customHeight="true" outlineLevel="0" collapsed="false">
      <c r="A244" s="291" t="n">
        <v>241</v>
      </c>
      <c r="B244" s="303" t="n">
        <v>45820</v>
      </c>
      <c r="C244" s="276" t="n">
        <v>45809</v>
      </c>
      <c r="D244" s="251" t="s">
        <v>147</v>
      </c>
      <c r="E244" s="251" t="s">
        <v>234</v>
      </c>
      <c r="F244" s="333" t="n">
        <v>55.11</v>
      </c>
      <c r="G244" s="310" t="s">
        <v>747</v>
      </c>
      <c r="H244" s="251" t="s">
        <v>482</v>
      </c>
      <c r="I244" s="251" t="s">
        <v>397</v>
      </c>
      <c r="J244" s="251" t="s">
        <v>523</v>
      </c>
      <c r="K244" s="277" t="s">
        <v>524</v>
      </c>
      <c r="L244" s="280" t="s">
        <v>524</v>
      </c>
      <c r="M244" s="250" t="s">
        <v>503</v>
      </c>
      <c r="N244" s="250" t="s">
        <v>503</v>
      </c>
      <c r="O244" s="328" t="n">
        <v>61206</v>
      </c>
      <c r="P244" s="303" t="s">
        <v>745</v>
      </c>
      <c r="Q244" s="287"/>
      <c r="R244" s="287"/>
      <c r="S244" s="287"/>
    </row>
    <row r="245" customFormat="false" ht="15.75" hidden="false" customHeight="true" outlineLevel="0" collapsed="false">
      <c r="A245" s="291" t="n">
        <v>242</v>
      </c>
      <c r="B245" s="303" t="n">
        <v>45820</v>
      </c>
      <c r="C245" s="276" t="n">
        <v>45809</v>
      </c>
      <c r="D245" s="251" t="s">
        <v>147</v>
      </c>
      <c r="E245" s="251" t="s">
        <v>222</v>
      </c>
      <c r="F245" s="333" t="n">
        <v>333.75</v>
      </c>
      <c r="G245" s="310" t="s">
        <v>601</v>
      </c>
      <c r="H245" s="251" t="s">
        <v>482</v>
      </c>
      <c r="I245" s="251" t="s">
        <v>395</v>
      </c>
      <c r="J245" s="251" t="s">
        <v>523</v>
      </c>
      <c r="K245" s="277" t="s">
        <v>524</v>
      </c>
      <c r="L245" s="280" t="s">
        <v>524</v>
      </c>
      <c r="M245" s="250" t="s">
        <v>503</v>
      </c>
      <c r="N245" s="250" t="s">
        <v>503</v>
      </c>
      <c r="O245" s="328" t="n">
        <v>61207</v>
      </c>
      <c r="P245" s="303" t="s">
        <v>745</v>
      </c>
      <c r="Q245" s="287"/>
      <c r="R245" s="287"/>
      <c r="S245" s="287"/>
    </row>
    <row r="246" customFormat="false" ht="15.75" hidden="false" customHeight="true" outlineLevel="0" collapsed="false">
      <c r="A246" s="302" t="n">
        <v>243</v>
      </c>
      <c r="B246" s="303" t="n">
        <v>45820</v>
      </c>
      <c r="C246" s="276" t="n">
        <v>45809</v>
      </c>
      <c r="D246" s="251" t="s">
        <v>147</v>
      </c>
      <c r="E246" s="251" t="s">
        <v>230</v>
      </c>
      <c r="F246" s="333" t="n">
        <v>70.42</v>
      </c>
      <c r="G246" s="310" t="s">
        <v>748</v>
      </c>
      <c r="H246" s="277" t="s">
        <v>482</v>
      </c>
      <c r="I246" s="251" t="s">
        <v>397</v>
      </c>
      <c r="J246" s="251" t="s">
        <v>523</v>
      </c>
      <c r="K246" s="277" t="s">
        <v>524</v>
      </c>
      <c r="L246" s="280" t="s">
        <v>524</v>
      </c>
      <c r="M246" s="250" t="s">
        <v>503</v>
      </c>
      <c r="N246" s="250" t="s">
        <v>503</v>
      </c>
      <c r="O246" s="328" t="n">
        <v>61208</v>
      </c>
      <c r="P246" s="303" t="s">
        <v>745</v>
      </c>
      <c r="Q246" s="287"/>
      <c r="R246" s="287"/>
      <c r="S246" s="287"/>
    </row>
    <row r="247" customFormat="false" ht="15.75" hidden="false" customHeight="true" outlineLevel="0" collapsed="false">
      <c r="A247" s="291" t="n">
        <v>244</v>
      </c>
      <c r="B247" s="303" t="n">
        <v>45820</v>
      </c>
      <c r="C247" s="276" t="n">
        <v>45809</v>
      </c>
      <c r="D247" s="251" t="s">
        <v>147</v>
      </c>
      <c r="E247" s="251" t="s">
        <v>234</v>
      </c>
      <c r="F247" s="333" t="n">
        <v>91.85</v>
      </c>
      <c r="G247" s="310" t="s">
        <v>604</v>
      </c>
      <c r="H247" s="251" t="s">
        <v>482</v>
      </c>
      <c r="I247" s="251" t="s">
        <v>396</v>
      </c>
      <c r="J247" s="251" t="s">
        <v>523</v>
      </c>
      <c r="K247" s="277" t="s">
        <v>524</v>
      </c>
      <c r="L247" s="280" t="s">
        <v>524</v>
      </c>
      <c r="M247" s="250" t="s">
        <v>503</v>
      </c>
      <c r="N247" s="250" t="s">
        <v>503</v>
      </c>
      <c r="O247" s="328" t="n">
        <v>61209</v>
      </c>
      <c r="P247" s="303" t="s">
        <v>745</v>
      </c>
      <c r="Q247" s="287"/>
      <c r="R247" s="287"/>
      <c r="S247" s="287"/>
    </row>
    <row r="248" customFormat="false" ht="15.75" hidden="false" customHeight="true" outlineLevel="0" collapsed="false">
      <c r="A248" s="291" t="n">
        <v>245</v>
      </c>
      <c r="B248" s="303" t="n">
        <v>45820</v>
      </c>
      <c r="C248" s="276" t="n">
        <v>45809</v>
      </c>
      <c r="D248" s="251" t="s">
        <v>147</v>
      </c>
      <c r="E248" s="251" t="s">
        <v>230</v>
      </c>
      <c r="F248" s="333" t="n">
        <v>117.37</v>
      </c>
      <c r="G248" s="310" t="s">
        <v>605</v>
      </c>
      <c r="H248" s="277" t="s">
        <v>482</v>
      </c>
      <c r="I248" s="251" t="s">
        <v>396</v>
      </c>
      <c r="J248" s="251" t="s">
        <v>523</v>
      </c>
      <c r="K248" s="277" t="s">
        <v>524</v>
      </c>
      <c r="L248" s="280" t="s">
        <v>524</v>
      </c>
      <c r="M248" s="250" t="s">
        <v>503</v>
      </c>
      <c r="N248" s="250" t="s">
        <v>503</v>
      </c>
      <c r="O248" s="328" t="n">
        <v>61210</v>
      </c>
      <c r="P248" s="303" t="s">
        <v>745</v>
      </c>
      <c r="Q248" s="287"/>
      <c r="R248" s="287"/>
      <c r="S248" s="287"/>
    </row>
    <row r="249" customFormat="false" ht="41.25" hidden="false" customHeight="true" outlineLevel="0" collapsed="false">
      <c r="A249" s="302" t="n">
        <v>246</v>
      </c>
      <c r="B249" s="303" t="n">
        <v>45820</v>
      </c>
      <c r="C249" s="276" t="n">
        <v>45809</v>
      </c>
      <c r="D249" s="251" t="s">
        <v>147</v>
      </c>
      <c r="E249" s="251" t="s">
        <v>222</v>
      </c>
      <c r="F249" s="333" t="n">
        <v>278.13</v>
      </c>
      <c r="G249" s="310" t="s">
        <v>749</v>
      </c>
      <c r="H249" s="251" t="s">
        <v>482</v>
      </c>
      <c r="I249" s="251" t="s">
        <v>396</v>
      </c>
      <c r="J249" s="251" t="s">
        <v>523</v>
      </c>
      <c r="K249" s="277" t="s">
        <v>524</v>
      </c>
      <c r="L249" s="280" t="s">
        <v>524</v>
      </c>
      <c r="M249" s="250" t="s">
        <v>503</v>
      </c>
      <c r="N249" s="250" t="s">
        <v>503</v>
      </c>
      <c r="O249" s="328" t="n">
        <v>61211</v>
      </c>
      <c r="P249" s="303" t="s">
        <v>745</v>
      </c>
      <c r="Q249" s="287"/>
      <c r="R249" s="287"/>
      <c r="S249" s="287"/>
    </row>
    <row r="250" customFormat="false" ht="12.75" hidden="false" customHeight="true" outlineLevel="0" collapsed="false">
      <c r="A250" s="291" t="n">
        <v>247</v>
      </c>
      <c r="B250" s="303" t="n">
        <v>45820</v>
      </c>
      <c r="C250" s="276" t="n">
        <v>45809</v>
      </c>
      <c r="D250" s="251" t="s">
        <v>160</v>
      </c>
      <c r="E250" s="251" t="s">
        <v>371</v>
      </c>
      <c r="F250" s="333" t="n">
        <v>16138</v>
      </c>
      <c r="G250" s="310" t="s">
        <v>750</v>
      </c>
      <c r="H250" s="253" t="s">
        <v>500</v>
      </c>
      <c r="I250" s="251" t="s">
        <v>397</v>
      </c>
      <c r="J250" s="251" t="s">
        <v>684</v>
      </c>
      <c r="K250" s="251" t="s">
        <v>552</v>
      </c>
      <c r="L250" s="280" t="str">
        <f aca="false">IF(K250="","",IF(LEN(K250)&gt;14,IF(ISBLANK(K250),"",K250),REPLACE(REPLACE(K250,1,3,"XXX"),13,2,"XX")))</f>
        <v>57.106.966/0001-25</v>
      </c>
      <c r="M250" s="250" t="s">
        <v>468</v>
      </c>
      <c r="N250" s="250" t="s">
        <v>476</v>
      </c>
      <c r="O250" s="328" t="n">
        <v>61212</v>
      </c>
      <c r="P250" s="303" t="s">
        <v>745</v>
      </c>
      <c r="Q250" s="287"/>
      <c r="R250" s="287"/>
      <c r="S250" s="287"/>
    </row>
    <row r="251" customFormat="false" ht="12.75" hidden="false" customHeight="true" outlineLevel="0" collapsed="false">
      <c r="A251" s="291" t="n">
        <v>248</v>
      </c>
      <c r="B251" s="303" t="n">
        <v>45820</v>
      </c>
      <c r="C251" s="276" t="n">
        <v>45809</v>
      </c>
      <c r="D251" s="251" t="s">
        <v>158</v>
      </c>
      <c r="E251" s="251" t="s">
        <v>302</v>
      </c>
      <c r="F251" s="333" t="n">
        <v>10</v>
      </c>
      <c r="G251" s="310" t="s">
        <v>477</v>
      </c>
      <c r="H251" s="253"/>
      <c r="I251" s="251" t="s">
        <v>392</v>
      </c>
      <c r="J251" s="251" t="s">
        <v>478</v>
      </c>
      <c r="K251" s="251" t="s">
        <v>479</v>
      </c>
      <c r="L251" s="280" t="str">
        <f aca="false">IF(K251="","",IF(LEN(K251)&gt;14,IF(ISBLANK(K251),"",K251),REPLACE(REPLACE(K251,1,3,"XXX"),13,2,"XX")))</f>
        <v>00.000.000/4002-97</v>
      </c>
      <c r="M251" s="250" t="s">
        <v>480</v>
      </c>
      <c r="N251" s="250" t="s">
        <v>476</v>
      </c>
      <c r="O251" s="328" t="n">
        <v>891631200028680</v>
      </c>
      <c r="P251" s="303" t="s">
        <v>745</v>
      </c>
      <c r="Q251" s="287"/>
      <c r="R251" s="287"/>
      <c r="S251" s="287"/>
    </row>
    <row r="252" customFormat="false" ht="15.75" hidden="false" customHeight="true" outlineLevel="0" collapsed="false">
      <c r="A252" s="302" t="n">
        <v>249</v>
      </c>
      <c r="B252" s="303" t="n">
        <v>45820</v>
      </c>
      <c r="C252" s="276" t="n">
        <v>45809</v>
      </c>
      <c r="D252" s="251" t="s">
        <v>136</v>
      </c>
      <c r="E252" s="251" t="s">
        <v>142</v>
      </c>
      <c r="F252" s="333" t="n">
        <v>1000</v>
      </c>
      <c r="G252" s="310" t="s">
        <v>744</v>
      </c>
      <c r="H252" s="251"/>
      <c r="I252" s="251"/>
      <c r="J252" s="251" t="s">
        <v>751</v>
      </c>
      <c r="K252" s="251"/>
      <c r="L252" s="280"/>
      <c r="M252" s="250"/>
      <c r="N252" s="250"/>
      <c r="O252" s="328"/>
      <c r="P252" s="303"/>
      <c r="Q252" s="287"/>
      <c r="R252" s="287"/>
      <c r="S252" s="287"/>
    </row>
    <row r="253" customFormat="false" ht="15.75" hidden="false" customHeight="true" outlineLevel="0" collapsed="false">
      <c r="A253" s="291" t="n">
        <v>250</v>
      </c>
      <c r="B253" s="303" t="n">
        <v>45820</v>
      </c>
      <c r="C253" s="276" t="n">
        <v>45809</v>
      </c>
      <c r="D253" s="251" t="s">
        <v>136</v>
      </c>
      <c r="E253" s="251" t="s">
        <v>142</v>
      </c>
      <c r="F253" s="333" t="n">
        <v>4232.14</v>
      </c>
      <c r="G253" s="310" t="s">
        <v>752</v>
      </c>
      <c r="H253" s="251"/>
      <c r="I253" s="251"/>
      <c r="J253" s="251" t="s">
        <v>753</v>
      </c>
      <c r="K253" s="251"/>
      <c r="L253" s="280"/>
      <c r="M253" s="250"/>
      <c r="N253" s="250"/>
      <c r="O253" s="328"/>
      <c r="P253" s="303"/>
      <c r="Q253" s="287"/>
      <c r="R253" s="287"/>
      <c r="S253" s="287"/>
    </row>
    <row r="254" customFormat="false" ht="15.75" hidden="false" customHeight="true" outlineLevel="0" collapsed="false">
      <c r="A254" s="291" t="n">
        <v>251</v>
      </c>
      <c r="B254" s="303" t="n">
        <v>45820</v>
      </c>
      <c r="C254" s="276" t="n">
        <v>45809</v>
      </c>
      <c r="D254" s="251" t="s">
        <v>136</v>
      </c>
      <c r="E254" s="251" t="s">
        <v>142</v>
      </c>
      <c r="F254" s="333" t="n">
        <v>324</v>
      </c>
      <c r="G254" s="310" t="s">
        <v>752</v>
      </c>
      <c r="H254" s="251"/>
      <c r="I254" s="251"/>
      <c r="J254" s="251" t="s">
        <v>754</v>
      </c>
      <c r="K254" s="251"/>
      <c r="L254" s="280"/>
      <c r="M254" s="250"/>
      <c r="N254" s="250"/>
      <c r="O254" s="328"/>
      <c r="P254" s="303"/>
      <c r="Q254" s="287"/>
      <c r="R254" s="287"/>
      <c r="S254" s="287"/>
    </row>
    <row r="255" customFormat="false" ht="15.75" hidden="false" customHeight="true" outlineLevel="0" collapsed="false">
      <c r="A255" s="302" t="n">
        <v>252</v>
      </c>
      <c r="B255" s="303" t="n">
        <v>45820</v>
      </c>
      <c r="C255" s="276" t="n">
        <v>45809</v>
      </c>
      <c r="D255" s="251" t="s">
        <v>136</v>
      </c>
      <c r="E255" s="251" t="s">
        <v>142</v>
      </c>
      <c r="F255" s="333" t="n">
        <v>1200</v>
      </c>
      <c r="G255" s="310" t="s">
        <v>752</v>
      </c>
      <c r="H255" s="251"/>
      <c r="I255" s="251"/>
      <c r="J255" s="251" t="s">
        <v>755</v>
      </c>
      <c r="K255" s="251"/>
      <c r="L255" s="280"/>
      <c r="M255" s="250"/>
      <c r="N255" s="250"/>
      <c r="O255" s="328"/>
      <c r="P255" s="303"/>
      <c r="Q255" s="287"/>
      <c r="R255" s="287"/>
      <c r="S255" s="287"/>
    </row>
    <row r="256" customFormat="false" ht="15.75" hidden="false" customHeight="true" outlineLevel="0" collapsed="false">
      <c r="A256" s="291" t="n">
        <v>253</v>
      </c>
      <c r="B256" s="303" t="n">
        <v>45820</v>
      </c>
      <c r="C256" s="276" t="n">
        <v>45809</v>
      </c>
      <c r="D256" s="251" t="s">
        <v>136</v>
      </c>
      <c r="E256" s="251" t="s">
        <v>142</v>
      </c>
      <c r="F256" s="333" t="n">
        <v>341.12</v>
      </c>
      <c r="G256" s="310" t="s">
        <v>756</v>
      </c>
      <c r="H256" s="253"/>
      <c r="I256" s="251"/>
      <c r="J256" s="251" t="s">
        <v>757</v>
      </c>
      <c r="K256" s="251"/>
      <c r="L256" s="280"/>
      <c r="M256" s="250"/>
      <c r="N256" s="250"/>
      <c r="O256" s="328"/>
      <c r="P256" s="303"/>
      <c r="Q256" s="287"/>
      <c r="R256" s="287"/>
      <c r="S256" s="287"/>
    </row>
    <row r="257" customFormat="false" ht="15.75" hidden="false" customHeight="true" outlineLevel="0" collapsed="false">
      <c r="A257" s="291" t="n">
        <v>254</v>
      </c>
      <c r="B257" s="303" t="n">
        <v>45821</v>
      </c>
      <c r="C257" s="276" t="n">
        <v>45809</v>
      </c>
      <c r="D257" s="251" t="s">
        <v>113</v>
      </c>
      <c r="E257" s="251" t="s">
        <v>113</v>
      </c>
      <c r="F257" s="333" t="n">
        <v>948.15</v>
      </c>
      <c r="G257" s="310" t="s">
        <v>758</v>
      </c>
      <c r="H257" s="253"/>
      <c r="I257" s="251"/>
      <c r="J257" s="251" t="s">
        <v>597</v>
      </c>
      <c r="K257" s="251"/>
      <c r="L257" s="280" t="str">
        <f aca="false">IF(K257="","",IF(LEN(K257)&gt;14,IF(ISBLANK(K257),"",K257),REPLACE(REPLACE(K257,1,3,"XXX"),13,2,"XX")))</f>
        <v/>
      </c>
      <c r="M257" s="250"/>
      <c r="N257" s="250"/>
      <c r="O257" s="334" t="n">
        <v>550503000104533</v>
      </c>
      <c r="P257" s="303"/>
      <c r="Q257" s="287"/>
      <c r="R257" s="287"/>
      <c r="S257" s="287"/>
    </row>
    <row r="258" customFormat="false" ht="12.75" hidden="false" customHeight="true" outlineLevel="0" collapsed="false">
      <c r="A258" s="302" t="n">
        <v>255</v>
      </c>
      <c r="B258" s="303" t="n">
        <v>45821</v>
      </c>
      <c r="C258" s="276" t="n">
        <v>45809</v>
      </c>
      <c r="D258" s="251" t="s">
        <v>158</v>
      </c>
      <c r="E258" s="251" t="s">
        <v>334</v>
      </c>
      <c r="F258" s="333" t="n">
        <v>482.38</v>
      </c>
      <c r="G258" s="310" t="s">
        <v>759</v>
      </c>
      <c r="H258" s="253" t="s">
        <v>473</v>
      </c>
      <c r="I258" s="251" t="s">
        <v>394</v>
      </c>
      <c r="J258" s="251" t="s">
        <v>760</v>
      </c>
      <c r="K258" s="251" t="s">
        <v>761</v>
      </c>
      <c r="L258" s="280" t="s">
        <v>761</v>
      </c>
      <c r="M258" s="250" t="s">
        <v>503</v>
      </c>
      <c r="N258" s="250" t="s">
        <v>503</v>
      </c>
      <c r="O258" s="328" t="n">
        <v>61301</v>
      </c>
      <c r="P258" s="303" t="s">
        <v>762</v>
      </c>
      <c r="Q258" s="287"/>
      <c r="R258" s="287"/>
      <c r="S258" s="287"/>
    </row>
    <row r="259" customFormat="false" ht="15.75" hidden="false" customHeight="true" outlineLevel="0" collapsed="false">
      <c r="A259" s="291" t="n">
        <v>256</v>
      </c>
      <c r="B259" s="303" t="n">
        <v>45821</v>
      </c>
      <c r="C259" s="276" t="n">
        <v>45809</v>
      </c>
      <c r="D259" s="251" t="s">
        <v>147</v>
      </c>
      <c r="E259" s="251" t="s">
        <v>222</v>
      </c>
      <c r="F259" s="333" t="n">
        <v>166.93</v>
      </c>
      <c r="G259" s="310" t="s">
        <v>763</v>
      </c>
      <c r="H259" s="251" t="s">
        <v>482</v>
      </c>
      <c r="I259" s="251" t="s">
        <v>397</v>
      </c>
      <c r="J259" s="251" t="s">
        <v>523</v>
      </c>
      <c r="K259" s="277" t="s">
        <v>524</v>
      </c>
      <c r="L259" s="280" t="s">
        <v>524</v>
      </c>
      <c r="M259" s="250" t="s">
        <v>503</v>
      </c>
      <c r="N259" s="250" t="s">
        <v>503</v>
      </c>
      <c r="O259" s="328" t="n">
        <v>61302</v>
      </c>
      <c r="P259" s="303" t="s">
        <v>762</v>
      </c>
      <c r="Q259" s="287"/>
      <c r="R259" s="287"/>
      <c r="S259" s="287"/>
    </row>
    <row r="260" customFormat="false" ht="12.75" hidden="false" customHeight="true" outlineLevel="0" collapsed="false">
      <c r="A260" s="291" t="n">
        <v>257</v>
      </c>
      <c r="B260" s="303" t="n">
        <v>45821</v>
      </c>
      <c r="C260" s="276" t="n">
        <v>45809</v>
      </c>
      <c r="D260" s="251" t="s">
        <v>158</v>
      </c>
      <c r="E260" s="251" t="s">
        <v>278</v>
      </c>
      <c r="F260" s="333" t="n">
        <v>1860</v>
      </c>
      <c r="G260" s="310" t="s">
        <v>764</v>
      </c>
      <c r="H260" s="253" t="s">
        <v>588</v>
      </c>
      <c r="I260" s="251" t="s">
        <v>394</v>
      </c>
      <c r="J260" s="251" t="s">
        <v>765</v>
      </c>
      <c r="K260" s="251" t="s">
        <v>766</v>
      </c>
      <c r="L260" s="280" t="s">
        <v>766</v>
      </c>
      <c r="M260" s="250" t="s">
        <v>468</v>
      </c>
      <c r="N260" s="250" t="s">
        <v>476</v>
      </c>
      <c r="O260" s="328" t="n">
        <v>49018084</v>
      </c>
      <c r="P260" s="303" t="s">
        <v>762</v>
      </c>
      <c r="Q260" s="287"/>
      <c r="R260" s="287"/>
      <c r="S260" s="287"/>
    </row>
    <row r="261" customFormat="false" ht="12.75" hidden="false" customHeight="true" outlineLevel="0" collapsed="false">
      <c r="A261" s="302" t="n">
        <v>258</v>
      </c>
      <c r="B261" s="303" t="n">
        <v>45821</v>
      </c>
      <c r="C261" s="276" t="n">
        <v>45809</v>
      </c>
      <c r="D261" s="251" t="s">
        <v>158</v>
      </c>
      <c r="E261" s="251" t="s">
        <v>302</v>
      </c>
      <c r="F261" s="333" t="n">
        <v>10</v>
      </c>
      <c r="G261" s="310" t="s">
        <v>477</v>
      </c>
      <c r="H261" s="251"/>
      <c r="I261" s="251" t="s">
        <v>392</v>
      </c>
      <c r="J261" s="251" t="s">
        <v>478</v>
      </c>
      <c r="K261" s="305" t="s">
        <v>479</v>
      </c>
      <c r="L261" s="280" t="s">
        <v>479</v>
      </c>
      <c r="M261" s="250" t="s">
        <v>480</v>
      </c>
      <c r="N261" s="250" t="s">
        <v>476</v>
      </c>
      <c r="O261" s="334" t="n">
        <v>871641200132229</v>
      </c>
      <c r="P261" s="303" t="s">
        <v>762</v>
      </c>
      <c r="Q261" s="287"/>
      <c r="R261" s="287"/>
      <c r="S261" s="287"/>
    </row>
    <row r="262" customFormat="false" ht="12.75" hidden="false" customHeight="true" outlineLevel="0" collapsed="false">
      <c r="A262" s="291" t="n">
        <v>259</v>
      </c>
      <c r="B262" s="303" t="n">
        <v>45824</v>
      </c>
      <c r="C262" s="276" t="n">
        <v>45809</v>
      </c>
      <c r="D262" s="251" t="s">
        <v>158</v>
      </c>
      <c r="E262" s="251" t="s">
        <v>284</v>
      </c>
      <c r="F262" s="333" t="n">
        <v>204</v>
      </c>
      <c r="G262" s="310" t="s">
        <v>767</v>
      </c>
      <c r="H262" s="253" t="s">
        <v>473</v>
      </c>
      <c r="I262" s="251" t="s">
        <v>394</v>
      </c>
      <c r="J262" s="249" t="s">
        <v>768</v>
      </c>
      <c r="K262" s="251" t="s">
        <v>769</v>
      </c>
      <c r="L262" s="280" t="s">
        <v>769</v>
      </c>
      <c r="M262" s="250" t="s">
        <v>503</v>
      </c>
      <c r="N262" s="250" t="s">
        <v>503</v>
      </c>
      <c r="O262" s="328" t="n">
        <v>61601</v>
      </c>
      <c r="P262" s="303" t="s">
        <v>770</v>
      </c>
      <c r="Q262" s="287"/>
      <c r="R262" s="287"/>
      <c r="S262" s="287"/>
    </row>
    <row r="263" customFormat="false" ht="12.75" hidden="false" customHeight="true" outlineLevel="0" collapsed="false">
      <c r="A263" s="291" t="n">
        <v>260</v>
      </c>
      <c r="B263" s="303" t="n">
        <v>45824</v>
      </c>
      <c r="C263" s="276" t="n">
        <v>45809</v>
      </c>
      <c r="D263" s="251" t="s">
        <v>158</v>
      </c>
      <c r="E263" s="251" t="s">
        <v>284</v>
      </c>
      <c r="F263" s="333" t="n">
        <v>170.6</v>
      </c>
      <c r="G263" s="310" t="s">
        <v>771</v>
      </c>
      <c r="H263" s="253" t="s">
        <v>473</v>
      </c>
      <c r="I263" s="251" t="s">
        <v>395</v>
      </c>
      <c r="J263" s="249" t="s">
        <v>768</v>
      </c>
      <c r="K263" s="251" t="s">
        <v>769</v>
      </c>
      <c r="L263" s="280" t="s">
        <v>769</v>
      </c>
      <c r="M263" s="250" t="s">
        <v>503</v>
      </c>
      <c r="N263" s="250" t="s">
        <v>503</v>
      </c>
      <c r="O263" s="328" t="n">
        <v>61602</v>
      </c>
      <c r="P263" s="303" t="s">
        <v>770</v>
      </c>
      <c r="Q263" s="287"/>
      <c r="R263" s="287"/>
      <c r="S263" s="287"/>
    </row>
    <row r="264" customFormat="false" ht="12.75" hidden="false" customHeight="true" outlineLevel="0" collapsed="false">
      <c r="A264" s="302" t="n">
        <v>261</v>
      </c>
      <c r="B264" s="303" t="n">
        <v>45824</v>
      </c>
      <c r="C264" s="276" t="n">
        <v>45809</v>
      </c>
      <c r="D264" s="251" t="s">
        <v>158</v>
      </c>
      <c r="E264" s="251" t="s">
        <v>356</v>
      </c>
      <c r="F264" s="333" t="n">
        <v>151</v>
      </c>
      <c r="G264" s="310" t="s">
        <v>772</v>
      </c>
      <c r="H264" s="253" t="s">
        <v>473</v>
      </c>
      <c r="I264" s="251" t="s">
        <v>396</v>
      </c>
      <c r="J264" s="249" t="s">
        <v>768</v>
      </c>
      <c r="K264" s="251" t="s">
        <v>769</v>
      </c>
      <c r="L264" s="280" t="s">
        <v>769</v>
      </c>
      <c r="M264" s="250" t="s">
        <v>503</v>
      </c>
      <c r="N264" s="250" t="s">
        <v>503</v>
      </c>
      <c r="O264" s="328" t="n">
        <v>61603</v>
      </c>
      <c r="P264" s="303" t="s">
        <v>770</v>
      </c>
      <c r="Q264" s="287"/>
      <c r="R264" s="287"/>
      <c r="S264" s="287"/>
    </row>
    <row r="265" customFormat="false" ht="12.75" hidden="false" customHeight="true" outlineLevel="0" collapsed="false">
      <c r="A265" s="291" t="n">
        <v>262</v>
      </c>
      <c r="B265" s="303" t="n">
        <v>45824</v>
      </c>
      <c r="C265" s="276" t="n">
        <v>45809</v>
      </c>
      <c r="D265" s="251" t="s">
        <v>158</v>
      </c>
      <c r="E265" s="251" t="s">
        <v>385</v>
      </c>
      <c r="F265" s="333" t="n">
        <v>437</v>
      </c>
      <c r="G265" s="310" t="s">
        <v>773</v>
      </c>
      <c r="H265" s="253" t="s">
        <v>500</v>
      </c>
      <c r="I265" s="251" t="s">
        <v>392</v>
      </c>
      <c r="J265" s="251" t="s">
        <v>684</v>
      </c>
      <c r="K265" s="251" t="s">
        <v>552</v>
      </c>
      <c r="L265" s="280" t="str">
        <f aca="false">IF(K265="","",IF(LEN(K265)&gt;14,IF(ISBLANK(K265),"",K265),REPLACE(REPLACE(K265,1,3,"XXX"),13,2,"XX")))</f>
        <v>57.106.966/0001-25</v>
      </c>
      <c r="M265" s="250" t="s">
        <v>468</v>
      </c>
      <c r="N265" s="250" t="s">
        <v>476</v>
      </c>
      <c r="O265" s="328" t="n">
        <v>61604</v>
      </c>
      <c r="P265" s="303" t="s">
        <v>770</v>
      </c>
      <c r="Q265" s="287"/>
      <c r="R265" s="287"/>
      <c r="S265" s="287"/>
    </row>
    <row r="266" customFormat="false" ht="12.75" hidden="false" customHeight="true" outlineLevel="0" collapsed="false">
      <c r="A266" s="291" t="n">
        <v>263</v>
      </c>
      <c r="B266" s="303" t="n">
        <v>45824</v>
      </c>
      <c r="C266" s="276" t="n">
        <v>45809</v>
      </c>
      <c r="D266" s="251" t="s">
        <v>158</v>
      </c>
      <c r="E266" s="251" t="s">
        <v>310</v>
      </c>
      <c r="F266" s="333" t="n">
        <v>1568.8</v>
      </c>
      <c r="G266" s="310" t="s">
        <v>774</v>
      </c>
      <c r="H266" s="253" t="s">
        <v>500</v>
      </c>
      <c r="I266" s="251" t="s">
        <v>397</v>
      </c>
      <c r="J266" s="251" t="s">
        <v>775</v>
      </c>
      <c r="K266" s="251" t="s">
        <v>776</v>
      </c>
      <c r="L266" s="280" t="s">
        <v>776</v>
      </c>
      <c r="M266" s="250"/>
      <c r="N266" s="250"/>
      <c r="O266" s="328" t="n">
        <v>61605</v>
      </c>
      <c r="P266" s="303"/>
      <c r="Q266" s="287"/>
      <c r="R266" s="287"/>
      <c r="S266" s="287"/>
    </row>
    <row r="267" customFormat="false" ht="12.75" hidden="false" customHeight="true" outlineLevel="0" collapsed="false">
      <c r="A267" s="302" t="n">
        <v>264</v>
      </c>
      <c r="B267" s="303" t="n">
        <v>45824</v>
      </c>
      <c r="C267" s="276" t="n">
        <v>45809</v>
      </c>
      <c r="D267" s="251" t="s">
        <v>158</v>
      </c>
      <c r="E267" s="251" t="s">
        <v>302</v>
      </c>
      <c r="F267" s="333" t="n">
        <v>14.32</v>
      </c>
      <c r="G267" s="310" t="s">
        <v>477</v>
      </c>
      <c r="H267" s="251"/>
      <c r="I267" s="251" t="s">
        <v>392</v>
      </c>
      <c r="J267" s="251" t="s">
        <v>478</v>
      </c>
      <c r="K267" s="305" t="s">
        <v>479</v>
      </c>
      <c r="L267" s="280" t="s">
        <v>479</v>
      </c>
      <c r="M267" s="250" t="s">
        <v>480</v>
      </c>
      <c r="N267" s="250" t="s">
        <v>476</v>
      </c>
      <c r="O267" s="334" t="n">
        <v>831671100620062</v>
      </c>
      <c r="P267" s="303" t="n">
        <v>45824</v>
      </c>
      <c r="Q267" s="287"/>
      <c r="R267" s="287"/>
      <c r="S267" s="287"/>
    </row>
    <row r="268" customFormat="false" ht="12.75" hidden="false" customHeight="true" outlineLevel="0" collapsed="false">
      <c r="A268" s="291" t="n">
        <v>265</v>
      </c>
      <c r="B268" s="303" t="n">
        <v>45824</v>
      </c>
      <c r="C268" s="276" t="n">
        <v>45809</v>
      </c>
      <c r="D268" s="251" t="s">
        <v>158</v>
      </c>
      <c r="E268" s="251" t="s">
        <v>292</v>
      </c>
      <c r="F268" s="333" t="n">
        <v>106.8</v>
      </c>
      <c r="G268" s="310" t="s">
        <v>777</v>
      </c>
      <c r="H268" s="253" t="s">
        <v>588</v>
      </c>
      <c r="I268" s="251" t="s">
        <v>395</v>
      </c>
      <c r="J268" s="251" t="s">
        <v>778</v>
      </c>
      <c r="K268" s="251" t="s">
        <v>779</v>
      </c>
      <c r="L268" s="280" t="s">
        <v>779</v>
      </c>
      <c r="M268" s="250" t="s">
        <v>468</v>
      </c>
      <c r="N268" s="250" t="s">
        <v>476</v>
      </c>
      <c r="O268" s="328" t="n">
        <v>61701</v>
      </c>
      <c r="P268" s="303" t="n">
        <v>45824</v>
      </c>
      <c r="Q268" s="287"/>
      <c r="R268" s="287"/>
      <c r="S268" s="287"/>
    </row>
    <row r="269" customFormat="false" ht="15.75" hidden="false" customHeight="true" outlineLevel="0" collapsed="false">
      <c r="A269" s="291" t="n">
        <v>266</v>
      </c>
      <c r="B269" s="303" t="n">
        <v>45824</v>
      </c>
      <c r="C269" s="276" t="n">
        <v>45809</v>
      </c>
      <c r="D269" s="251" t="s">
        <v>136</v>
      </c>
      <c r="E269" s="251" t="s">
        <v>142</v>
      </c>
      <c r="F269" s="333" t="n">
        <v>2000</v>
      </c>
      <c r="G269" s="310" t="s">
        <v>744</v>
      </c>
      <c r="H269" s="251"/>
      <c r="I269" s="251"/>
      <c r="J269" s="251" t="s">
        <v>724</v>
      </c>
      <c r="K269" s="251"/>
      <c r="L269" s="280"/>
      <c r="M269" s="250"/>
      <c r="N269" s="250"/>
      <c r="O269" s="328"/>
      <c r="P269" s="303"/>
      <c r="Q269" s="287"/>
      <c r="R269" s="287"/>
      <c r="S269" s="287"/>
    </row>
    <row r="270" customFormat="false" ht="19.25" hidden="false" customHeight="false" outlineLevel="0" collapsed="false">
      <c r="A270" s="302" t="n">
        <v>267</v>
      </c>
      <c r="B270" s="303" t="n">
        <v>45825</v>
      </c>
      <c r="C270" s="276" t="n">
        <v>45809</v>
      </c>
      <c r="D270" s="251" t="s">
        <v>160</v>
      </c>
      <c r="E270" s="251" t="s">
        <v>385</v>
      </c>
      <c r="F270" s="333" t="n">
        <v>745</v>
      </c>
      <c r="G270" s="310" t="s">
        <v>780</v>
      </c>
      <c r="H270" s="253" t="s">
        <v>500</v>
      </c>
      <c r="I270" s="251" t="s">
        <v>396</v>
      </c>
      <c r="J270" s="251" t="s">
        <v>684</v>
      </c>
      <c r="K270" s="251" t="s">
        <v>552</v>
      </c>
      <c r="L270" s="280" t="str">
        <f aca="false">IF(K270="","",IF(LEN(K270)&gt;14,IF(ISBLANK(K270),"",K270),REPLACE(REPLACE(K270,1,3,"XXX"),13,2,"XX")))</f>
        <v>57.106.966/0001-25</v>
      </c>
      <c r="M270" s="250" t="s">
        <v>468</v>
      </c>
      <c r="N270" s="250" t="s">
        <v>476</v>
      </c>
      <c r="O270" s="328" t="n">
        <v>61702</v>
      </c>
      <c r="P270" s="303" t="n">
        <v>45824</v>
      </c>
      <c r="Q270" s="287"/>
      <c r="R270" s="287"/>
      <c r="S270" s="287"/>
    </row>
    <row r="271" customFormat="false" ht="19.25" hidden="false" customHeight="false" outlineLevel="0" collapsed="false">
      <c r="A271" s="291" t="n">
        <v>268</v>
      </c>
      <c r="B271" s="303" t="n">
        <v>45825</v>
      </c>
      <c r="C271" s="276" t="n">
        <v>45809</v>
      </c>
      <c r="D271" s="251" t="s">
        <v>160</v>
      </c>
      <c r="E271" s="251" t="s">
        <v>385</v>
      </c>
      <c r="F271" s="333" t="n">
        <v>745</v>
      </c>
      <c r="G271" s="310" t="s">
        <v>780</v>
      </c>
      <c r="H271" s="253" t="s">
        <v>500</v>
      </c>
      <c r="I271" s="251" t="s">
        <v>395</v>
      </c>
      <c r="J271" s="251" t="s">
        <v>684</v>
      </c>
      <c r="K271" s="251" t="s">
        <v>552</v>
      </c>
      <c r="L271" s="280" t="str">
        <f aca="false">IF(K271="","",IF(LEN(K271)&gt;14,IF(ISBLANK(K271),"",K271),REPLACE(REPLACE(K271,1,3,"XXX"),13,2,"XX")))</f>
        <v>57.106.966/0001-25</v>
      </c>
      <c r="M271" s="250" t="s">
        <v>468</v>
      </c>
      <c r="N271" s="250" t="s">
        <v>476</v>
      </c>
      <c r="O271" s="328" t="n">
        <v>61703</v>
      </c>
      <c r="P271" s="303" t="s">
        <v>781</v>
      </c>
      <c r="Q271" s="287"/>
      <c r="R271" s="287"/>
      <c r="S271" s="287"/>
    </row>
    <row r="272" customFormat="false" ht="12.75" hidden="false" customHeight="true" outlineLevel="0" collapsed="false">
      <c r="A272" s="291" t="n">
        <v>269</v>
      </c>
      <c r="B272" s="303" t="n">
        <v>45825</v>
      </c>
      <c r="C272" s="276" t="n">
        <v>45809</v>
      </c>
      <c r="D272" s="251" t="s">
        <v>147</v>
      </c>
      <c r="E272" s="251" t="s">
        <v>226</v>
      </c>
      <c r="F272" s="333" t="n">
        <v>292.12</v>
      </c>
      <c r="G272" s="310" t="s">
        <v>782</v>
      </c>
      <c r="H272" s="253" t="s">
        <v>482</v>
      </c>
      <c r="I272" s="251" t="s">
        <v>394</v>
      </c>
      <c r="J272" s="251" t="s">
        <v>783</v>
      </c>
      <c r="K272" s="251" t="s">
        <v>784</v>
      </c>
      <c r="L272" s="280" t="s">
        <v>784</v>
      </c>
      <c r="M272" s="250" t="s">
        <v>503</v>
      </c>
      <c r="N272" s="250" t="s">
        <v>503</v>
      </c>
      <c r="O272" s="328" t="n">
        <v>61704</v>
      </c>
      <c r="P272" s="303" t="s">
        <v>781</v>
      </c>
      <c r="Q272" s="287"/>
      <c r="R272" s="287"/>
      <c r="S272" s="287"/>
    </row>
    <row r="273" customFormat="false" ht="12.75" hidden="false" customHeight="true" outlineLevel="0" collapsed="false">
      <c r="A273" s="302" t="n">
        <v>270</v>
      </c>
      <c r="B273" s="303" t="n">
        <v>45825</v>
      </c>
      <c r="C273" s="276" t="n">
        <v>45809</v>
      </c>
      <c r="D273" s="251" t="s">
        <v>147</v>
      </c>
      <c r="E273" s="251" t="s">
        <v>226</v>
      </c>
      <c r="F273" s="333" t="n">
        <v>73.03</v>
      </c>
      <c r="G273" s="310" t="s">
        <v>785</v>
      </c>
      <c r="H273" s="253" t="s">
        <v>482</v>
      </c>
      <c r="I273" s="251" t="s">
        <v>396</v>
      </c>
      <c r="J273" s="251" t="s">
        <v>783</v>
      </c>
      <c r="K273" s="251" t="s">
        <v>784</v>
      </c>
      <c r="L273" s="280" t="s">
        <v>784</v>
      </c>
      <c r="M273" s="250" t="s">
        <v>503</v>
      </c>
      <c r="N273" s="250" t="s">
        <v>503</v>
      </c>
      <c r="O273" s="328" t="n">
        <v>61705</v>
      </c>
      <c r="P273" s="303" t="s">
        <v>781</v>
      </c>
      <c r="Q273" s="287"/>
      <c r="R273" s="287"/>
      <c r="S273" s="287"/>
    </row>
    <row r="274" customFormat="false" ht="12.75" hidden="false" customHeight="true" outlineLevel="0" collapsed="false">
      <c r="A274" s="291" t="n">
        <v>271</v>
      </c>
      <c r="B274" s="303" t="n">
        <v>45825</v>
      </c>
      <c r="C274" s="276" t="n">
        <v>45809</v>
      </c>
      <c r="D274" s="251" t="s">
        <v>147</v>
      </c>
      <c r="E274" s="251" t="s">
        <v>226</v>
      </c>
      <c r="F274" s="333" t="n">
        <v>109.54</v>
      </c>
      <c r="G274" s="310" t="s">
        <v>786</v>
      </c>
      <c r="H274" s="253" t="s">
        <v>482</v>
      </c>
      <c r="I274" s="251" t="s">
        <v>395</v>
      </c>
      <c r="J274" s="251" t="s">
        <v>783</v>
      </c>
      <c r="K274" s="251" t="s">
        <v>784</v>
      </c>
      <c r="L274" s="280" t="s">
        <v>784</v>
      </c>
      <c r="M274" s="250" t="s">
        <v>503</v>
      </c>
      <c r="N274" s="250" t="s">
        <v>503</v>
      </c>
      <c r="O274" s="328" t="n">
        <v>61706</v>
      </c>
      <c r="P274" s="303" t="s">
        <v>781</v>
      </c>
      <c r="Q274" s="287"/>
      <c r="R274" s="287"/>
      <c r="S274" s="287"/>
    </row>
    <row r="275" customFormat="false" ht="12.75" hidden="false" customHeight="true" outlineLevel="0" collapsed="false">
      <c r="A275" s="291" t="n">
        <v>272</v>
      </c>
      <c r="B275" s="303" t="n">
        <v>45825</v>
      </c>
      <c r="C275" s="276" t="n">
        <v>45809</v>
      </c>
      <c r="D275" s="251" t="s">
        <v>158</v>
      </c>
      <c r="E275" s="251" t="s">
        <v>302</v>
      </c>
      <c r="F275" s="333" t="n">
        <v>15.79</v>
      </c>
      <c r="G275" s="310" t="s">
        <v>477</v>
      </c>
      <c r="H275" s="251"/>
      <c r="I275" s="251" t="s">
        <v>392</v>
      </c>
      <c r="J275" s="251" t="s">
        <v>478</v>
      </c>
      <c r="K275" s="305" t="s">
        <v>479</v>
      </c>
      <c r="L275" s="280" t="s">
        <v>479</v>
      </c>
      <c r="M275" s="250" t="s">
        <v>480</v>
      </c>
      <c r="N275" s="250" t="s">
        <v>476</v>
      </c>
      <c r="O275" s="334" t="n">
        <v>861681200032965</v>
      </c>
      <c r="P275" s="303" t="s">
        <v>781</v>
      </c>
      <c r="Q275" s="287"/>
      <c r="R275" s="287"/>
      <c r="S275" s="287"/>
    </row>
    <row r="276" customFormat="false" ht="15.75" hidden="false" customHeight="true" outlineLevel="0" collapsed="false">
      <c r="A276" s="302" t="n">
        <v>273</v>
      </c>
      <c r="B276" s="303" t="n">
        <v>45826</v>
      </c>
      <c r="C276" s="276" t="n">
        <v>45809</v>
      </c>
      <c r="D276" s="251" t="s">
        <v>158</v>
      </c>
      <c r="E276" s="251" t="s">
        <v>284</v>
      </c>
      <c r="F276" s="331" t="n">
        <v>711.74</v>
      </c>
      <c r="G276" s="310" t="s">
        <v>614</v>
      </c>
      <c r="H276" s="277" t="s">
        <v>473</v>
      </c>
      <c r="I276" s="251" t="s">
        <v>393</v>
      </c>
      <c r="J276" s="251" t="s">
        <v>615</v>
      </c>
      <c r="K276" s="277" t="s">
        <v>616</v>
      </c>
      <c r="L276" s="280" t="s">
        <v>616</v>
      </c>
      <c r="M276" s="250" t="s">
        <v>503</v>
      </c>
      <c r="N276" s="250" t="s">
        <v>503</v>
      </c>
      <c r="O276" s="328" t="n">
        <v>61801</v>
      </c>
      <c r="P276" s="303" t="s">
        <v>787</v>
      </c>
      <c r="Q276" s="287"/>
      <c r="R276" s="287"/>
      <c r="S276" s="287"/>
    </row>
    <row r="277" customFormat="false" ht="15.75" hidden="false" customHeight="true" outlineLevel="0" collapsed="false">
      <c r="A277" s="291" t="n">
        <v>274</v>
      </c>
      <c r="B277" s="303" t="n">
        <v>45826</v>
      </c>
      <c r="C277" s="276" t="n">
        <v>45809</v>
      </c>
      <c r="D277" s="251" t="s">
        <v>158</v>
      </c>
      <c r="E277" s="251" t="s">
        <v>284</v>
      </c>
      <c r="F277" s="333" t="n">
        <v>889.67</v>
      </c>
      <c r="G277" s="310" t="s">
        <v>614</v>
      </c>
      <c r="H277" s="277" t="s">
        <v>473</v>
      </c>
      <c r="I277" s="251" t="s">
        <v>395</v>
      </c>
      <c r="J277" s="251" t="s">
        <v>615</v>
      </c>
      <c r="K277" s="277" t="s">
        <v>616</v>
      </c>
      <c r="L277" s="280" t="s">
        <v>616</v>
      </c>
      <c r="M277" s="250" t="s">
        <v>503</v>
      </c>
      <c r="N277" s="250" t="s">
        <v>503</v>
      </c>
      <c r="O277" s="328" t="n">
        <v>61802</v>
      </c>
      <c r="P277" s="303" t="s">
        <v>787</v>
      </c>
      <c r="Q277" s="287"/>
      <c r="R277" s="287"/>
      <c r="S277" s="287"/>
    </row>
    <row r="278" customFormat="false" ht="12.75" hidden="false" customHeight="true" outlineLevel="0" collapsed="false">
      <c r="A278" s="291" t="n">
        <v>275</v>
      </c>
      <c r="B278" s="303" t="n">
        <v>45826</v>
      </c>
      <c r="C278" s="276" t="n">
        <v>45809</v>
      </c>
      <c r="D278" s="251" t="s">
        <v>158</v>
      </c>
      <c r="E278" s="251" t="s">
        <v>320</v>
      </c>
      <c r="F278" s="333" t="n">
        <v>347</v>
      </c>
      <c r="G278" s="310" t="s">
        <v>690</v>
      </c>
      <c r="H278" s="253" t="s">
        <v>500</v>
      </c>
      <c r="I278" s="251" t="s">
        <v>396</v>
      </c>
      <c r="J278" s="251" t="s">
        <v>788</v>
      </c>
      <c r="K278" s="251" t="s">
        <v>552</v>
      </c>
      <c r="L278" s="280" t="str">
        <f aca="false">IF(K278="","",IF(LEN(K278)&gt;14,IF(ISBLANK(K278),"",K278),REPLACE(REPLACE(K278,1,3,"XXX"),13,2,"XX")))</f>
        <v>57.106.966/0001-25</v>
      </c>
      <c r="M278" s="250" t="s">
        <v>468</v>
      </c>
      <c r="N278" s="250" t="s">
        <v>476</v>
      </c>
      <c r="O278" s="328" t="n">
        <v>61803</v>
      </c>
      <c r="P278" s="303" t="s">
        <v>787</v>
      </c>
      <c r="Q278" s="287"/>
      <c r="R278" s="287"/>
      <c r="S278" s="287"/>
    </row>
    <row r="279" customFormat="false" ht="12.75" hidden="false" customHeight="true" outlineLevel="0" collapsed="false">
      <c r="A279" s="302" t="n">
        <v>276</v>
      </c>
      <c r="B279" s="303" t="n">
        <v>45826</v>
      </c>
      <c r="C279" s="276" t="n">
        <v>45809</v>
      </c>
      <c r="D279" s="251" t="s">
        <v>158</v>
      </c>
      <c r="E279" s="251" t="s">
        <v>354</v>
      </c>
      <c r="F279" s="333" t="n">
        <v>265.5</v>
      </c>
      <c r="G279" s="310" t="s">
        <v>789</v>
      </c>
      <c r="H279" s="277" t="s">
        <v>505</v>
      </c>
      <c r="I279" s="251" t="s">
        <v>396</v>
      </c>
      <c r="J279" s="251" t="s">
        <v>621</v>
      </c>
      <c r="K279" s="251" t="s">
        <v>646</v>
      </c>
      <c r="L279" s="280" t="s">
        <v>646</v>
      </c>
      <c r="M279" s="250" t="s">
        <v>468</v>
      </c>
      <c r="N279" s="250" t="s">
        <v>476</v>
      </c>
      <c r="O279" s="328" t="n">
        <v>61804</v>
      </c>
      <c r="P279" s="303" t="s">
        <v>787</v>
      </c>
      <c r="Q279" s="287"/>
      <c r="R279" s="287"/>
      <c r="S279" s="287"/>
    </row>
    <row r="280" customFormat="false" ht="12.75" hidden="false" customHeight="true" outlineLevel="0" collapsed="false">
      <c r="A280" s="291" t="n">
        <v>277</v>
      </c>
      <c r="B280" s="303" t="n">
        <v>45826</v>
      </c>
      <c r="C280" s="276" t="n">
        <v>45809</v>
      </c>
      <c r="D280" s="251" t="s">
        <v>158</v>
      </c>
      <c r="E280" s="251" t="s">
        <v>354</v>
      </c>
      <c r="F280" s="333" t="n">
        <v>265.5</v>
      </c>
      <c r="G280" s="310" t="s">
        <v>789</v>
      </c>
      <c r="H280" s="277" t="s">
        <v>505</v>
      </c>
      <c r="I280" s="251" t="s">
        <v>396</v>
      </c>
      <c r="J280" s="251" t="s">
        <v>487</v>
      </c>
      <c r="K280" s="251" t="s">
        <v>790</v>
      </c>
      <c r="L280" s="280" t="s">
        <v>790</v>
      </c>
      <c r="M280" s="250" t="s">
        <v>468</v>
      </c>
      <c r="N280" s="250" t="s">
        <v>476</v>
      </c>
      <c r="O280" s="328" t="n">
        <v>61805</v>
      </c>
      <c r="P280" s="303" t="s">
        <v>787</v>
      </c>
      <c r="Q280" s="287"/>
      <c r="R280" s="287"/>
      <c r="S280" s="287"/>
    </row>
    <row r="281" customFormat="false" ht="15.75" hidden="false" customHeight="true" outlineLevel="0" collapsed="false">
      <c r="A281" s="291" t="n">
        <v>278</v>
      </c>
      <c r="B281" s="303" t="n">
        <v>45826</v>
      </c>
      <c r="C281" s="276" t="n">
        <v>45809</v>
      </c>
      <c r="D281" s="251" t="s">
        <v>158</v>
      </c>
      <c r="E281" s="251" t="s">
        <v>356</v>
      </c>
      <c r="F281" s="333" t="n">
        <v>81</v>
      </c>
      <c r="G281" s="310" t="s">
        <v>791</v>
      </c>
      <c r="H281" s="253"/>
      <c r="I281" s="251"/>
      <c r="J281" s="251" t="s">
        <v>792</v>
      </c>
      <c r="K281" s="251"/>
      <c r="L281" s="280"/>
      <c r="M281" s="250"/>
      <c r="N281" s="250"/>
      <c r="O281" s="328" t="n">
        <v>61806</v>
      </c>
      <c r="P281" s="303" t="s">
        <v>787</v>
      </c>
      <c r="Q281" s="287"/>
      <c r="R281" s="287"/>
      <c r="S281" s="287"/>
    </row>
    <row r="282" customFormat="false" ht="15.75" hidden="false" customHeight="true" outlineLevel="0" collapsed="false">
      <c r="A282" s="302" t="n">
        <v>279</v>
      </c>
      <c r="B282" s="303" t="n">
        <v>45826</v>
      </c>
      <c r="C282" s="276" t="n">
        <v>45809</v>
      </c>
      <c r="D282" s="251" t="s">
        <v>158</v>
      </c>
      <c r="E282" s="251" t="s">
        <v>356</v>
      </c>
      <c r="F282" s="333" t="n">
        <v>109</v>
      </c>
      <c r="G282" s="310" t="s">
        <v>791</v>
      </c>
      <c r="H282" s="253"/>
      <c r="I282" s="251"/>
      <c r="J282" s="251" t="s">
        <v>793</v>
      </c>
      <c r="K282" s="251"/>
      <c r="L282" s="280"/>
      <c r="M282" s="250"/>
      <c r="N282" s="250"/>
      <c r="O282" s="328" t="n">
        <v>61807</v>
      </c>
      <c r="P282" s="303" t="s">
        <v>787</v>
      </c>
      <c r="Q282" s="287"/>
      <c r="R282" s="287"/>
      <c r="S282" s="287"/>
    </row>
    <row r="283" customFormat="false" ht="15.75" hidden="false" customHeight="true" outlineLevel="0" collapsed="false">
      <c r="A283" s="291" t="n">
        <v>280</v>
      </c>
      <c r="B283" s="303" t="n">
        <v>45826</v>
      </c>
      <c r="C283" s="276" t="n">
        <v>45809</v>
      </c>
      <c r="D283" s="251" t="s">
        <v>158</v>
      </c>
      <c r="E283" s="251" t="s">
        <v>356</v>
      </c>
      <c r="F283" s="333" t="n">
        <v>46</v>
      </c>
      <c r="G283" s="310" t="s">
        <v>791</v>
      </c>
      <c r="H283" s="253"/>
      <c r="I283" s="251"/>
      <c r="J283" s="251" t="s">
        <v>793</v>
      </c>
      <c r="K283" s="251"/>
      <c r="L283" s="280"/>
      <c r="M283" s="250"/>
      <c r="N283" s="250"/>
      <c r="O283" s="328" t="n">
        <v>61808</v>
      </c>
      <c r="P283" s="303" t="s">
        <v>787</v>
      </c>
      <c r="Q283" s="287"/>
      <c r="R283" s="287"/>
      <c r="S283" s="287"/>
    </row>
    <row r="284" customFormat="false" ht="15.75" hidden="false" customHeight="true" outlineLevel="0" collapsed="false">
      <c r="A284" s="291" t="n">
        <v>281</v>
      </c>
      <c r="B284" s="303" t="n">
        <v>45826</v>
      </c>
      <c r="C284" s="276" t="n">
        <v>45809</v>
      </c>
      <c r="D284" s="251" t="s">
        <v>158</v>
      </c>
      <c r="E284" s="251" t="s">
        <v>356</v>
      </c>
      <c r="F284" s="333" t="n">
        <v>1028</v>
      </c>
      <c r="G284" s="310" t="s">
        <v>791</v>
      </c>
      <c r="H284" s="253"/>
      <c r="I284" s="251" t="s">
        <v>392</v>
      </c>
      <c r="J284" s="251" t="s">
        <v>794</v>
      </c>
      <c r="K284" s="251" t="s">
        <v>552</v>
      </c>
      <c r="L284" s="280" t="str">
        <f aca="false">IF(K284="","",IF(LEN(K284)&gt;14,IF(ISBLANK(K284),"",K284),REPLACE(REPLACE(K284,1,3,"XXX"),13,2,"XX")))</f>
        <v>57.106.966/0001-25</v>
      </c>
      <c r="M284" s="250" t="s">
        <v>468</v>
      </c>
      <c r="N284" s="250" t="s">
        <v>476</v>
      </c>
      <c r="O284" s="328" t="n">
        <v>61809</v>
      </c>
      <c r="P284" s="303" t="s">
        <v>787</v>
      </c>
      <c r="Q284" s="287"/>
      <c r="R284" s="287"/>
      <c r="S284" s="287"/>
    </row>
    <row r="285" customFormat="false" ht="15.75" hidden="false" customHeight="true" outlineLevel="0" collapsed="false">
      <c r="A285" s="302" t="n">
        <v>282</v>
      </c>
      <c r="B285" s="303" t="n">
        <v>45826</v>
      </c>
      <c r="C285" s="276" t="n">
        <v>45809</v>
      </c>
      <c r="D285" s="251" t="s">
        <v>158</v>
      </c>
      <c r="E285" s="251" t="s">
        <v>356</v>
      </c>
      <c r="F285" s="335" t="n">
        <v>125.76</v>
      </c>
      <c r="G285" s="310" t="s">
        <v>791</v>
      </c>
      <c r="H285" s="253"/>
      <c r="I285" s="251"/>
      <c r="J285" s="251" t="s">
        <v>795</v>
      </c>
      <c r="K285" s="251"/>
      <c r="L285" s="280"/>
      <c r="M285" s="250"/>
      <c r="N285" s="250"/>
      <c r="O285" s="328" t="n">
        <v>61810</v>
      </c>
      <c r="P285" s="303"/>
      <c r="Q285" s="287"/>
      <c r="R285" s="287"/>
      <c r="S285" s="287"/>
    </row>
    <row r="286" customFormat="false" ht="15.75" hidden="false" customHeight="true" outlineLevel="0" collapsed="false">
      <c r="A286" s="291" t="n">
        <v>283</v>
      </c>
      <c r="B286" s="303" t="n">
        <v>45826</v>
      </c>
      <c r="C286" s="276" t="n">
        <v>45809</v>
      </c>
      <c r="D286" s="251" t="s">
        <v>158</v>
      </c>
      <c r="E286" s="251" t="s">
        <v>302</v>
      </c>
      <c r="F286" s="331" t="n">
        <v>8.55</v>
      </c>
      <c r="G286" s="310" t="s">
        <v>477</v>
      </c>
      <c r="H286" s="251"/>
      <c r="I286" s="251" t="s">
        <v>392</v>
      </c>
      <c r="J286" s="251" t="s">
        <v>478</v>
      </c>
      <c r="K286" s="305" t="s">
        <v>479</v>
      </c>
      <c r="L286" s="280" t="s">
        <v>479</v>
      </c>
      <c r="M286" s="250" t="s">
        <v>480</v>
      </c>
      <c r="N286" s="250" t="s">
        <v>476</v>
      </c>
      <c r="O286" s="334" t="n">
        <v>891691200131809</v>
      </c>
      <c r="P286" s="303" t="s">
        <v>787</v>
      </c>
      <c r="Q286" s="287"/>
      <c r="R286" s="287"/>
      <c r="S286" s="287"/>
    </row>
    <row r="287" customFormat="false" ht="15.75" hidden="false" customHeight="true" outlineLevel="0" collapsed="false">
      <c r="A287" s="291" t="n">
        <v>284</v>
      </c>
      <c r="B287" s="303" t="n">
        <v>45828</v>
      </c>
      <c r="C287" s="276" t="n">
        <v>45809</v>
      </c>
      <c r="D287" s="251" t="s">
        <v>158</v>
      </c>
      <c r="E287" s="251" t="s">
        <v>260</v>
      </c>
      <c r="F287" s="335" t="n">
        <v>2000</v>
      </c>
      <c r="G287" s="310" t="s">
        <v>617</v>
      </c>
      <c r="H287" s="277" t="s">
        <v>588</v>
      </c>
      <c r="I287" s="251" t="s">
        <v>393</v>
      </c>
      <c r="J287" s="251" t="s">
        <v>796</v>
      </c>
      <c r="K287" s="251" t="s">
        <v>619</v>
      </c>
      <c r="L287" s="280" t="s">
        <v>619</v>
      </c>
      <c r="M287" s="250" t="s">
        <v>468</v>
      </c>
      <c r="N287" s="250" t="s">
        <v>476</v>
      </c>
      <c r="O287" s="328" t="n">
        <v>62001</v>
      </c>
      <c r="P287" s="303" t="s">
        <v>797</v>
      </c>
      <c r="Q287" s="287"/>
      <c r="R287" s="287"/>
      <c r="S287" s="287"/>
    </row>
    <row r="288" customFormat="false" ht="12.75" hidden="false" customHeight="true" outlineLevel="0" collapsed="false">
      <c r="A288" s="302" t="n">
        <v>285</v>
      </c>
      <c r="B288" s="303" t="n">
        <v>45828</v>
      </c>
      <c r="C288" s="276" t="n">
        <v>45809</v>
      </c>
      <c r="D288" s="251" t="s">
        <v>158</v>
      </c>
      <c r="E288" s="251" t="s">
        <v>238</v>
      </c>
      <c r="F288" s="335" t="n">
        <v>19200</v>
      </c>
      <c r="G288" s="310" t="s">
        <v>798</v>
      </c>
      <c r="H288" s="253" t="s">
        <v>473</v>
      </c>
      <c r="I288" s="251" t="s">
        <v>397</v>
      </c>
      <c r="J288" s="251" t="s">
        <v>799</v>
      </c>
      <c r="K288" s="251" t="s">
        <v>800</v>
      </c>
      <c r="L288" s="280" t="s">
        <v>800</v>
      </c>
      <c r="M288" s="250" t="s">
        <v>468</v>
      </c>
      <c r="N288" s="250" t="s">
        <v>476</v>
      </c>
      <c r="O288" s="328" t="n">
        <v>62002</v>
      </c>
      <c r="P288" s="303" t="s">
        <v>797</v>
      </c>
      <c r="Q288" s="287"/>
      <c r="R288" s="287"/>
      <c r="S288" s="287"/>
    </row>
    <row r="289" customFormat="false" ht="12.75" hidden="false" customHeight="true" outlineLevel="0" collapsed="false">
      <c r="A289" s="291" t="n">
        <v>286</v>
      </c>
      <c r="B289" s="303" t="n">
        <v>45828</v>
      </c>
      <c r="C289" s="276" t="n">
        <v>45809</v>
      </c>
      <c r="D289" s="251" t="s">
        <v>147</v>
      </c>
      <c r="E289" s="251" t="s">
        <v>149</v>
      </c>
      <c r="F289" s="336" t="n">
        <v>4790.72</v>
      </c>
      <c r="G289" s="319" t="s">
        <v>801</v>
      </c>
      <c r="H289" s="251" t="s">
        <v>482</v>
      </c>
      <c r="I289" s="251" t="s">
        <v>394</v>
      </c>
      <c r="J289" s="251" t="s">
        <v>539</v>
      </c>
      <c r="K289" s="277" t="s">
        <v>537</v>
      </c>
      <c r="L289" s="280"/>
      <c r="M289" s="250" t="s">
        <v>538</v>
      </c>
      <c r="N289" s="250" t="s">
        <v>538</v>
      </c>
      <c r="O289" s="328" t="n">
        <v>62003</v>
      </c>
      <c r="P289" s="303" t="s">
        <v>797</v>
      </c>
      <c r="Q289" s="287"/>
      <c r="R289" s="287"/>
      <c r="S289" s="287"/>
    </row>
    <row r="290" customFormat="false" ht="12.75" hidden="false" customHeight="true" outlineLevel="0" collapsed="false">
      <c r="A290" s="291" t="n">
        <v>287</v>
      </c>
      <c r="B290" s="303" t="n">
        <v>45828</v>
      </c>
      <c r="C290" s="276" t="n">
        <v>45809</v>
      </c>
      <c r="D290" s="251" t="s">
        <v>147</v>
      </c>
      <c r="E290" s="251" t="s">
        <v>149</v>
      </c>
      <c r="F290" s="336" t="n">
        <v>1607.5</v>
      </c>
      <c r="G290" s="319" t="s">
        <v>801</v>
      </c>
      <c r="H290" s="251" t="s">
        <v>482</v>
      </c>
      <c r="I290" s="251" t="s">
        <v>395</v>
      </c>
      <c r="J290" s="251" t="s">
        <v>539</v>
      </c>
      <c r="K290" s="277" t="s">
        <v>537</v>
      </c>
      <c r="L290" s="280"/>
      <c r="M290" s="250" t="s">
        <v>538</v>
      </c>
      <c r="N290" s="250" t="s">
        <v>538</v>
      </c>
      <c r="O290" s="328" t="n">
        <v>62004</v>
      </c>
      <c r="P290" s="303" t="s">
        <v>797</v>
      </c>
      <c r="Q290" s="287"/>
      <c r="R290" s="287"/>
      <c r="S290" s="287"/>
    </row>
    <row r="291" customFormat="false" ht="12.75" hidden="false" customHeight="true" outlineLevel="0" collapsed="false">
      <c r="A291" s="302" t="n">
        <v>288</v>
      </c>
      <c r="B291" s="303" t="n">
        <v>45828</v>
      </c>
      <c r="C291" s="276" t="n">
        <v>45809</v>
      </c>
      <c r="D291" s="251" t="s">
        <v>147</v>
      </c>
      <c r="E291" s="251" t="s">
        <v>149</v>
      </c>
      <c r="F291" s="337" t="n">
        <v>517.03</v>
      </c>
      <c r="G291" s="319" t="s">
        <v>801</v>
      </c>
      <c r="H291" s="251" t="s">
        <v>482</v>
      </c>
      <c r="I291" s="251" t="s">
        <v>397</v>
      </c>
      <c r="J291" s="251" t="s">
        <v>539</v>
      </c>
      <c r="K291" s="277" t="s">
        <v>537</v>
      </c>
      <c r="L291" s="280"/>
      <c r="M291" s="250" t="s">
        <v>538</v>
      </c>
      <c r="N291" s="250" t="s">
        <v>538</v>
      </c>
      <c r="O291" s="328" t="n">
        <v>62005</v>
      </c>
      <c r="P291" s="303" t="s">
        <v>797</v>
      </c>
      <c r="Q291" s="287"/>
      <c r="R291" s="287"/>
      <c r="S291" s="287"/>
    </row>
    <row r="292" customFormat="false" ht="12.75" hidden="false" customHeight="true" outlineLevel="0" collapsed="false">
      <c r="A292" s="291" t="n">
        <v>289</v>
      </c>
      <c r="B292" s="303" t="n">
        <v>45828</v>
      </c>
      <c r="C292" s="276" t="n">
        <v>45809</v>
      </c>
      <c r="D292" s="251" t="s">
        <v>147</v>
      </c>
      <c r="E292" s="251" t="s">
        <v>149</v>
      </c>
      <c r="F292" s="336" t="n">
        <v>1424.06</v>
      </c>
      <c r="G292" s="319" t="s">
        <v>801</v>
      </c>
      <c r="H292" s="251" t="s">
        <v>482</v>
      </c>
      <c r="I292" s="251" t="s">
        <v>396</v>
      </c>
      <c r="J292" s="251" t="s">
        <v>539</v>
      </c>
      <c r="K292" s="277" t="s">
        <v>537</v>
      </c>
      <c r="L292" s="280"/>
      <c r="M292" s="250" t="s">
        <v>538</v>
      </c>
      <c r="N292" s="250" t="s">
        <v>538</v>
      </c>
      <c r="O292" s="328" t="n">
        <v>62006</v>
      </c>
      <c r="P292" s="303" t="s">
        <v>797</v>
      </c>
      <c r="Q292" s="287"/>
      <c r="R292" s="287"/>
      <c r="S292" s="287"/>
    </row>
    <row r="293" customFormat="false" ht="12.75" hidden="false" customHeight="true" outlineLevel="0" collapsed="false">
      <c r="A293" s="291" t="n">
        <v>290</v>
      </c>
      <c r="B293" s="303" t="n">
        <v>45828</v>
      </c>
      <c r="C293" s="276" t="n">
        <v>45778</v>
      </c>
      <c r="D293" s="251" t="s">
        <v>147</v>
      </c>
      <c r="E293" s="251" t="s">
        <v>199</v>
      </c>
      <c r="F293" s="335" t="n">
        <v>3267.25</v>
      </c>
      <c r="G293" s="310" t="s">
        <v>802</v>
      </c>
      <c r="H293" s="251" t="s">
        <v>482</v>
      </c>
      <c r="I293" s="251" t="s">
        <v>394</v>
      </c>
      <c r="J293" s="251" t="s">
        <v>533</v>
      </c>
      <c r="K293" s="277" t="s">
        <v>534</v>
      </c>
      <c r="L293" s="280" t="s">
        <v>534</v>
      </c>
      <c r="M293" s="250" t="s">
        <v>468</v>
      </c>
      <c r="N293" s="250" t="s">
        <v>476</v>
      </c>
      <c r="O293" s="328" t="n">
        <v>62007</v>
      </c>
      <c r="P293" s="303" t="s">
        <v>797</v>
      </c>
      <c r="Q293" s="287"/>
      <c r="R293" s="287"/>
      <c r="S293" s="287"/>
    </row>
    <row r="294" customFormat="false" ht="12.75" hidden="false" customHeight="true" outlineLevel="0" collapsed="false">
      <c r="A294" s="302" t="n">
        <v>291</v>
      </c>
      <c r="B294" s="303" t="n">
        <v>45828</v>
      </c>
      <c r="C294" s="276" t="n">
        <v>45778</v>
      </c>
      <c r="D294" s="251" t="s">
        <v>147</v>
      </c>
      <c r="E294" s="251" t="s">
        <v>199</v>
      </c>
      <c r="F294" s="335" t="n">
        <v>1309.4</v>
      </c>
      <c r="G294" s="310" t="s">
        <v>802</v>
      </c>
      <c r="H294" s="251" t="s">
        <v>482</v>
      </c>
      <c r="I294" s="251" t="s">
        <v>395</v>
      </c>
      <c r="J294" s="251" t="s">
        <v>533</v>
      </c>
      <c r="K294" s="277" t="s">
        <v>534</v>
      </c>
      <c r="L294" s="280" t="s">
        <v>534</v>
      </c>
      <c r="M294" s="250" t="s">
        <v>468</v>
      </c>
      <c r="N294" s="250" t="s">
        <v>476</v>
      </c>
      <c r="O294" s="328" t="n">
        <v>62008</v>
      </c>
      <c r="P294" s="303" t="s">
        <v>797</v>
      </c>
      <c r="Q294" s="287"/>
      <c r="R294" s="287"/>
      <c r="S294" s="287"/>
    </row>
    <row r="295" customFormat="false" ht="12.75" hidden="false" customHeight="true" outlineLevel="0" collapsed="false">
      <c r="A295" s="291" t="n">
        <v>292</v>
      </c>
      <c r="B295" s="303" t="n">
        <v>45828</v>
      </c>
      <c r="C295" s="276" t="n">
        <v>45778</v>
      </c>
      <c r="D295" s="251" t="s">
        <v>147</v>
      </c>
      <c r="E295" s="251" t="s">
        <v>199</v>
      </c>
      <c r="F295" s="331" t="n">
        <v>520.31</v>
      </c>
      <c r="G295" s="310" t="s">
        <v>802</v>
      </c>
      <c r="H295" s="251" t="s">
        <v>482</v>
      </c>
      <c r="I295" s="251" t="s">
        <v>397</v>
      </c>
      <c r="J295" s="251" t="s">
        <v>533</v>
      </c>
      <c r="K295" s="277" t="s">
        <v>534</v>
      </c>
      <c r="L295" s="280" t="s">
        <v>534</v>
      </c>
      <c r="M295" s="250" t="s">
        <v>468</v>
      </c>
      <c r="N295" s="250" t="s">
        <v>476</v>
      </c>
      <c r="O295" s="328" t="n">
        <v>62009</v>
      </c>
      <c r="P295" s="303" t="s">
        <v>797</v>
      </c>
      <c r="Q295" s="287"/>
      <c r="R295" s="287"/>
      <c r="S295" s="287"/>
    </row>
    <row r="296" customFormat="false" ht="12.75" hidden="false" customHeight="true" outlineLevel="0" collapsed="false">
      <c r="A296" s="291" t="n">
        <v>293</v>
      </c>
      <c r="B296" s="303" t="n">
        <v>45828</v>
      </c>
      <c r="C296" s="276" t="n">
        <v>45778</v>
      </c>
      <c r="D296" s="251" t="s">
        <v>147</v>
      </c>
      <c r="E296" s="251" t="s">
        <v>199</v>
      </c>
      <c r="F296" s="335" t="n">
        <v>1285.01</v>
      </c>
      <c r="G296" s="310" t="s">
        <v>802</v>
      </c>
      <c r="H296" s="251" t="s">
        <v>482</v>
      </c>
      <c r="I296" s="251" t="s">
        <v>396</v>
      </c>
      <c r="J296" s="251" t="s">
        <v>533</v>
      </c>
      <c r="K296" s="277" t="s">
        <v>534</v>
      </c>
      <c r="L296" s="280" t="s">
        <v>534</v>
      </c>
      <c r="M296" s="250" t="s">
        <v>468</v>
      </c>
      <c r="N296" s="250" t="s">
        <v>476</v>
      </c>
      <c r="O296" s="328" t="n">
        <v>62010</v>
      </c>
      <c r="P296" s="303" t="s">
        <v>797</v>
      </c>
      <c r="Q296" s="287"/>
      <c r="R296" s="287"/>
      <c r="S296" s="287"/>
    </row>
    <row r="297" customFormat="false" ht="12.75" hidden="false" customHeight="true" outlineLevel="0" collapsed="false">
      <c r="A297" s="302" t="n">
        <v>294</v>
      </c>
      <c r="B297" s="303" t="n">
        <v>45828</v>
      </c>
      <c r="C297" s="276" t="n">
        <v>45809</v>
      </c>
      <c r="D297" s="251" t="s">
        <v>158</v>
      </c>
      <c r="E297" s="251" t="s">
        <v>302</v>
      </c>
      <c r="F297" s="333" t="n">
        <v>20</v>
      </c>
      <c r="G297" s="310" t="s">
        <v>477</v>
      </c>
      <c r="H297" s="251"/>
      <c r="I297" s="251" t="s">
        <v>392</v>
      </c>
      <c r="J297" s="251" t="s">
        <v>478</v>
      </c>
      <c r="K297" s="305" t="s">
        <v>479</v>
      </c>
      <c r="L297" s="280" t="s">
        <v>479</v>
      </c>
      <c r="M297" s="250" t="s">
        <v>480</v>
      </c>
      <c r="N297" s="250" t="s">
        <v>476</v>
      </c>
      <c r="O297" s="334" t="n">
        <v>861711200429059</v>
      </c>
      <c r="P297" s="303" t="s">
        <v>797</v>
      </c>
      <c r="Q297" s="287"/>
      <c r="R297" s="287"/>
      <c r="S297" s="287"/>
    </row>
    <row r="298" customFormat="false" ht="12.75" hidden="false" customHeight="true" outlineLevel="0" collapsed="false">
      <c r="A298" s="291" t="n">
        <v>295</v>
      </c>
      <c r="B298" s="303" t="n">
        <v>45831</v>
      </c>
      <c r="C298" s="276" t="n">
        <v>45809</v>
      </c>
      <c r="D298" s="251" t="s">
        <v>158</v>
      </c>
      <c r="E298" s="251" t="s">
        <v>246</v>
      </c>
      <c r="F298" s="333" t="n">
        <v>149.77</v>
      </c>
      <c r="G298" s="310" t="s">
        <v>634</v>
      </c>
      <c r="H298" s="277" t="s">
        <v>588</v>
      </c>
      <c r="I298" s="251" t="s">
        <v>396</v>
      </c>
      <c r="J298" s="251" t="s">
        <v>631</v>
      </c>
      <c r="K298" s="277" t="s">
        <v>632</v>
      </c>
      <c r="L298" s="280" t="s">
        <v>632</v>
      </c>
      <c r="M298" s="250" t="s">
        <v>503</v>
      </c>
      <c r="N298" s="250" t="s">
        <v>503</v>
      </c>
      <c r="O298" s="328" t="n">
        <v>62301</v>
      </c>
      <c r="P298" s="303" t="s">
        <v>803</v>
      </c>
      <c r="Q298" s="287"/>
      <c r="R298" s="287"/>
      <c r="S298" s="287"/>
    </row>
    <row r="299" customFormat="false" ht="12.75" hidden="false" customHeight="true" outlineLevel="0" collapsed="false">
      <c r="A299" s="291" t="n">
        <v>296</v>
      </c>
      <c r="B299" s="303" t="n">
        <v>45831</v>
      </c>
      <c r="C299" s="276" t="n">
        <v>45809</v>
      </c>
      <c r="D299" s="251" t="s">
        <v>158</v>
      </c>
      <c r="E299" s="251" t="s">
        <v>314</v>
      </c>
      <c r="F299" s="333" t="n">
        <v>150</v>
      </c>
      <c r="G299" s="310" t="s">
        <v>804</v>
      </c>
      <c r="H299" s="251" t="s">
        <v>500</v>
      </c>
      <c r="I299" s="251" t="s">
        <v>394</v>
      </c>
      <c r="J299" s="251" t="s">
        <v>805</v>
      </c>
      <c r="K299" s="251" t="s">
        <v>806</v>
      </c>
      <c r="L299" s="280" t="s">
        <v>806</v>
      </c>
      <c r="M299" s="250" t="s">
        <v>468</v>
      </c>
      <c r="N299" s="250" t="s">
        <v>476</v>
      </c>
      <c r="O299" s="328" t="n">
        <v>62302</v>
      </c>
      <c r="P299" s="303" t="s">
        <v>803</v>
      </c>
      <c r="Q299" s="287"/>
      <c r="R299" s="287"/>
      <c r="S299" s="287"/>
    </row>
    <row r="300" customFormat="false" ht="12.75" hidden="false" customHeight="true" outlineLevel="0" collapsed="false">
      <c r="A300" s="302" t="n">
        <v>297</v>
      </c>
      <c r="B300" s="303" t="n">
        <v>45831</v>
      </c>
      <c r="C300" s="276" t="n">
        <v>45809</v>
      </c>
      <c r="D300" s="251" t="s">
        <v>158</v>
      </c>
      <c r="E300" s="251" t="s">
        <v>354</v>
      </c>
      <c r="F300" s="333" t="n">
        <v>50</v>
      </c>
      <c r="G300" s="310" t="s">
        <v>789</v>
      </c>
      <c r="H300" s="277" t="s">
        <v>505</v>
      </c>
      <c r="I300" s="251" t="s">
        <v>396</v>
      </c>
      <c r="J300" s="251" t="s">
        <v>487</v>
      </c>
      <c r="K300" s="251" t="s">
        <v>581</v>
      </c>
      <c r="L300" s="280" t="s">
        <v>581</v>
      </c>
      <c r="M300" s="250" t="s">
        <v>468</v>
      </c>
      <c r="N300" s="250" t="s">
        <v>476</v>
      </c>
      <c r="O300" s="328" t="n">
        <v>62303</v>
      </c>
      <c r="P300" s="303" t="s">
        <v>803</v>
      </c>
      <c r="Q300" s="287"/>
      <c r="R300" s="287"/>
      <c r="S300" s="287"/>
    </row>
    <row r="301" customFormat="false" ht="15.75" hidden="false" customHeight="true" outlineLevel="0" collapsed="false">
      <c r="A301" s="291" t="n">
        <v>298</v>
      </c>
      <c r="B301" s="303" t="n">
        <v>45831</v>
      </c>
      <c r="C301" s="276" t="n">
        <v>45809</v>
      </c>
      <c r="D301" s="251" t="s">
        <v>158</v>
      </c>
      <c r="E301" s="251" t="s">
        <v>352</v>
      </c>
      <c r="F301" s="333" t="n">
        <v>50</v>
      </c>
      <c r="G301" s="310" t="s">
        <v>789</v>
      </c>
      <c r="H301" s="253" t="s">
        <v>505</v>
      </c>
      <c r="I301" s="251" t="s">
        <v>396</v>
      </c>
      <c r="J301" s="295" t="s">
        <v>487</v>
      </c>
      <c r="K301" s="251" t="s">
        <v>514</v>
      </c>
      <c r="L301" s="280" t="s">
        <v>514</v>
      </c>
      <c r="M301" s="250" t="s">
        <v>468</v>
      </c>
      <c r="N301" s="250" t="s">
        <v>476</v>
      </c>
      <c r="O301" s="328" t="n">
        <v>62304</v>
      </c>
      <c r="P301" s="303" t="s">
        <v>803</v>
      </c>
      <c r="Q301" s="287"/>
      <c r="R301" s="287"/>
      <c r="S301" s="287"/>
    </row>
    <row r="302" customFormat="false" ht="12.75" hidden="false" customHeight="true" outlineLevel="0" collapsed="false">
      <c r="A302" s="291" t="n">
        <v>299</v>
      </c>
      <c r="B302" s="303" t="n">
        <v>45831</v>
      </c>
      <c r="C302" s="276" t="n">
        <v>45809</v>
      </c>
      <c r="D302" s="251" t="s">
        <v>158</v>
      </c>
      <c r="E302" s="251" t="s">
        <v>352</v>
      </c>
      <c r="F302" s="333" t="n">
        <v>298.19</v>
      </c>
      <c r="G302" s="310" t="s">
        <v>807</v>
      </c>
      <c r="H302" s="253" t="s">
        <v>505</v>
      </c>
      <c r="I302" s="251" t="s">
        <v>395</v>
      </c>
      <c r="J302" s="295" t="s">
        <v>487</v>
      </c>
      <c r="K302" s="251" t="s">
        <v>510</v>
      </c>
      <c r="L302" s="280" t="s">
        <v>510</v>
      </c>
      <c r="M302" s="250" t="s">
        <v>468</v>
      </c>
      <c r="N302" s="250" t="s">
        <v>476</v>
      </c>
      <c r="O302" s="328" t="n">
        <v>62305</v>
      </c>
      <c r="P302" s="303" t="s">
        <v>803</v>
      </c>
      <c r="Q302" s="287"/>
      <c r="R302" s="287"/>
      <c r="S302" s="287"/>
    </row>
    <row r="303" customFormat="false" ht="12.75" hidden="false" customHeight="true" outlineLevel="0" collapsed="false">
      <c r="A303" s="302" t="n">
        <v>300</v>
      </c>
      <c r="B303" s="303" t="n">
        <v>45831</v>
      </c>
      <c r="C303" s="276" t="n">
        <v>45809</v>
      </c>
      <c r="D303" s="251" t="s">
        <v>158</v>
      </c>
      <c r="E303" s="251" t="s">
        <v>352</v>
      </c>
      <c r="F303" s="333" t="n">
        <v>296.55</v>
      </c>
      <c r="G303" s="310" t="s">
        <v>808</v>
      </c>
      <c r="H303" s="338" t="s">
        <v>505</v>
      </c>
      <c r="I303" s="251" t="s">
        <v>395</v>
      </c>
      <c r="J303" s="251" t="s">
        <v>621</v>
      </c>
      <c r="K303" s="251" t="s">
        <v>645</v>
      </c>
      <c r="L303" s="280" t="s">
        <v>645</v>
      </c>
      <c r="M303" s="250" t="s">
        <v>468</v>
      </c>
      <c r="N303" s="250" t="s">
        <v>476</v>
      </c>
      <c r="O303" s="328" t="n">
        <v>62306</v>
      </c>
      <c r="P303" s="303" t="s">
        <v>803</v>
      </c>
      <c r="Q303" s="287"/>
      <c r="R303" s="287"/>
      <c r="S303" s="287"/>
    </row>
    <row r="304" customFormat="false" ht="12.75" hidden="false" customHeight="true" outlineLevel="0" collapsed="false">
      <c r="A304" s="291" t="n">
        <v>301</v>
      </c>
      <c r="B304" s="303" t="n">
        <v>45831</v>
      </c>
      <c r="C304" s="276" t="n">
        <v>45809</v>
      </c>
      <c r="D304" s="251" t="s">
        <v>158</v>
      </c>
      <c r="E304" s="251" t="s">
        <v>302</v>
      </c>
      <c r="F304" s="333" t="n">
        <v>7.36</v>
      </c>
      <c r="G304" s="310" t="s">
        <v>477</v>
      </c>
      <c r="H304" s="251"/>
      <c r="I304" s="251" t="s">
        <v>392</v>
      </c>
      <c r="J304" s="251" t="s">
        <v>478</v>
      </c>
      <c r="K304" s="305" t="s">
        <v>479</v>
      </c>
      <c r="L304" s="280" t="s">
        <v>479</v>
      </c>
      <c r="M304" s="250" t="s">
        <v>480</v>
      </c>
      <c r="N304" s="250" t="s">
        <v>476</v>
      </c>
      <c r="O304" s="334" t="n">
        <v>861741200035473</v>
      </c>
      <c r="P304" s="303" t="s">
        <v>803</v>
      </c>
      <c r="Q304" s="287"/>
      <c r="R304" s="287"/>
      <c r="S304" s="287"/>
    </row>
    <row r="305" customFormat="false" ht="19.5" hidden="false" customHeight="true" outlineLevel="0" collapsed="false">
      <c r="A305" s="291" t="n">
        <v>302</v>
      </c>
      <c r="B305" s="303" t="n">
        <v>45832</v>
      </c>
      <c r="C305" s="276" t="n">
        <v>45809</v>
      </c>
      <c r="D305" s="251" t="s">
        <v>158</v>
      </c>
      <c r="E305" s="251" t="s">
        <v>356</v>
      </c>
      <c r="F305" s="333" t="n">
        <v>450</v>
      </c>
      <c r="G305" s="310" t="s">
        <v>626</v>
      </c>
      <c r="H305" s="277" t="s">
        <v>482</v>
      </c>
      <c r="I305" s="251" t="s">
        <v>395</v>
      </c>
      <c r="J305" s="251" t="s">
        <v>627</v>
      </c>
      <c r="K305" s="277" t="s">
        <v>628</v>
      </c>
      <c r="L305" s="280" t="str">
        <f aca="false">IF(K305="","",IF(LEN(K305)&gt;14,IF(ISBLANK(K305),"",K305),REPLACE(REPLACE(K305,1,3,"XXX"),13,2,"XX")))</f>
        <v>19.002.476/0001-90</v>
      </c>
      <c r="M305" s="250" t="s">
        <v>468</v>
      </c>
      <c r="N305" s="250" t="s">
        <v>476</v>
      </c>
      <c r="O305" s="328" t="n">
        <v>62401</v>
      </c>
      <c r="P305" s="303" t="s">
        <v>809</v>
      </c>
      <c r="Q305" s="287"/>
      <c r="R305" s="287"/>
      <c r="S305" s="287"/>
    </row>
    <row r="306" customFormat="false" ht="15.75" hidden="false" customHeight="true" outlineLevel="0" collapsed="false">
      <c r="A306" s="302" t="n">
        <v>303</v>
      </c>
      <c r="B306" s="303" t="n">
        <v>45832</v>
      </c>
      <c r="C306" s="276" t="n">
        <v>45809</v>
      </c>
      <c r="D306" s="251" t="s">
        <v>158</v>
      </c>
      <c r="E306" s="251" t="s">
        <v>356</v>
      </c>
      <c r="F306" s="333" t="n">
        <v>575</v>
      </c>
      <c r="G306" s="310" t="s">
        <v>626</v>
      </c>
      <c r="H306" s="277" t="s">
        <v>482</v>
      </c>
      <c r="I306" s="251" t="s">
        <v>394</v>
      </c>
      <c r="J306" s="251" t="s">
        <v>647</v>
      </c>
      <c r="K306" s="277" t="s">
        <v>648</v>
      </c>
      <c r="L306" s="280" t="str">
        <f aca="false">IF(K306="","",IF(LEN(K306)&gt;14,IF(ISBLANK(K306),"",K306),REPLACE(REPLACE(K306,1,3,"XXX"),13,2,"XX")))</f>
        <v>04.398.505/0001-07</v>
      </c>
      <c r="M306" s="250" t="s">
        <v>468</v>
      </c>
      <c r="N306" s="250" t="s">
        <v>476</v>
      </c>
      <c r="O306" s="328" t="n">
        <v>62402</v>
      </c>
      <c r="P306" s="303" t="s">
        <v>809</v>
      </c>
      <c r="Q306" s="287"/>
      <c r="R306" s="287"/>
      <c r="S306" s="287"/>
    </row>
    <row r="307" customFormat="false" ht="12.75" hidden="false" customHeight="true" outlineLevel="0" collapsed="false">
      <c r="A307" s="291" t="n">
        <v>304</v>
      </c>
      <c r="B307" s="303" t="n">
        <v>45832</v>
      </c>
      <c r="C307" s="276" t="n">
        <v>45809</v>
      </c>
      <c r="D307" s="251" t="s">
        <v>147</v>
      </c>
      <c r="E307" s="251" t="s">
        <v>209</v>
      </c>
      <c r="F307" s="333" t="n">
        <v>740.48</v>
      </c>
      <c r="G307" s="310" t="s">
        <v>739</v>
      </c>
      <c r="H307" s="251" t="s">
        <v>482</v>
      </c>
      <c r="I307" s="251" t="s">
        <v>394</v>
      </c>
      <c r="J307" s="296" t="s">
        <v>487</v>
      </c>
      <c r="K307" s="280" t="s">
        <v>488</v>
      </c>
      <c r="L307" s="280" t="s">
        <v>488</v>
      </c>
      <c r="M307" s="250" t="s">
        <v>468</v>
      </c>
      <c r="N307" s="250" t="s">
        <v>476</v>
      </c>
      <c r="O307" s="328" t="n">
        <v>62403</v>
      </c>
      <c r="P307" s="303" t="s">
        <v>809</v>
      </c>
      <c r="Q307" s="287"/>
      <c r="R307" s="287"/>
      <c r="S307" s="287"/>
    </row>
    <row r="308" customFormat="false" ht="12.75" hidden="false" customHeight="true" outlineLevel="0" collapsed="false">
      <c r="A308" s="291" t="n">
        <v>305</v>
      </c>
      <c r="B308" s="303" t="n">
        <v>45832</v>
      </c>
      <c r="C308" s="276" t="n">
        <v>45809</v>
      </c>
      <c r="D308" s="251" t="s">
        <v>158</v>
      </c>
      <c r="E308" s="251" t="s">
        <v>320</v>
      </c>
      <c r="F308" s="333" t="n">
        <v>1399.5</v>
      </c>
      <c r="G308" s="310" t="s">
        <v>690</v>
      </c>
      <c r="H308" s="253" t="s">
        <v>500</v>
      </c>
      <c r="I308" s="251" t="s">
        <v>397</v>
      </c>
      <c r="J308" s="251" t="s">
        <v>788</v>
      </c>
      <c r="K308" s="251" t="s">
        <v>552</v>
      </c>
      <c r="L308" s="280" t="str">
        <f aca="false">IF(K308="","",IF(LEN(K308)&gt;14,IF(ISBLANK(K308),"",K308),REPLACE(REPLACE(K308,1,3,"XXX"),13,2,"XX")))</f>
        <v>57.106.966/0001-25</v>
      </c>
      <c r="M308" s="250" t="s">
        <v>468</v>
      </c>
      <c r="N308" s="250" t="s">
        <v>476</v>
      </c>
      <c r="O308" s="328" t="n">
        <v>62404</v>
      </c>
      <c r="P308" s="303" t="s">
        <v>809</v>
      </c>
      <c r="Q308" s="287"/>
      <c r="R308" s="287"/>
      <c r="S308" s="287"/>
    </row>
    <row r="309" customFormat="false" ht="12.75" hidden="false" customHeight="true" outlineLevel="0" collapsed="false">
      <c r="A309" s="302" t="n">
        <v>306</v>
      </c>
      <c r="B309" s="303" t="n">
        <v>45832</v>
      </c>
      <c r="C309" s="276" t="n">
        <v>45809</v>
      </c>
      <c r="D309" s="251" t="s">
        <v>158</v>
      </c>
      <c r="E309" s="251" t="s">
        <v>356</v>
      </c>
      <c r="F309" s="333" t="n">
        <v>205.6</v>
      </c>
      <c r="G309" s="310" t="s">
        <v>683</v>
      </c>
      <c r="H309" s="253" t="s">
        <v>500</v>
      </c>
      <c r="I309" s="251" t="s">
        <v>397</v>
      </c>
      <c r="J309" s="251" t="s">
        <v>788</v>
      </c>
      <c r="K309" s="251" t="s">
        <v>552</v>
      </c>
      <c r="L309" s="280" t="str">
        <f aca="false">IF(K309="","",IF(LEN(K309)&gt;14,IF(ISBLANK(K309),"",K309),REPLACE(REPLACE(K309,1,3,"XXX"),13,2,"XX")))</f>
        <v>57.106.966/0001-25</v>
      </c>
      <c r="M309" s="250" t="s">
        <v>468</v>
      </c>
      <c r="N309" s="250" t="s">
        <v>476</v>
      </c>
      <c r="O309" s="328" t="n">
        <v>62405</v>
      </c>
      <c r="P309" s="303" t="s">
        <v>809</v>
      </c>
      <c r="Q309" s="287"/>
      <c r="R309" s="287"/>
      <c r="S309" s="287"/>
    </row>
    <row r="310" customFormat="false" ht="12.75" hidden="false" customHeight="true" outlineLevel="0" collapsed="false">
      <c r="A310" s="291" t="n">
        <v>307</v>
      </c>
      <c r="B310" s="303" t="n">
        <v>45832</v>
      </c>
      <c r="C310" s="276" t="n">
        <v>45839</v>
      </c>
      <c r="D310" s="251" t="s">
        <v>147</v>
      </c>
      <c r="E310" s="251" t="s">
        <v>218</v>
      </c>
      <c r="F310" s="333" t="n">
        <v>123.59</v>
      </c>
      <c r="G310" s="310" t="s">
        <v>810</v>
      </c>
      <c r="H310" s="277" t="s">
        <v>482</v>
      </c>
      <c r="I310" s="251" t="s">
        <v>397</v>
      </c>
      <c r="J310" s="251" t="s">
        <v>527</v>
      </c>
      <c r="K310" s="277" t="s">
        <v>528</v>
      </c>
      <c r="L310" s="280" t="s">
        <v>528</v>
      </c>
      <c r="M310" s="250" t="s">
        <v>503</v>
      </c>
      <c r="N310" s="250" t="s">
        <v>503</v>
      </c>
      <c r="O310" s="328" t="n">
        <v>62406</v>
      </c>
      <c r="P310" s="303" t="s">
        <v>809</v>
      </c>
      <c r="Q310" s="287"/>
      <c r="R310" s="287"/>
      <c r="S310" s="287"/>
    </row>
    <row r="311" customFormat="false" ht="12.75" hidden="false" customHeight="true" outlineLevel="0" collapsed="false">
      <c r="A311" s="291" t="n">
        <v>308</v>
      </c>
      <c r="B311" s="303" t="n">
        <v>45832</v>
      </c>
      <c r="C311" s="276" t="n">
        <v>45839</v>
      </c>
      <c r="D311" s="251" t="s">
        <v>147</v>
      </c>
      <c r="E311" s="251" t="s">
        <v>218</v>
      </c>
      <c r="F311" s="333" t="n">
        <v>2394.64</v>
      </c>
      <c r="G311" s="310" t="s">
        <v>810</v>
      </c>
      <c r="H311" s="277" t="s">
        <v>482</v>
      </c>
      <c r="I311" s="251" t="s">
        <v>394</v>
      </c>
      <c r="J311" s="251" t="s">
        <v>527</v>
      </c>
      <c r="K311" s="277" t="s">
        <v>528</v>
      </c>
      <c r="L311" s="280" t="s">
        <v>528</v>
      </c>
      <c r="M311" s="250" t="s">
        <v>503</v>
      </c>
      <c r="N311" s="250" t="s">
        <v>503</v>
      </c>
      <c r="O311" s="328" t="n">
        <v>62407</v>
      </c>
      <c r="P311" s="303" t="s">
        <v>809</v>
      </c>
      <c r="Q311" s="287"/>
      <c r="R311" s="287"/>
      <c r="S311" s="287"/>
    </row>
    <row r="312" customFormat="false" ht="12.75" hidden="false" customHeight="true" outlineLevel="0" collapsed="false">
      <c r="A312" s="302" t="n">
        <v>309</v>
      </c>
      <c r="B312" s="303" t="n">
        <v>45832</v>
      </c>
      <c r="C312" s="276" t="n">
        <v>45839</v>
      </c>
      <c r="D312" s="251" t="s">
        <v>147</v>
      </c>
      <c r="E312" s="251" t="s">
        <v>218</v>
      </c>
      <c r="F312" s="333" t="n">
        <v>173.88</v>
      </c>
      <c r="G312" s="310" t="s">
        <v>810</v>
      </c>
      <c r="H312" s="277" t="s">
        <v>482</v>
      </c>
      <c r="I312" s="251" t="s">
        <v>395</v>
      </c>
      <c r="J312" s="251" t="s">
        <v>527</v>
      </c>
      <c r="K312" s="277" t="s">
        <v>528</v>
      </c>
      <c r="L312" s="280" t="s">
        <v>528</v>
      </c>
      <c r="M312" s="250" t="s">
        <v>503</v>
      </c>
      <c r="N312" s="250" t="s">
        <v>503</v>
      </c>
      <c r="O312" s="328" t="n">
        <v>62408</v>
      </c>
      <c r="P312" s="303" t="s">
        <v>809</v>
      </c>
      <c r="Q312" s="287"/>
      <c r="R312" s="287"/>
      <c r="S312" s="287"/>
    </row>
    <row r="313" customFormat="false" ht="12.75" hidden="false" customHeight="true" outlineLevel="0" collapsed="false">
      <c r="A313" s="291" t="n">
        <v>310</v>
      </c>
      <c r="B313" s="303" t="n">
        <v>45832</v>
      </c>
      <c r="C313" s="276" t="n">
        <v>45809</v>
      </c>
      <c r="D313" s="251" t="s">
        <v>158</v>
      </c>
      <c r="E313" s="251" t="s">
        <v>302</v>
      </c>
      <c r="F313" s="333" t="n">
        <v>17.47</v>
      </c>
      <c r="G313" s="310" t="s">
        <v>477</v>
      </c>
      <c r="H313" s="251"/>
      <c r="I313" s="251" t="s">
        <v>392</v>
      </c>
      <c r="J313" s="251" t="s">
        <v>478</v>
      </c>
      <c r="K313" s="305" t="s">
        <v>479</v>
      </c>
      <c r="L313" s="280" t="s">
        <v>479</v>
      </c>
      <c r="M313" s="250" t="s">
        <v>480</v>
      </c>
      <c r="N313" s="250" t="s">
        <v>476</v>
      </c>
      <c r="O313" s="334" t="n">
        <v>891751200101625</v>
      </c>
      <c r="P313" s="303" t="s">
        <v>809</v>
      </c>
      <c r="Q313" s="287"/>
      <c r="R313" s="287"/>
      <c r="S313" s="287"/>
    </row>
    <row r="314" customFormat="false" ht="12.75" hidden="false" customHeight="true" outlineLevel="0" collapsed="false">
      <c r="A314" s="291" t="n">
        <v>311</v>
      </c>
      <c r="B314" s="303" t="n">
        <v>45835</v>
      </c>
      <c r="C314" s="276" t="n">
        <v>45809</v>
      </c>
      <c r="D314" s="251" t="s">
        <v>147</v>
      </c>
      <c r="E314" s="251" t="s">
        <v>211</v>
      </c>
      <c r="F314" s="331" t="n">
        <v>205.94</v>
      </c>
      <c r="G314" s="310" t="s">
        <v>644</v>
      </c>
      <c r="H314" s="277" t="s">
        <v>482</v>
      </c>
      <c r="I314" s="251" t="s">
        <v>394</v>
      </c>
      <c r="J314" s="249" t="s">
        <v>569</v>
      </c>
      <c r="K314" s="251" t="s">
        <v>570</v>
      </c>
      <c r="L314" s="280" t="s">
        <v>570</v>
      </c>
      <c r="M314" s="250" t="s">
        <v>503</v>
      </c>
      <c r="N314" s="250" t="s">
        <v>503</v>
      </c>
      <c r="O314" s="328" t="n">
        <v>62701</v>
      </c>
      <c r="P314" s="303" t="s">
        <v>811</v>
      </c>
      <c r="Q314" s="287"/>
      <c r="R314" s="287"/>
      <c r="S314" s="287"/>
    </row>
    <row r="315" customFormat="false" ht="12.75" hidden="false" customHeight="true" outlineLevel="0" collapsed="false">
      <c r="A315" s="302" t="n">
        <v>312</v>
      </c>
      <c r="B315" s="303" t="n">
        <v>45835</v>
      </c>
      <c r="C315" s="276" t="n">
        <v>45809</v>
      </c>
      <c r="D315" s="251" t="s">
        <v>147</v>
      </c>
      <c r="E315" s="251" t="s">
        <v>211</v>
      </c>
      <c r="F315" s="331" t="n">
        <v>70.15</v>
      </c>
      <c r="G315" s="310" t="s">
        <v>644</v>
      </c>
      <c r="H315" s="277" t="s">
        <v>482</v>
      </c>
      <c r="I315" s="251" t="s">
        <v>395</v>
      </c>
      <c r="J315" s="249" t="s">
        <v>569</v>
      </c>
      <c r="K315" s="251" t="s">
        <v>570</v>
      </c>
      <c r="L315" s="280" t="s">
        <v>570</v>
      </c>
      <c r="M315" s="250" t="s">
        <v>503</v>
      </c>
      <c r="N315" s="250" t="s">
        <v>503</v>
      </c>
      <c r="O315" s="328" t="n">
        <v>62702</v>
      </c>
      <c r="P315" s="303" t="s">
        <v>811</v>
      </c>
      <c r="Q315" s="287"/>
      <c r="R315" s="287"/>
      <c r="S315" s="287"/>
    </row>
    <row r="316" customFormat="false" ht="12.75" hidden="false" customHeight="true" outlineLevel="0" collapsed="false">
      <c r="A316" s="291" t="n">
        <v>313</v>
      </c>
      <c r="B316" s="303" t="n">
        <v>45835</v>
      </c>
      <c r="C316" s="276" t="n">
        <v>45809</v>
      </c>
      <c r="D316" s="251" t="s">
        <v>147</v>
      </c>
      <c r="E316" s="251" t="s">
        <v>211</v>
      </c>
      <c r="F316" s="331" t="n">
        <v>161.82</v>
      </c>
      <c r="G316" s="310" t="s">
        <v>644</v>
      </c>
      <c r="H316" s="277" t="s">
        <v>482</v>
      </c>
      <c r="I316" s="251" t="s">
        <v>397</v>
      </c>
      <c r="J316" s="249" t="s">
        <v>569</v>
      </c>
      <c r="K316" s="251" t="s">
        <v>570</v>
      </c>
      <c r="L316" s="280" t="s">
        <v>570</v>
      </c>
      <c r="M316" s="250" t="s">
        <v>503</v>
      </c>
      <c r="N316" s="250" t="s">
        <v>503</v>
      </c>
      <c r="O316" s="328" t="n">
        <v>62703</v>
      </c>
      <c r="P316" s="303" t="s">
        <v>811</v>
      </c>
      <c r="Q316" s="287"/>
      <c r="R316" s="287"/>
      <c r="S316" s="287"/>
    </row>
    <row r="317" customFormat="false" ht="12.75" hidden="false" customHeight="true" outlineLevel="0" collapsed="false">
      <c r="A317" s="291" t="n">
        <v>314</v>
      </c>
      <c r="B317" s="303" t="n">
        <v>45835</v>
      </c>
      <c r="C317" s="276" t="n">
        <v>45809</v>
      </c>
      <c r="D317" s="251" t="s">
        <v>147</v>
      </c>
      <c r="E317" s="251" t="s">
        <v>211</v>
      </c>
      <c r="F317" s="331" t="n">
        <v>70.15</v>
      </c>
      <c r="G317" s="310" t="s">
        <v>644</v>
      </c>
      <c r="H317" s="277" t="s">
        <v>482</v>
      </c>
      <c r="I317" s="251" t="s">
        <v>396</v>
      </c>
      <c r="J317" s="249" t="s">
        <v>569</v>
      </c>
      <c r="K317" s="251" t="s">
        <v>570</v>
      </c>
      <c r="L317" s="280" t="s">
        <v>570</v>
      </c>
      <c r="M317" s="250" t="s">
        <v>503</v>
      </c>
      <c r="N317" s="250" t="s">
        <v>503</v>
      </c>
      <c r="O317" s="328" t="n">
        <v>62704</v>
      </c>
      <c r="P317" s="303" t="s">
        <v>811</v>
      </c>
      <c r="Q317" s="287"/>
      <c r="R317" s="287"/>
      <c r="S317" s="287"/>
    </row>
    <row r="318" customFormat="false" ht="12.75" hidden="false" customHeight="true" outlineLevel="0" collapsed="false">
      <c r="A318" s="302" t="n">
        <v>315</v>
      </c>
      <c r="B318" s="303" t="n">
        <v>45838</v>
      </c>
      <c r="C318" s="276" t="n">
        <v>45809</v>
      </c>
      <c r="D318" s="251" t="s">
        <v>134</v>
      </c>
      <c r="E318" s="251" t="s">
        <v>134</v>
      </c>
      <c r="F318" s="278" t="n">
        <v>131.23</v>
      </c>
      <c r="G318" s="310" t="s">
        <v>494</v>
      </c>
      <c r="H318" s="253"/>
      <c r="I318" s="251" t="s">
        <v>392</v>
      </c>
      <c r="J318" s="251" t="s">
        <v>478</v>
      </c>
      <c r="K318" s="251" t="s">
        <v>479</v>
      </c>
      <c r="L318" s="280" t="s">
        <v>479</v>
      </c>
      <c r="M318" s="250"/>
      <c r="N318" s="250"/>
      <c r="O318" s="328"/>
      <c r="P318" s="303" t="n">
        <v>45838</v>
      </c>
      <c r="Q318" s="287"/>
      <c r="R318" s="287"/>
      <c r="S318" s="287"/>
    </row>
    <row r="319" customFormat="false" ht="12.75" hidden="false" customHeight="true" outlineLevel="0" collapsed="false">
      <c r="A319" s="291" t="n">
        <v>316</v>
      </c>
      <c r="B319" s="303" t="n">
        <v>45839</v>
      </c>
      <c r="C319" s="276" t="n">
        <v>45839</v>
      </c>
      <c r="D319" s="251" t="s">
        <v>158</v>
      </c>
      <c r="E319" s="251" t="s">
        <v>340</v>
      </c>
      <c r="F319" s="278" t="n">
        <v>23.84</v>
      </c>
      <c r="G319" s="310" t="s">
        <v>812</v>
      </c>
      <c r="H319" s="253" t="s">
        <v>813</v>
      </c>
      <c r="I319" s="251" t="s">
        <v>395</v>
      </c>
      <c r="J319" s="249" t="s">
        <v>814</v>
      </c>
      <c r="K319" s="251" t="s">
        <v>662</v>
      </c>
      <c r="L319" s="280" t="s">
        <v>662</v>
      </c>
      <c r="M319" s="250" t="s">
        <v>815</v>
      </c>
      <c r="N319" s="250" t="s">
        <v>815</v>
      </c>
      <c r="O319" s="250" t="n">
        <v>2945806</v>
      </c>
      <c r="P319" s="339" t="s">
        <v>816</v>
      </c>
      <c r="Q319" s="287"/>
      <c r="R319" s="287"/>
      <c r="S319" s="287"/>
    </row>
    <row r="320" customFormat="false" ht="12.75" hidden="false" customHeight="true" outlineLevel="0" collapsed="false">
      <c r="A320" s="291" t="n">
        <v>317</v>
      </c>
      <c r="B320" s="303" t="n">
        <v>45839</v>
      </c>
      <c r="C320" s="276" t="n">
        <v>45839</v>
      </c>
      <c r="D320" s="251" t="s">
        <v>158</v>
      </c>
      <c r="E320" s="251" t="s">
        <v>340</v>
      </c>
      <c r="F320" s="278" t="n">
        <v>265.04</v>
      </c>
      <c r="G320" s="310" t="s">
        <v>812</v>
      </c>
      <c r="H320" s="253" t="s">
        <v>813</v>
      </c>
      <c r="I320" s="251" t="s">
        <v>396</v>
      </c>
      <c r="J320" s="249" t="s">
        <v>814</v>
      </c>
      <c r="K320" s="251" t="s">
        <v>662</v>
      </c>
      <c r="L320" s="280" t="s">
        <v>662</v>
      </c>
      <c r="M320" s="250" t="s">
        <v>815</v>
      </c>
      <c r="N320" s="250" t="s">
        <v>815</v>
      </c>
      <c r="O320" s="250" t="n">
        <v>2945807</v>
      </c>
      <c r="P320" s="339" t="s">
        <v>816</v>
      </c>
      <c r="Q320" s="287"/>
      <c r="R320" s="287"/>
      <c r="S320" s="287"/>
    </row>
    <row r="321" customFormat="false" ht="12.75" hidden="false" customHeight="true" outlineLevel="0" collapsed="false">
      <c r="A321" s="302" t="n">
        <v>318</v>
      </c>
      <c r="B321" s="303" t="n">
        <v>45839</v>
      </c>
      <c r="C321" s="276" t="n">
        <v>45839</v>
      </c>
      <c r="D321" s="251" t="s">
        <v>158</v>
      </c>
      <c r="E321" s="251" t="s">
        <v>340</v>
      </c>
      <c r="F321" s="278" t="n">
        <v>1187.82</v>
      </c>
      <c r="G321" s="310" t="s">
        <v>812</v>
      </c>
      <c r="H321" s="253" t="s">
        <v>813</v>
      </c>
      <c r="I321" s="251" t="s">
        <v>394</v>
      </c>
      <c r="J321" s="249" t="s">
        <v>814</v>
      </c>
      <c r="K321" s="251" t="s">
        <v>662</v>
      </c>
      <c r="L321" s="280" t="s">
        <v>662</v>
      </c>
      <c r="M321" s="250" t="s">
        <v>815</v>
      </c>
      <c r="N321" s="250" t="s">
        <v>815</v>
      </c>
      <c r="O321" s="250" t="n">
        <v>2945808</v>
      </c>
      <c r="P321" s="339" t="s">
        <v>816</v>
      </c>
      <c r="Q321" s="287"/>
      <c r="R321" s="287"/>
      <c r="S321" s="287"/>
    </row>
    <row r="322" customFormat="false" ht="12.75" hidden="false" customHeight="true" outlineLevel="0" collapsed="false">
      <c r="A322" s="291" t="n">
        <v>319</v>
      </c>
      <c r="B322" s="303" t="n">
        <v>45839</v>
      </c>
      <c r="C322" s="276" t="n">
        <v>45839</v>
      </c>
      <c r="D322" s="251" t="s">
        <v>147</v>
      </c>
      <c r="E322" s="251" t="s">
        <v>201</v>
      </c>
      <c r="F322" s="278" t="n">
        <v>247.99</v>
      </c>
      <c r="G322" s="310" t="s">
        <v>817</v>
      </c>
      <c r="H322" s="253" t="s">
        <v>482</v>
      </c>
      <c r="I322" s="251" t="s">
        <v>394</v>
      </c>
      <c r="J322" s="249" t="s">
        <v>818</v>
      </c>
      <c r="K322" s="251" t="s">
        <v>534</v>
      </c>
      <c r="L322" s="280" t="s">
        <v>534</v>
      </c>
      <c r="M322" s="250" t="s">
        <v>468</v>
      </c>
      <c r="N322" s="250" t="s">
        <v>468</v>
      </c>
      <c r="O322" s="250" t="n">
        <v>691911</v>
      </c>
      <c r="P322" s="303" t="n">
        <v>45839</v>
      </c>
      <c r="Q322" s="287"/>
      <c r="R322" s="287"/>
      <c r="S322" s="287"/>
    </row>
    <row r="323" customFormat="false" ht="12.75" hidden="false" customHeight="true" outlineLevel="0" collapsed="false">
      <c r="A323" s="291" t="n">
        <v>320</v>
      </c>
      <c r="B323" s="303" t="n">
        <v>45839</v>
      </c>
      <c r="C323" s="276" t="n">
        <v>45839</v>
      </c>
      <c r="D323" s="251" t="s">
        <v>147</v>
      </c>
      <c r="E323" s="251" t="s">
        <v>209</v>
      </c>
      <c r="F323" s="278" t="n">
        <v>3735.88</v>
      </c>
      <c r="G323" s="310" t="s">
        <v>819</v>
      </c>
      <c r="H323" s="253" t="s">
        <v>482</v>
      </c>
      <c r="I323" s="251" t="s">
        <v>394</v>
      </c>
      <c r="J323" s="249" t="s">
        <v>487</v>
      </c>
      <c r="K323" s="305" t="s">
        <v>493</v>
      </c>
      <c r="L323" s="280" t="s">
        <v>493</v>
      </c>
      <c r="M323" s="250" t="s">
        <v>468</v>
      </c>
      <c r="N323" s="250" t="s">
        <v>468</v>
      </c>
      <c r="O323" s="250" t="n">
        <v>69191</v>
      </c>
      <c r="P323" s="303" t="n">
        <v>45839</v>
      </c>
      <c r="Q323" s="287"/>
      <c r="R323" s="287"/>
      <c r="S323" s="287"/>
    </row>
    <row r="324" customFormat="false" ht="12.75" hidden="false" customHeight="true" outlineLevel="0" collapsed="false">
      <c r="A324" s="302" t="n">
        <v>321</v>
      </c>
      <c r="B324" s="303" t="n">
        <v>45839</v>
      </c>
      <c r="C324" s="276" t="n">
        <v>45839</v>
      </c>
      <c r="D324" s="251" t="s">
        <v>158</v>
      </c>
      <c r="E324" s="251" t="s">
        <v>244</v>
      </c>
      <c r="F324" s="278" t="n">
        <v>285.45</v>
      </c>
      <c r="G324" s="310" t="s">
        <v>820</v>
      </c>
      <c r="H324" s="253" t="s">
        <v>821</v>
      </c>
      <c r="I324" s="251" t="s">
        <v>397</v>
      </c>
      <c r="J324" s="249" t="s">
        <v>822</v>
      </c>
      <c r="K324" s="251" t="s">
        <v>823</v>
      </c>
      <c r="L324" s="280" t="s">
        <v>823</v>
      </c>
      <c r="M324" s="250" t="s">
        <v>815</v>
      </c>
      <c r="N324" s="250" t="s">
        <v>815</v>
      </c>
      <c r="O324" s="250" t="n">
        <v>8301799</v>
      </c>
      <c r="P324" s="339" t="n">
        <v>45835</v>
      </c>
      <c r="Q324" s="287"/>
      <c r="R324" s="287"/>
      <c r="S324" s="287"/>
    </row>
    <row r="325" customFormat="false" ht="12.75" hidden="false" customHeight="true" outlineLevel="0" collapsed="false">
      <c r="A325" s="291" t="n">
        <v>322</v>
      </c>
      <c r="B325" s="303" t="n">
        <v>45839</v>
      </c>
      <c r="C325" s="276" t="n">
        <v>45839</v>
      </c>
      <c r="D325" s="251" t="s">
        <v>136</v>
      </c>
      <c r="E325" s="251" t="s">
        <v>142</v>
      </c>
      <c r="F325" s="278" t="n">
        <v>96.39</v>
      </c>
      <c r="G325" s="310" t="s">
        <v>824</v>
      </c>
      <c r="H325" s="253" t="s">
        <v>505</v>
      </c>
      <c r="I325" s="251" t="s">
        <v>397</v>
      </c>
      <c r="J325" s="251" t="s">
        <v>487</v>
      </c>
      <c r="K325" s="251" t="s">
        <v>693</v>
      </c>
      <c r="L325" s="280" t="s">
        <v>693</v>
      </c>
      <c r="M325" s="250" t="s">
        <v>468</v>
      </c>
      <c r="N325" s="250" t="s">
        <v>468</v>
      </c>
      <c r="O325" s="250" t="n">
        <v>707111</v>
      </c>
      <c r="P325" s="303" t="n">
        <v>45839</v>
      </c>
      <c r="Q325" s="287"/>
      <c r="R325" s="287"/>
      <c r="S325" s="287"/>
    </row>
    <row r="326" customFormat="false" ht="12.75" hidden="false" customHeight="true" outlineLevel="0" collapsed="false">
      <c r="A326" s="291" t="n">
        <v>323</v>
      </c>
      <c r="B326" s="303" t="n">
        <v>45840</v>
      </c>
      <c r="C326" s="276" t="n">
        <v>45839</v>
      </c>
      <c r="D326" s="251" t="s">
        <v>158</v>
      </c>
      <c r="E326" s="251" t="s">
        <v>292</v>
      </c>
      <c r="F326" s="278" t="n">
        <v>360</v>
      </c>
      <c r="G326" s="310" t="s">
        <v>825</v>
      </c>
      <c r="H326" s="253" t="s">
        <v>588</v>
      </c>
      <c r="I326" s="251" t="s">
        <v>394</v>
      </c>
      <c r="J326" s="249" t="s">
        <v>826</v>
      </c>
      <c r="K326" s="251" t="s">
        <v>766</v>
      </c>
      <c r="L326" s="280" t="s">
        <v>766</v>
      </c>
      <c r="M326" s="250" t="s">
        <v>468</v>
      </c>
      <c r="N326" s="250" t="s">
        <v>468</v>
      </c>
      <c r="O326" s="250" t="n">
        <v>92</v>
      </c>
      <c r="P326" s="339" t="n">
        <v>45840</v>
      </c>
      <c r="Q326" s="287"/>
      <c r="R326" s="287"/>
      <c r="S326" s="287"/>
    </row>
    <row r="327" customFormat="false" ht="12.75" hidden="false" customHeight="true" outlineLevel="0" collapsed="false">
      <c r="A327" s="302" t="n">
        <v>324</v>
      </c>
      <c r="B327" s="303" t="n">
        <v>45840</v>
      </c>
      <c r="C327" s="276" t="n">
        <v>45809</v>
      </c>
      <c r="D327" s="251" t="s">
        <v>147</v>
      </c>
      <c r="E327" s="251" t="s">
        <v>149</v>
      </c>
      <c r="F327" s="278" t="n">
        <v>2970.34</v>
      </c>
      <c r="G327" s="310" t="s">
        <v>827</v>
      </c>
      <c r="H327" s="253" t="s">
        <v>482</v>
      </c>
      <c r="I327" s="251" t="s">
        <v>394</v>
      </c>
      <c r="J327" s="296" t="s">
        <v>483</v>
      </c>
      <c r="K327" s="280" t="s">
        <v>484</v>
      </c>
      <c r="L327" s="280" t="s">
        <v>484</v>
      </c>
      <c r="M327" s="250" t="s">
        <v>468</v>
      </c>
      <c r="N327" s="250" t="s">
        <v>468</v>
      </c>
      <c r="O327" s="250" t="n">
        <v>69190</v>
      </c>
      <c r="P327" s="339" t="n">
        <v>45838</v>
      </c>
      <c r="Q327" s="287"/>
      <c r="R327" s="287"/>
      <c r="S327" s="287"/>
    </row>
    <row r="328" customFormat="false" ht="12.75" hidden="false" customHeight="true" outlineLevel="0" collapsed="false">
      <c r="A328" s="291" t="n">
        <v>325</v>
      </c>
      <c r="B328" s="303" t="n">
        <v>45840</v>
      </c>
      <c r="C328" s="276" t="n">
        <v>45809</v>
      </c>
      <c r="D328" s="251" t="s">
        <v>147</v>
      </c>
      <c r="E328" s="251" t="s">
        <v>149</v>
      </c>
      <c r="F328" s="278" t="n">
        <v>2789.9</v>
      </c>
      <c r="G328" s="310" t="s">
        <v>827</v>
      </c>
      <c r="H328" s="253" t="s">
        <v>482</v>
      </c>
      <c r="I328" s="251" t="s">
        <v>394</v>
      </c>
      <c r="J328" s="249" t="s">
        <v>487</v>
      </c>
      <c r="K328" s="251" t="s">
        <v>828</v>
      </c>
      <c r="L328" s="280" t="s">
        <v>828</v>
      </c>
      <c r="M328" s="250" t="s">
        <v>468</v>
      </c>
      <c r="N328" s="250" t="s">
        <v>468</v>
      </c>
      <c r="O328" s="250" t="n">
        <v>69196</v>
      </c>
      <c r="P328" s="339" t="n">
        <v>45838</v>
      </c>
      <c r="Q328" s="287"/>
      <c r="R328" s="287"/>
      <c r="S328" s="287"/>
    </row>
    <row r="329" customFormat="false" ht="12.75" hidden="false" customHeight="true" outlineLevel="0" collapsed="false">
      <c r="A329" s="291" t="n">
        <v>326</v>
      </c>
      <c r="B329" s="303" t="n">
        <v>45840</v>
      </c>
      <c r="C329" s="276" t="n">
        <v>45809</v>
      </c>
      <c r="D329" s="251" t="s">
        <v>147</v>
      </c>
      <c r="E329" s="251" t="s">
        <v>149</v>
      </c>
      <c r="F329" s="278" t="n">
        <v>2789.9</v>
      </c>
      <c r="G329" s="310" t="s">
        <v>827</v>
      </c>
      <c r="H329" s="253" t="s">
        <v>482</v>
      </c>
      <c r="I329" s="251" t="s">
        <v>396</v>
      </c>
      <c r="J329" s="251" t="s">
        <v>487</v>
      </c>
      <c r="K329" s="251" t="s">
        <v>790</v>
      </c>
      <c r="L329" s="280" t="s">
        <v>790</v>
      </c>
      <c r="M329" s="250" t="s">
        <v>468</v>
      </c>
      <c r="N329" s="250" t="s">
        <v>468</v>
      </c>
      <c r="O329" s="250" t="n">
        <v>69712</v>
      </c>
      <c r="P329" s="339" t="n">
        <v>45838</v>
      </c>
      <c r="Q329" s="287"/>
      <c r="R329" s="287"/>
      <c r="S329" s="287"/>
    </row>
    <row r="330" customFormat="false" ht="12.75" hidden="false" customHeight="true" outlineLevel="0" collapsed="false">
      <c r="A330" s="302" t="n">
        <v>327</v>
      </c>
      <c r="B330" s="303" t="n">
        <v>45840</v>
      </c>
      <c r="C330" s="276" t="n">
        <v>45809</v>
      </c>
      <c r="D330" s="251" t="s">
        <v>147</v>
      </c>
      <c r="E330" s="251" t="s">
        <v>149</v>
      </c>
      <c r="F330" s="278" t="n">
        <v>4261.56</v>
      </c>
      <c r="G330" s="310" t="s">
        <v>827</v>
      </c>
      <c r="H330" s="253" t="s">
        <v>482</v>
      </c>
      <c r="I330" s="251" t="s">
        <v>394</v>
      </c>
      <c r="J330" s="251" t="s">
        <v>506</v>
      </c>
      <c r="K330" s="251" t="s">
        <v>544</v>
      </c>
      <c r="L330" s="280" t="s">
        <v>544</v>
      </c>
      <c r="M330" s="250" t="s">
        <v>468</v>
      </c>
      <c r="N330" s="250" t="s">
        <v>468</v>
      </c>
      <c r="O330" s="250" t="n">
        <v>69195</v>
      </c>
      <c r="P330" s="339" t="n">
        <v>45838</v>
      </c>
      <c r="Q330" s="287"/>
      <c r="R330" s="287"/>
      <c r="S330" s="287"/>
    </row>
    <row r="331" customFormat="false" ht="12.75" hidden="false" customHeight="true" outlineLevel="0" collapsed="false">
      <c r="A331" s="291" t="n">
        <v>328</v>
      </c>
      <c r="B331" s="303" t="n">
        <v>45840</v>
      </c>
      <c r="C331" s="276" t="n">
        <v>45809</v>
      </c>
      <c r="D331" s="251" t="s">
        <v>147</v>
      </c>
      <c r="E331" s="251" t="s">
        <v>149</v>
      </c>
      <c r="F331" s="278" t="n">
        <v>3636.67</v>
      </c>
      <c r="G331" s="310" t="s">
        <v>827</v>
      </c>
      <c r="H331" s="253" t="s">
        <v>482</v>
      </c>
      <c r="I331" s="251" t="s">
        <v>395</v>
      </c>
      <c r="J331" s="251" t="s">
        <v>621</v>
      </c>
      <c r="K331" s="251" t="s">
        <v>645</v>
      </c>
      <c r="L331" s="280" t="s">
        <v>645</v>
      </c>
      <c r="M331" s="250" t="s">
        <v>468</v>
      </c>
      <c r="N331" s="250" t="s">
        <v>468</v>
      </c>
      <c r="O331" s="250" t="n">
        <v>69282</v>
      </c>
      <c r="P331" s="339" t="n">
        <v>45838</v>
      </c>
      <c r="Q331" s="287"/>
      <c r="R331" s="287"/>
      <c r="S331" s="287"/>
    </row>
    <row r="332" customFormat="false" ht="12.75" hidden="false" customHeight="true" outlineLevel="0" collapsed="false">
      <c r="A332" s="291" t="n">
        <v>329</v>
      </c>
      <c r="B332" s="303" t="n">
        <v>45840</v>
      </c>
      <c r="C332" s="276" t="n">
        <v>45809</v>
      </c>
      <c r="D332" s="251" t="s">
        <v>147</v>
      </c>
      <c r="E332" s="251" t="s">
        <v>149</v>
      </c>
      <c r="F332" s="278" t="n">
        <v>2606.95</v>
      </c>
      <c r="G332" s="310" t="s">
        <v>827</v>
      </c>
      <c r="H332" s="253" t="s">
        <v>482</v>
      </c>
      <c r="I332" s="251" t="s">
        <v>394</v>
      </c>
      <c r="J332" s="251" t="s">
        <v>487</v>
      </c>
      <c r="K332" s="251" t="s">
        <v>520</v>
      </c>
      <c r="L332" s="280" t="s">
        <v>520</v>
      </c>
      <c r="M332" s="250" t="s">
        <v>468</v>
      </c>
      <c r="N332" s="250" t="s">
        <v>468</v>
      </c>
      <c r="O332" s="250" t="n">
        <v>69329</v>
      </c>
      <c r="P332" s="339" t="n">
        <v>45838</v>
      </c>
      <c r="Q332" s="287"/>
      <c r="R332" s="287"/>
      <c r="S332" s="287"/>
    </row>
    <row r="333" customFormat="false" ht="12.75" hidden="false" customHeight="true" outlineLevel="0" collapsed="false">
      <c r="A333" s="302" t="n">
        <v>330</v>
      </c>
      <c r="B333" s="303" t="n">
        <v>45840</v>
      </c>
      <c r="C333" s="276" t="n">
        <v>45809</v>
      </c>
      <c r="D333" s="251" t="s">
        <v>147</v>
      </c>
      <c r="E333" s="251" t="s">
        <v>149</v>
      </c>
      <c r="F333" s="278" t="n">
        <v>1030</v>
      </c>
      <c r="G333" s="310" t="s">
        <v>827</v>
      </c>
      <c r="H333" s="253" t="s">
        <v>482</v>
      </c>
      <c r="I333" s="251" t="s">
        <v>395</v>
      </c>
      <c r="J333" s="251" t="s">
        <v>578</v>
      </c>
      <c r="K333" s="277" t="s">
        <v>579</v>
      </c>
      <c r="L333" s="280" t="s">
        <v>579</v>
      </c>
      <c r="M333" s="250" t="s">
        <v>468</v>
      </c>
      <c r="N333" s="250" t="s">
        <v>468</v>
      </c>
      <c r="O333" s="250" t="n">
        <v>69721</v>
      </c>
      <c r="P333" s="339" t="n">
        <v>45838</v>
      </c>
      <c r="Q333" s="287"/>
      <c r="R333" s="287"/>
      <c r="S333" s="287"/>
    </row>
    <row r="334" customFormat="false" ht="12.75" hidden="false" customHeight="true" outlineLevel="0" collapsed="false">
      <c r="A334" s="291" t="n">
        <v>331</v>
      </c>
      <c r="B334" s="303" t="n">
        <v>45840</v>
      </c>
      <c r="C334" s="276" t="n">
        <v>45809</v>
      </c>
      <c r="D334" s="251" t="s">
        <v>147</v>
      </c>
      <c r="E334" s="251" t="s">
        <v>149</v>
      </c>
      <c r="F334" s="278" t="n">
        <v>2624.3</v>
      </c>
      <c r="G334" s="310" t="s">
        <v>829</v>
      </c>
      <c r="H334" s="253" t="s">
        <v>482</v>
      </c>
      <c r="I334" s="251" t="s">
        <v>397</v>
      </c>
      <c r="J334" s="251" t="s">
        <v>487</v>
      </c>
      <c r="K334" s="277" t="s">
        <v>612</v>
      </c>
      <c r="L334" s="280" t="s">
        <v>612</v>
      </c>
      <c r="M334" s="250" t="s">
        <v>468</v>
      </c>
      <c r="N334" s="250" t="s">
        <v>468</v>
      </c>
      <c r="O334" s="250" t="n">
        <v>69849</v>
      </c>
      <c r="P334" s="339" t="n">
        <v>45838</v>
      </c>
      <c r="Q334" s="287"/>
      <c r="R334" s="287"/>
      <c r="S334" s="287"/>
    </row>
    <row r="335" customFormat="false" ht="12.75" hidden="false" customHeight="true" outlineLevel="0" collapsed="false">
      <c r="A335" s="291" t="n">
        <v>332</v>
      </c>
      <c r="B335" s="303" t="n">
        <v>45840</v>
      </c>
      <c r="C335" s="276" t="n">
        <v>45809</v>
      </c>
      <c r="D335" s="251" t="s">
        <v>147</v>
      </c>
      <c r="E335" s="251" t="s">
        <v>149</v>
      </c>
      <c r="F335" s="278" t="n">
        <v>2651.9</v>
      </c>
      <c r="G335" s="310" t="s">
        <v>827</v>
      </c>
      <c r="H335" s="253" t="s">
        <v>482</v>
      </c>
      <c r="I335" s="251" t="s">
        <v>394</v>
      </c>
      <c r="J335" s="296" t="s">
        <v>487</v>
      </c>
      <c r="K335" s="280" t="s">
        <v>489</v>
      </c>
      <c r="L335" s="280" t="s">
        <v>489</v>
      </c>
      <c r="M335" s="250" t="s">
        <v>468</v>
      </c>
      <c r="N335" s="250" t="s">
        <v>468</v>
      </c>
      <c r="O335" s="250" t="n">
        <v>69213</v>
      </c>
      <c r="P335" s="339" t="n">
        <v>45838</v>
      </c>
      <c r="Q335" s="287"/>
      <c r="R335" s="287"/>
      <c r="S335" s="287"/>
    </row>
    <row r="336" customFormat="false" ht="12.75" hidden="false" customHeight="true" outlineLevel="0" collapsed="false">
      <c r="A336" s="302" t="n">
        <v>333</v>
      </c>
      <c r="B336" s="303" t="n">
        <v>45840</v>
      </c>
      <c r="C336" s="276" t="n">
        <v>45809</v>
      </c>
      <c r="D336" s="251" t="s">
        <v>147</v>
      </c>
      <c r="E336" s="251" t="s">
        <v>149</v>
      </c>
      <c r="F336" s="278" t="n">
        <v>2789.9</v>
      </c>
      <c r="G336" s="310" t="s">
        <v>827</v>
      </c>
      <c r="H336" s="253" t="s">
        <v>482</v>
      </c>
      <c r="I336" s="251" t="s">
        <v>396</v>
      </c>
      <c r="J336" s="251" t="s">
        <v>487</v>
      </c>
      <c r="K336" s="251" t="s">
        <v>692</v>
      </c>
      <c r="L336" s="280" t="s">
        <v>692</v>
      </c>
      <c r="M336" s="250" t="s">
        <v>468</v>
      </c>
      <c r="N336" s="250" t="s">
        <v>468</v>
      </c>
      <c r="O336" s="250" t="n">
        <v>69334</v>
      </c>
      <c r="P336" s="339" t="n">
        <v>45838</v>
      </c>
      <c r="Q336" s="287"/>
      <c r="R336" s="287"/>
      <c r="S336" s="287"/>
    </row>
    <row r="337" customFormat="false" ht="12.75" hidden="false" customHeight="true" outlineLevel="0" collapsed="false">
      <c r="A337" s="291" t="n">
        <v>334</v>
      </c>
      <c r="B337" s="303" t="n">
        <v>45840</v>
      </c>
      <c r="C337" s="276" t="n">
        <v>45809</v>
      </c>
      <c r="D337" s="251" t="s">
        <v>147</v>
      </c>
      <c r="E337" s="251" t="s">
        <v>149</v>
      </c>
      <c r="F337" s="278" t="n">
        <v>2789.9</v>
      </c>
      <c r="G337" s="310" t="s">
        <v>829</v>
      </c>
      <c r="H337" s="253" t="s">
        <v>482</v>
      </c>
      <c r="I337" s="251" t="s">
        <v>397</v>
      </c>
      <c r="J337" s="251" t="s">
        <v>487</v>
      </c>
      <c r="K337" s="251" t="s">
        <v>693</v>
      </c>
      <c r="L337" s="280" t="s">
        <v>693</v>
      </c>
      <c r="M337" s="250" t="s">
        <v>468</v>
      </c>
      <c r="N337" s="250" t="s">
        <v>468</v>
      </c>
      <c r="O337" s="250" t="n">
        <v>69852</v>
      </c>
      <c r="P337" s="339" t="n">
        <v>45838</v>
      </c>
      <c r="Q337" s="287"/>
      <c r="R337" s="287"/>
      <c r="S337" s="287"/>
    </row>
    <row r="338" customFormat="false" ht="12.75" hidden="false" customHeight="true" outlineLevel="0" collapsed="false">
      <c r="A338" s="291" t="n">
        <v>335</v>
      </c>
      <c r="B338" s="303" t="n">
        <v>45840</v>
      </c>
      <c r="C338" s="276" t="n">
        <v>45809</v>
      </c>
      <c r="D338" s="251" t="s">
        <v>147</v>
      </c>
      <c r="E338" s="251" t="s">
        <v>149</v>
      </c>
      <c r="F338" s="278" t="n">
        <v>3183.34</v>
      </c>
      <c r="G338" s="310" t="s">
        <v>827</v>
      </c>
      <c r="H338" s="253" t="s">
        <v>482</v>
      </c>
      <c r="I338" s="251" t="s">
        <v>394</v>
      </c>
      <c r="J338" s="251" t="s">
        <v>483</v>
      </c>
      <c r="K338" s="253" t="s">
        <v>521</v>
      </c>
      <c r="L338" s="280" t="s">
        <v>521</v>
      </c>
      <c r="M338" s="250" t="s">
        <v>468</v>
      </c>
      <c r="N338" s="250" t="s">
        <v>468</v>
      </c>
      <c r="O338" s="250" t="n">
        <v>69442</v>
      </c>
      <c r="P338" s="339" t="n">
        <v>45838</v>
      </c>
      <c r="Q338" s="287"/>
      <c r="R338" s="287"/>
      <c r="S338" s="287"/>
    </row>
    <row r="339" customFormat="false" ht="12.75" hidden="false" customHeight="true" outlineLevel="0" collapsed="false">
      <c r="A339" s="302" t="n">
        <v>336</v>
      </c>
      <c r="B339" s="303" t="n">
        <v>45840</v>
      </c>
      <c r="C339" s="276" t="n">
        <v>45809</v>
      </c>
      <c r="D339" s="251" t="s">
        <v>147</v>
      </c>
      <c r="E339" s="251" t="s">
        <v>149</v>
      </c>
      <c r="F339" s="278" t="n">
        <v>2789.9</v>
      </c>
      <c r="G339" s="310" t="s">
        <v>827</v>
      </c>
      <c r="H339" s="253" t="s">
        <v>482</v>
      </c>
      <c r="I339" s="251" t="s">
        <v>396</v>
      </c>
      <c r="J339" s="251" t="s">
        <v>487</v>
      </c>
      <c r="K339" s="251" t="s">
        <v>581</v>
      </c>
      <c r="L339" s="280" t="s">
        <v>581</v>
      </c>
      <c r="M339" s="250" t="s">
        <v>468</v>
      </c>
      <c r="N339" s="250" t="s">
        <v>468</v>
      </c>
      <c r="O339" s="250" t="n">
        <v>69405</v>
      </c>
      <c r="P339" s="339" t="n">
        <v>45838</v>
      </c>
      <c r="Q339" s="287"/>
      <c r="R339" s="287"/>
      <c r="S339" s="287"/>
    </row>
    <row r="340" customFormat="false" ht="12.75" hidden="false" customHeight="true" outlineLevel="0" collapsed="false">
      <c r="A340" s="291" t="n">
        <v>337</v>
      </c>
      <c r="B340" s="303" t="n">
        <v>45840</v>
      </c>
      <c r="C340" s="276" t="n">
        <v>45809</v>
      </c>
      <c r="D340" s="251" t="s">
        <v>147</v>
      </c>
      <c r="E340" s="251" t="s">
        <v>149</v>
      </c>
      <c r="F340" s="278" t="n">
        <v>2789.9</v>
      </c>
      <c r="G340" s="310" t="s">
        <v>827</v>
      </c>
      <c r="H340" s="253" t="s">
        <v>482</v>
      </c>
      <c r="I340" s="251" t="s">
        <v>395</v>
      </c>
      <c r="J340" s="295" t="s">
        <v>487</v>
      </c>
      <c r="K340" s="251" t="s">
        <v>510</v>
      </c>
      <c r="L340" s="280" t="s">
        <v>510</v>
      </c>
      <c r="M340" s="250" t="s">
        <v>468</v>
      </c>
      <c r="N340" s="250" t="s">
        <v>468</v>
      </c>
      <c r="O340" s="250" t="n">
        <v>69328</v>
      </c>
      <c r="P340" s="339" t="n">
        <v>45838</v>
      </c>
      <c r="Q340" s="287"/>
      <c r="R340" s="287"/>
      <c r="S340" s="287"/>
    </row>
    <row r="341" customFormat="false" ht="12.75" hidden="false" customHeight="true" outlineLevel="0" collapsed="false">
      <c r="A341" s="291" t="n">
        <v>338</v>
      </c>
      <c r="B341" s="303" t="n">
        <v>45840</v>
      </c>
      <c r="C341" s="276" t="n">
        <v>45809</v>
      </c>
      <c r="D341" s="251" t="s">
        <v>147</v>
      </c>
      <c r="E341" s="251" t="s">
        <v>149</v>
      </c>
      <c r="F341" s="278" t="n">
        <v>3636.67</v>
      </c>
      <c r="G341" s="310" t="s">
        <v>829</v>
      </c>
      <c r="H341" s="253" t="s">
        <v>482</v>
      </c>
      <c r="I341" s="251" t="s">
        <v>397</v>
      </c>
      <c r="J341" s="251" t="s">
        <v>621</v>
      </c>
      <c r="K341" s="251" t="s">
        <v>694</v>
      </c>
      <c r="L341" s="280" t="s">
        <v>694</v>
      </c>
      <c r="M341" s="250" t="s">
        <v>468</v>
      </c>
      <c r="N341" s="250" t="s">
        <v>468</v>
      </c>
      <c r="O341" s="250" t="n">
        <v>69850</v>
      </c>
      <c r="P341" s="339" t="n">
        <v>45838</v>
      </c>
      <c r="Q341" s="287"/>
      <c r="R341" s="287"/>
      <c r="S341" s="287"/>
    </row>
    <row r="342" customFormat="false" ht="12.75" hidden="false" customHeight="true" outlineLevel="0" collapsed="false">
      <c r="A342" s="302" t="n">
        <v>339</v>
      </c>
      <c r="B342" s="303" t="n">
        <v>45840</v>
      </c>
      <c r="C342" s="276" t="n">
        <v>45809</v>
      </c>
      <c r="D342" s="251" t="s">
        <v>147</v>
      </c>
      <c r="E342" s="251" t="s">
        <v>149</v>
      </c>
      <c r="F342" s="278" t="n">
        <v>2639.9</v>
      </c>
      <c r="G342" s="310" t="s">
        <v>827</v>
      </c>
      <c r="H342" s="253" t="s">
        <v>482</v>
      </c>
      <c r="I342" s="251" t="s">
        <v>395</v>
      </c>
      <c r="J342" s="295" t="s">
        <v>487</v>
      </c>
      <c r="K342" s="251" t="s">
        <v>509</v>
      </c>
      <c r="L342" s="280" t="s">
        <v>509</v>
      </c>
      <c r="M342" s="250" t="s">
        <v>468</v>
      </c>
      <c r="N342" s="250" t="s">
        <v>468</v>
      </c>
      <c r="O342" s="250" t="n">
        <v>69326</v>
      </c>
      <c r="P342" s="339" t="n">
        <v>45838</v>
      </c>
      <c r="Q342" s="287"/>
      <c r="R342" s="287"/>
      <c r="S342" s="287"/>
    </row>
    <row r="343" customFormat="false" ht="12.75" hidden="false" customHeight="true" outlineLevel="0" collapsed="false">
      <c r="A343" s="291" t="n">
        <v>340</v>
      </c>
      <c r="B343" s="303" t="n">
        <v>45840</v>
      </c>
      <c r="C343" s="276" t="n">
        <v>45809</v>
      </c>
      <c r="D343" s="251" t="s">
        <v>147</v>
      </c>
      <c r="E343" s="251" t="s">
        <v>149</v>
      </c>
      <c r="F343" s="278" t="n">
        <v>1659.02</v>
      </c>
      <c r="G343" s="310" t="s">
        <v>827</v>
      </c>
      <c r="H343" s="253" t="s">
        <v>482</v>
      </c>
      <c r="I343" s="251" t="s">
        <v>394</v>
      </c>
      <c r="J343" s="251" t="s">
        <v>485</v>
      </c>
      <c r="K343" s="251" t="s">
        <v>636</v>
      </c>
      <c r="L343" s="280" t="s">
        <v>636</v>
      </c>
      <c r="M343" s="250" t="s">
        <v>468</v>
      </c>
      <c r="N343" s="250" t="s">
        <v>468</v>
      </c>
      <c r="O343" s="250" t="n">
        <v>70012</v>
      </c>
      <c r="P343" s="339" t="n">
        <v>45838</v>
      </c>
      <c r="Q343" s="287"/>
      <c r="R343" s="287"/>
      <c r="S343" s="287"/>
    </row>
    <row r="344" customFormat="false" ht="12.75" hidden="false" customHeight="true" outlineLevel="0" collapsed="false">
      <c r="A344" s="291" t="n">
        <v>341</v>
      </c>
      <c r="B344" s="303" t="n">
        <v>45840</v>
      </c>
      <c r="C344" s="276" t="n">
        <v>45809</v>
      </c>
      <c r="D344" s="251" t="s">
        <v>147</v>
      </c>
      <c r="E344" s="251" t="s">
        <v>149</v>
      </c>
      <c r="F344" s="278" t="n">
        <v>3636.67</v>
      </c>
      <c r="G344" s="310" t="s">
        <v>827</v>
      </c>
      <c r="H344" s="253" t="s">
        <v>482</v>
      </c>
      <c r="I344" s="251" t="s">
        <v>394</v>
      </c>
      <c r="J344" s="251" t="s">
        <v>621</v>
      </c>
      <c r="K344" s="251" t="s">
        <v>622</v>
      </c>
      <c r="L344" s="280" t="s">
        <v>622</v>
      </c>
      <c r="M344" s="250" t="s">
        <v>468</v>
      </c>
      <c r="N344" s="250" t="s">
        <v>468</v>
      </c>
      <c r="O344" s="250" t="n">
        <v>69323</v>
      </c>
      <c r="P344" s="339" t="n">
        <v>45838</v>
      </c>
      <c r="Q344" s="287"/>
      <c r="R344" s="287"/>
      <c r="S344" s="287"/>
    </row>
    <row r="345" customFormat="false" ht="12.75" hidden="false" customHeight="true" outlineLevel="0" collapsed="false">
      <c r="A345" s="302" t="n">
        <v>342</v>
      </c>
      <c r="B345" s="303" t="n">
        <v>45840</v>
      </c>
      <c r="C345" s="276" t="n">
        <v>45809</v>
      </c>
      <c r="D345" s="251" t="s">
        <v>147</v>
      </c>
      <c r="E345" s="251" t="s">
        <v>149</v>
      </c>
      <c r="F345" s="278" t="n">
        <v>2789.9</v>
      </c>
      <c r="G345" s="310" t="s">
        <v>827</v>
      </c>
      <c r="H345" s="253" t="s">
        <v>482</v>
      </c>
      <c r="I345" s="251" t="s">
        <v>395</v>
      </c>
      <c r="J345" s="249" t="s">
        <v>487</v>
      </c>
      <c r="K345" s="251" t="s">
        <v>830</v>
      </c>
      <c r="L345" s="280" t="s">
        <v>830</v>
      </c>
      <c r="M345" s="250" t="s">
        <v>468</v>
      </c>
      <c r="N345" s="250" t="s">
        <v>468</v>
      </c>
      <c r="O345" s="250" t="n">
        <v>69214</v>
      </c>
      <c r="P345" s="339" t="n">
        <v>45838</v>
      </c>
      <c r="Q345" s="287"/>
      <c r="R345" s="287"/>
      <c r="S345" s="287"/>
    </row>
    <row r="346" customFormat="false" ht="12.75" hidden="false" customHeight="true" outlineLevel="0" collapsed="false">
      <c r="A346" s="291" t="n">
        <v>343</v>
      </c>
      <c r="B346" s="303" t="n">
        <v>45840</v>
      </c>
      <c r="C346" s="276" t="n">
        <v>45809</v>
      </c>
      <c r="D346" s="251" t="s">
        <v>147</v>
      </c>
      <c r="E346" s="251" t="s">
        <v>149</v>
      </c>
      <c r="F346" s="278" t="n">
        <v>2789.9</v>
      </c>
      <c r="G346" s="310" t="s">
        <v>827</v>
      </c>
      <c r="H346" s="253" t="s">
        <v>482</v>
      </c>
      <c r="I346" s="251" t="s">
        <v>395</v>
      </c>
      <c r="J346" s="251" t="s">
        <v>487</v>
      </c>
      <c r="K346" s="251" t="s">
        <v>695</v>
      </c>
      <c r="L346" s="280" t="s">
        <v>695</v>
      </c>
      <c r="M346" s="250" t="s">
        <v>468</v>
      </c>
      <c r="N346" s="250" t="s">
        <v>468</v>
      </c>
      <c r="O346" s="250" t="n">
        <v>69327</v>
      </c>
      <c r="P346" s="339" t="n">
        <v>45838</v>
      </c>
      <c r="Q346" s="287"/>
      <c r="R346" s="287"/>
      <c r="S346" s="287"/>
    </row>
    <row r="347" customFormat="false" ht="12.75" hidden="false" customHeight="true" outlineLevel="0" collapsed="false">
      <c r="A347" s="291" t="n">
        <v>344</v>
      </c>
      <c r="B347" s="303" t="n">
        <v>45840</v>
      </c>
      <c r="C347" s="276" t="n">
        <v>45809</v>
      </c>
      <c r="D347" s="251" t="s">
        <v>147</v>
      </c>
      <c r="E347" s="251" t="s">
        <v>149</v>
      </c>
      <c r="F347" s="278" t="n">
        <v>2776.4</v>
      </c>
      <c r="G347" s="310" t="s">
        <v>827</v>
      </c>
      <c r="H347" s="253" t="s">
        <v>482</v>
      </c>
      <c r="I347" s="251" t="s">
        <v>396</v>
      </c>
      <c r="J347" s="295" t="s">
        <v>487</v>
      </c>
      <c r="K347" s="251" t="s">
        <v>514</v>
      </c>
      <c r="L347" s="280" t="s">
        <v>514</v>
      </c>
      <c r="M347" s="250" t="s">
        <v>468</v>
      </c>
      <c r="N347" s="250" t="s">
        <v>468</v>
      </c>
      <c r="O347" s="250" t="n">
        <v>69333</v>
      </c>
      <c r="P347" s="339" t="n">
        <v>45838</v>
      </c>
      <c r="Q347" s="287"/>
      <c r="R347" s="287"/>
      <c r="S347" s="287"/>
    </row>
    <row r="348" customFormat="false" ht="12.75" hidden="false" customHeight="true" outlineLevel="0" collapsed="false">
      <c r="A348" s="302" t="n">
        <v>345</v>
      </c>
      <c r="B348" s="303" t="n">
        <v>45840</v>
      </c>
      <c r="C348" s="276" t="n">
        <v>45809</v>
      </c>
      <c r="D348" s="251" t="s">
        <v>147</v>
      </c>
      <c r="E348" s="251" t="s">
        <v>149</v>
      </c>
      <c r="F348" s="278" t="n">
        <v>2606.95</v>
      </c>
      <c r="G348" s="310" t="s">
        <v>827</v>
      </c>
      <c r="H348" s="253" t="s">
        <v>482</v>
      </c>
      <c r="I348" s="251" t="s">
        <v>394</v>
      </c>
      <c r="J348" s="296" t="s">
        <v>487</v>
      </c>
      <c r="K348" s="280" t="s">
        <v>490</v>
      </c>
      <c r="L348" s="280" t="s">
        <v>490</v>
      </c>
      <c r="M348" s="250" t="s">
        <v>468</v>
      </c>
      <c r="N348" s="250" t="s">
        <v>468</v>
      </c>
      <c r="O348" s="250" t="n">
        <v>69217</v>
      </c>
      <c r="P348" s="339" t="n">
        <v>45838</v>
      </c>
      <c r="Q348" s="287"/>
      <c r="R348" s="287"/>
      <c r="S348" s="287"/>
    </row>
    <row r="349" customFormat="false" ht="12.75" hidden="false" customHeight="true" outlineLevel="0" collapsed="false">
      <c r="A349" s="291" t="n">
        <v>346</v>
      </c>
      <c r="B349" s="303" t="n">
        <v>45840</v>
      </c>
      <c r="C349" s="276" t="n">
        <v>45809</v>
      </c>
      <c r="D349" s="251" t="s">
        <v>147</v>
      </c>
      <c r="E349" s="251" t="s">
        <v>149</v>
      </c>
      <c r="F349" s="278" t="n">
        <v>1079.5</v>
      </c>
      <c r="G349" s="310" t="s">
        <v>827</v>
      </c>
      <c r="H349" s="253" t="s">
        <v>482</v>
      </c>
      <c r="I349" s="251" t="s">
        <v>394</v>
      </c>
      <c r="J349" s="251" t="s">
        <v>578</v>
      </c>
      <c r="K349" s="277" t="s">
        <v>595</v>
      </c>
      <c r="L349" s="280" t="s">
        <v>595</v>
      </c>
      <c r="M349" s="250" t="s">
        <v>468</v>
      </c>
      <c r="N349" s="250" t="s">
        <v>468</v>
      </c>
      <c r="O349" s="250" t="n">
        <v>69680</v>
      </c>
      <c r="P349" s="339" t="n">
        <v>45838</v>
      </c>
      <c r="Q349" s="287"/>
      <c r="R349" s="287"/>
      <c r="S349" s="287"/>
    </row>
    <row r="350" customFormat="false" ht="12.75" hidden="false" customHeight="true" outlineLevel="0" collapsed="false">
      <c r="A350" s="291" t="n">
        <v>347</v>
      </c>
      <c r="B350" s="303" t="n">
        <v>45840</v>
      </c>
      <c r="C350" s="276" t="n">
        <v>45809</v>
      </c>
      <c r="D350" s="251" t="s">
        <v>147</v>
      </c>
      <c r="E350" s="251" t="s">
        <v>149</v>
      </c>
      <c r="F350" s="278" t="n">
        <v>759</v>
      </c>
      <c r="G350" s="310" t="s">
        <v>827</v>
      </c>
      <c r="H350" s="253" t="s">
        <v>482</v>
      </c>
      <c r="I350" s="251" t="s">
        <v>396</v>
      </c>
      <c r="J350" s="251" t="s">
        <v>712</v>
      </c>
      <c r="K350" s="251" t="s">
        <v>713</v>
      </c>
      <c r="L350" s="280" t="s">
        <v>713</v>
      </c>
      <c r="M350" s="250" t="s">
        <v>468</v>
      </c>
      <c r="N350" s="250" t="s">
        <v>468</v>
      </c>
      <c r="O350" s="250" t="n">
        <v>70319</v>
      </c>
      <c r="P350" s="339" t="n">
        <v>45838</v>
      </c>
      <c r="Q350" s="287"/>
      <c r="R350" s="287"/>
      <c r="S350" s="287"/>
    </row>
    <row r="351" customFormat="false" ht="12.75" hidden="false" customHeight="true" outlineLevel="0" collapsed="false">
      <c r="A351" s="302" t="n">
        <v>348</v>
      </c>
      <c r="B351" s="303" t="n">
        <v>45840</v>
      </c>
      <c r="C351" s="276" t="n">
        <v>45809</v>
      </c>
      <c r="D351" s="251" t="s">
        <v>147</v>
      </c>
      <c r="E351" s="251" t="s">
        <v>149</v>
      </c>
      <c r="F351" s="278" t="n">
        <v>3636.67</v>
      </c>
      <c r="G351" s="310" t="s">
        <v>827</v>
      </c>
      <c r="H351" s="253" t="s">
        <v>482</v>
      </c>
      <c r="I351" s="251" t="s">
        <v>396</v>
      </c>
      <c r="J351" s="251" t="s">
        <v>621</v>
      </c>
      <c r="K351" s="251" t="s">
        <v>646</v>
      </c>
      <c r="L351" s="280" t="s">
        <v>646</v>
      </c>
      <c r="M351" s="250" t="s">
        <v>468</v>
      </c>
      <c r="N351" s="250" t="s">
        <v>468</v>
      </c>
      <c r="O351" s="250" t="n">
        <v>69331</v>
      </c>
      <c r="P351" s="339" t="n">
        <v>45838</v>
      </c>
      <c r="Q351" s="287"/>
      <c r="R351" s="287"/>
      <c r="S351" s="287"/>
    </row>
    <row r="352" customFormat="false" ht="12.75" hidden="false" customHeight="true" outlineLevel="0" collapsed="false">
      <c r="A352" s="291" t="n">
        <v>349</v>
      </c>
      <c r="B352" s="303" t="n">
        <v>45840</v>
      </c>
      <c r="C352" s="276" t="n">
        <v>45809</v>
      </c>
      <c r="D352" s="251" t="s">
        <v>147</v>
      </c>
      <c r="E352" s="251" t="s">
        <v>149</v>
      </c>
      <c r="F352" s="278" t="n">
        <v>2700.45</v>
      </c>
      <c r="G352" s="310" t="s">
        <v>829</v>
      </c>
      <c r="H352" s="253" t="s">
        <v>482</v>
      </c>
      <c r="I352" s="251" t="s">
        <v>397</v>
      </c>
      <c r="J352" s="249" t="s">
        <v>487</v>
      </c>
      <c r="K352" s="251" t="s">
        <v>831</v>
      </c>
      <c r="L352" s="280" t="s">
        <v>831</v>
      </c>
      <c r="M352" s="250" t="s">
        <v>468</v>
      </c>
      <c r="N352" s="250" t="s">
        <v>468</v>
      </c>
      <c r="O352" s="250" t="n">
        <v>70108</v>
      </c>
      <c r="P352" s="339" t="n">
        <v>45838</v>
      </c>
      <c r="Q352" s="287"/>
      <c r="R352" s="287"/>
      <c r="S352" s="287"/>
    </row>
    <row r="353" customFormat="false" ht="12.75" hidden="false" customHeight="true" outlineLevel="0" collapsed="false">
      <c r="A353" s="291" t="n">
        <v>350</v>
      </c>
      <c r="B353" s="303" t="n">
        <v>45840</v>
      </c>
      <c r="C353" s="276" t="n">
        <v>45839</v>
      </c>
      <c r="D353" s="251" t="s">
        <v>158</v>
      </c>
      <c r="E353" s="251" t="s">
        <v>316</v>
      </c>
      <c r="F353" s="278" t="n">
        <v>105.33</v>
      </c>
      <c r="G353" s="310" t="s">
        <v>832</v>
      </c>
      <c r="H353" s="253" t="s">
        <v>833</v>
      </c>
      <c r="I353" s="251" t="s">
        <v>394</v>
      </c>
      <c r="J353" s="249" t="s">
        <v>834</v>
      </c>
      <c r="K353" s="251" t="s">
        <v>835</v>
      </c>
      <c r="L353" s="280" t="s">
        <v>835</v>
      </c>
      <c r="M353" s="250" t="s">
        <v>468</v>
      </c>
      <c r="N353" s="250" t="s">
        <v>468</v>
      </c>
      <c r="O353" s="250" t="n">
        <v>2025375</v>
      </c>
      <c r="P353" s="339" t="n">
        <v>45780</v>
      </c>
      <c r="Q353" s="287"/>
      <c r="R353" s="287"/>
      <c r="S353" s="287"/>
    </row>
    <row r="354" customFormat="false" ht="12.75" hidden="false" customHeight="true" outlineLevel="0" collapsed="false">
      <c r="A354" s="302" t="n">
        <v>351</v>
      </c>
      <c r="B354" s="303" t="n">
        <v>45840</v>
      </c>
      <c r="C354" s="276" t="n">
        <v>45839</v>
      </c>
      <c r="D354" s="251" t="s">
        <v>158</v>
      </c>
      <c r="E354" s="251" t="s">
        <v>356</v>
      </c>
      <c r="F354" s="278" t="n">
        <v>167.88</v>
      </c>
      <c r="G354" s="310" t="s">
        <v>836</v>
      </c>
      <c r="H354" s="253" t="s">
        <v>837</v>
      </c>
      <c r="I354" s="251" t="s">
        <v>395</v>
      </c>
      <c r="J354" s="249" t="s">
        <v>838</v>
      </c>
      <c r="K354" s="251" t="s">
        <v>502</v>
      </c>
      <c r="L354" s="280" t="s">
        <v>502</v>
      </c>
      <c r="M354" s="250" t="s">
        <v>468</v>
      </c>
      <c r="N354" s="250" t="s">
        <v>468</v>
      </c>
      <c r="O354" s="250" t="n">
        <v>3905</v>
      </c>
      <c r="P354" s="339" t="n">
        <v>45791</v>
      </c>
      <c r="Q354" s="287"/>
      <c r="R354" s="287"/>
      <c r="S354" s="287"/>
    </row>
    <row r="355" customFormat="false" ht="12.75" hidden="false" customHeight="true" outlineLevel="0" collapsed="false">
      <c r="A355" s="291" t="n">
        <v>352</v>
      </c>
      <c r="B355" s="303" t="n">
        <v>45840</v>
      </c>
      <c r="C355" s="276" t="n">
        <v>45839</v>
      </c>
      <c r="D355" s="251" t="s">
        <v>158</v>
      </c>
      <c r="E355" s="251" t="s">
        <v>302</v>
      </c>
      <c r="F355" s="278" t="n">
        <v>155.8</v>
      </c>
      <c r="G355" s="310" t="s">
        <v>477</v>
      </c>
      <c r="H355" s="253"/>
      <c r="I355" s="251" t="s">
        <v>392</v>
      </c>
      <c r="J355" s="249" t="s">
        <v>839</v>
      </c>
      <c r="K355" s="251" t="s">
        <v>479</v>
      </c>
      <c r="L355" s="280" t="s">
        <v>479</v>
      </c>
      <c r="M355" s="250" t="s">
        <v>468</v>
      </c>
      <c r="N355" s="250" t="s">
        <v>468</v>
      </c>
      <c r="O355" s="250" t="n">
        <v>250712</v>
      </c>
      <c r="P355" s="339" t="n">
        <v>45840</v>
      </c>
      <c r="Q355" s="287"/>
      <c r="R355" s="287"/>
      <c r="S355" s="287"/>
    </row>
    <row r="356" customFormat="false" ht="12.75" hidden="false" customHeight="true" outlineLevel="0" collapsed="false">
      <c r="A356" s="291" t="n">
        <v>353</v>
      </c>
      <c r="B356" s="303" t="n">
        <v>45840</v>
      </c>
      <c r="C356" s="276" t="n">
        <v>45839</v>
      </c>
      <c r="D356" s="251" t="s">
        <v>158</v>
      </c>
      <c r="E356" s="251" t="s">
        <v>302</v>
      </c>
      <c r="F356" s="278" t="n">
        <v>23.8</v>
      </c>
      <c r="G356" s="310" t="s">
        <v>477</v>
      </c>
      <c r="H356" s="253"/>
      <c r="I356" s="251" t="s">
        <v>392</v>
      </c>
      <c r="J356" s="249" t="s">
        <v>839</v>
      </c>
      <c r="K356" s="251" t="s">
        <v>479</v>
      </c>
      <c r="L356" s="280" t="s">
        <v>479</v>
      </c>
      <c r="M356" s="250" t="s">
        <v>468</v>
      </c>
      <c r="N356" s="250" t="s">
        <v>468</v>
      </c>
      <c r="O356" s="250" t="n">
        <v>250732</v>
      </c>
      <c r="P356" s="339" t="n">
        <v>45840</v>
      </c>
      <c r="Q356" s="287"/>
      <c r="R356" s="287"/>
      <c r="S356" s="287"/>
    </row>
    <row r="357" customFormat="false" ht="12.75" hidden="false" customHeight="true" outlineLevel="0" collapsed="false">
      <c r="A357" s="302" t="n">
        <v>354</v>
      </c>
      <c r="B357" s="303" t="n">
        <v>45840</v>
      </c>
      <c r="C357" s="276" t="n">
        <v>45839</v>
      </c>
      <c r="D357" s="251" t="s">
        <v>158</v>
      </c>
      <c r="E357" s="251" t="s">
        <v>302</v>
      </c>
      <c r="F357" s="278" t="n">
        <v>3.56</v>
      </c>
      <c r="G357" s="310" t="s">
        <v>477</v>
      </c>
      <c r="H357" s="253"/>
      <c r="I357" s="251" t="s">
        <v>392</v>
      </c>
      <c r="J357" s="249" t="s">
        <v>839</v>
      </c>
      <c r="K357" s="251" t="s">
        <v>479</v>
      </c>
      <c r="L357" s="280" t="s">
        <v>479</v>
      </c>
      <c r="M357" s="250" t="s">
        <v>468</v>
      </c>
      <c r="N357" s="250" t="s">
        <v>468</v>
      </c>
      <c r="O357" s="250" t="n">
        <v>250742</v>
      </c>
      <c r="P357" s="339" t="n">
        <v>45840</v>
      </c>
      <c r="Q357" s="287"/>
      <c r="R357" s="287"/>
      <c r="S357" s="287"/>
    </row>
    <row r="358" customFormat="false" ht="12.75" hidden="false" customHeight="true" outlineLevel="0" collapsed="false">
      <c r="A358" s="291" t="n">
        <v>355</v>
      </c>
      <c r="B358" s="303" t="n">
        <v>45841</v>
      </c>
      <c r="C358" s="276" t="n">
        <v>45839</v>
      </c>
      <c r="D358" s="251" t="s">
        <v>136</v>
      </c>
      <c r="E358" s="251" t="s">
        <v>142</v>
      </c>
      <c r="F358" s="278" t="n">
        <v>16.5</v>
      </c>
      <c r="G358" s="310" t="s">
        <v>840</v>
      </c>
      <c r="H358" s="253" t="s">
        <v>505</v>
      </c>
      <c r="I358" s="251" t="s">
        <v>396</v>
      </c>
      <c r="J358" s="251" t="s">
        <v>487</v>
      </c>
      <c r="K358" s="251" t="s">
        <v>790</v>
      </c>
      <c r="L358" s="280" t="s">
        <v>790</v>
      </c>
      <c r="M358" s="250" t="s">
        <v>468</v>
      </c>
      <c r="N358" s="250" t="s">
        <v>468</v>
      </c>
      <c r="O358" s="250" t="n">
        <v>2607</v>
      </c>
      <c r="P358" s="339" t="n">
        <v>45841</v>
      </c>
      <c r="Q358" s="287"/>
      <c r="R358" s="287"/>
      <c r="S358" s="287"/>
    </row>
    <row r="359" customFormat="false" ht="12.75" hidden="false" customHeight="true" outlineLevel="0" collapsed="false">
      <c r="A359" s="291" t="n">
        <v>356</v>
      </c>
      <c r="B359" s="303" t="n">
        <v>45841</v>
      </c>
      <c r="C359" s="276" t="n">
        <v>45839</v>
      </c>
      <c r="D359" s="251" t="s">
        <v>136</v>
      </c>
      <c r="E359" s="251" t="s">
        <v>142</v>
      </c>
      <c r="F359" s="278" t="n">
        <v>120.01</v>
      </c>
      <c r="G359" s="310" t="s">
        <v>840</v>
      </c>
      <c r="H359" s="253" t="s">
        <v>505</v>
      </c>
      <c r="I359" s="251" t="s">
        <v>396</v>
      </c>
      <c r="J359" s="251" t="s">
        <v>487</v>
      </c>
      <c r="K359" s="251" t="s">
        <v>692</v>
      </c>
      <c r="L359" s="280" t="s">
        <v>692</v>
      </c>
      <c r="M359" s="250" t="s">
        <v>468</v>
      </c>
      <c r="N359" s="250" t="s">
        <v>468</v>
      </c>
      <c r="O359" s="250" t="n">
        <v>572521</v>
      </c>
      <c r="P359" s="339" t="n">
        <v>45841</v>
      </c>
      <c r="Q359" s="287"/>
      <c r="R359" s="287"/>
      <c r="S359" s="287"/>
    </row>
    <row r="360" customFormat="false" ht="12.75" hidden="false" customHeight="true" outlineLevel="0" collapsed="false">
      <c r="A360" s="302" t="n">
        <v>357</v>
      </c>
      <c r="B360" s="303" t="n">
        <v>45841</v>
      </c>
      <c r="C360" s="276" t="n">
        <v>45839</v>
      </c>
      <c r="D360" s="251" t="s">
        <v>136</v>
      </c>
      <c r="E360" s="251" t="s">
        <v>142</v>
      </c>
      <c r="F360" s="278" t="n">
        <v>0.11</v>
      </c>
      <c r="G360" s="310" t="s">
        <v>840</v>
      </c>
      <c r="H360" s="253" t="s">
        <v>505</v>
      </c>
      <c r="I360" s="251" t="s">
        <v>396</v>
      </c>
      <c r="J360" s="295" t="s">
        <v>487</v>
      </c>
      <c r="K360" s="251" t="s">
        <v>514</v>
      </c>
      <c r="L360" s="280" t="s">
        <v>514</v>
      </c>
      <c r="M360" s="250" t="s">
        <v>468</v>
      </c>
      <c r="N360" s="250" t="s">
        <v>468</v>
      </c>
      <c r="O360" s="250" t="n">
        <v>206255</v>
      </c>
      <c r="P360" s="339" t="n">
        <v>45841</v>
      </c>
      <c r="Q360" s="287"/>
      <c r="R360" s="287"/>
      <c r="S360" s="287"/>
    </row>
    <row r="361" customFormat="false" ht="12.75" hidden="false" customHeight="true" outlineLevel="0" collapsed="false">
      <c r="A361" s="291" t="n">
        <v>358</v>
      </c>
      <c r="B361" s="303" t="n">
        <v>45841</v>
      </c>
      <c r="C361" s="276" t="n">
        <v>45839</v>
      </c>
      <c r="D361" s="251" t="s">
        <v>136</v>
      </c>
      <c r="E361" s="251" t="s">
        <v>142</v>
      </c>
      <c r="F361" s="278" t="n">
        <v>1.2</v>
      </c>
      <c r="G361" s="310" t="s">
        <v>840</v>
      </c>
      <c r="H361" s="253" t="s">
        <v>505</v>
      </c>
      <c r="I361" s="251" t="s">
        <v>396</v>
      </c>
      <c r="J361" s="295" t="s">
        <v>487</v>
      </c>
      <c r="K361" s="251" t="s">
        <v>514</v>
      </c>
      <c r="L361" s="280" t="s">
        <v>514</v>
      </c>
      <c r="M361" s="250" t="s">
        <v>468</v>
      </c>
      <c r="N361" s="250" t="s">
        <v>468</v>
      </c>
      <c r="O361" s="250" t="n">
        <v>207255</v>
      </c>
      <c r="P361" s="339" t="n">
        <v>45841</v>
      </c>
      <c r="Q361" s="287"/>
      <c r="R361" s="287"/>
      <c r="S361" s="287"/>
    </row>
    <row r="362" customFormat="false" ht="12.75" hidden="false" customHeight="true" outlineLevel="0" collapsed="false">
      <c r="A362" s="291" t="n">
        <v>359</v>
      </c>
      <c r="B362" s="303" t="n">
        <v>45841</v>
      </c>
      <c r="C362" s="276" t="n">
        <v>45839</v>
      </c>
      <c r="D362" s="251" t="s">
        <v>158</v>
      </c>
      <c r="E362" s="251" t="s">
        <v>310</v>
      </c>
      <c r="F362" s="278" t="n">
        <v>53.96</v>
      </c>
      <c r="G362" s="310" t="s">
        <v>841</v>
      </c>
      <c r="H362" s="253" t="s">
        <v>842</v>
      </c>
      <c r="I362" s="251" t="s">
        <v>395</v>
      </c>
      <c r="J362" s="249" t="s">
        <v>843</v>
      </c>
      <c r="K362" s="251" t="s">
        <v>673</v>
      </c>
      <c r="L362" s="280" t="s">
        <v>673</v>
      </c>
      <c r="M362" s="250" t="s">
        <v>468</v>
      </c>
      <c r="N362" s="250" t="s">
        <v>468</v>
      </c>
      <c r="O362" s="250" t="n">
        <v>14665</v>
      </c>
      <c r="P362" s="339" t="n">
        <v>45841</v>
      </c>
      <c r="Q362" s="287"/>
      <c r="R362" s="287"/>
      <c r="S362" s="287"/>
    </row>
    <row r="363" customFormat="false" ht="12.75" hidden="false" customHeight="true" outlineLevel="0" collapsed="false">
      <c r="A363" s="302" t="n">
        <v>360</v>
      </c>
      <c r="B363" s="303" t="n">
        <v>45841</v>
      </c>
      <c r="C363" s="276" t="n">
        <v>45839</v>
      </c>
      <c r="D363" s="251" t="s">
        <v>158</v>
      </c>
      <c r="E363" s="251" t="s">
        <v>302</v>
      </c>
      <c r="F363" s="278" t="n">
        <v>1</v>
      </c>
      <c r="G363" s="310" t="s">
        <v>477</v>
      </c>
      <c r="H363" s="253"/>
      <c r="I363" s="251" t="s">
        <v>392</v>
      </c>
      <c r="J363" s="249" t="s">
        <v>839</v>
      </c>
      <c r="K363" s="251" t="s">
        <v>479</v>
      </c>
      <c r="L363" s="280" t="s">
        <v>479</v>
      </c>
      <c r="M363" s="250" t="s">
        <v>468</v>
      </c>
      <c r="N363" s="250" t="s">
        <v>468</v>
      </c>
      <c r="O363" s="250" t="n">
        <v>1062589</v>
      </c>
      <c r="P363" s="339" t="n">
        <v>45841</v>
      </c>
      <c r="Q363" s="287"/>
      <c r="R363" s="287"/>
      <c r="S363" s="287"/>
    </row>
    <row r="364" customFormat="false" ht="12.75" hidden="false" customHeight="true" outlineLevel="0" collapsed="false">
      <c r="A364" s="291" t="n">
        <v>361</v>
      </c>
      <c r="B364" s="303" t="n">
        <v>45842</v>
      </c>
      <c r="C364" s="276" t="n">
        <v>45839</v>
      </c>
      <c r="D364" s="251" t="s">
        <v>147</v>
      </c>
      <c r="E364" s="251" t="s">
        <v>209</v>
      </c>
      <c r="F364" s="278" t="n">
        <v>7314.28</v>
      </c>
      <c r="G364" s="310" t="s">
        <v>819</v>
      </c>
      <c r="H364" s="253" t="s">
        <v>482</v>
      </c>
      <c r="I364" s="251" t="s">
        <v>394</v>
      </c>
      <c r="J364" s="296" t="s">
        <v>491</v>
      </c>
      <c r="K364" s="280" t="s">
        <v>492</v>
      </c>
      <c r="L364" s="280" t="s">
        <v>492</v>
      </c>
      <c r="M364" s="250" t="s">
        <v>468</v>
      </c>
      <c r="N364" s="250" t="s">
        <v>468</v>
      </c>
      <c r="O364" s="250"/>
      <c r="P364" s="339" t="s">
        <v>844</v>
      </c>
      <c r="Q364" s="287"/>
      <c r="R364" s="287"/>
      <c r="S364" s="287"/>
    </row>
    <row r="365" customFormat="false" ht="12.75" hidden="false" customHeight="true" outlineLevel="0" collapsed="false">
      <c r="A365" s="291" t="n">
        <v>362</v>
      </c>
      <c r="B365" s="303" t="n">
        <v>45842</v>
      </c>
      <c r="C365" s="276" t="n">
        <v>45839</v>
      </c>
      <c r="D365" s="251" t="s">
        <v>136</v>
      </c>
      <c r="E365" s="251" t="s">
        <v>142</v>
      </c>
      <c r="F365" s="278" t="n">
        <v>72.48</v>
      </c>
      <c r="G365" s="310" t="s">
        <v>840</v>
      </c>
      <c r="H365" s="253" t="s">
        <v>505</v>
      </c>
      <c r="I365" s="251" t="s">
        <v>395</v>
      </c>
      <c r="J365" s="251" t="s">
        <v>621</v>
      </c>
      <c r="K365" s="251" t="s">
        <v>645</v>
      </c>
      <c r="L365" s="280" t="s">
        <v>645</v>
      </c>
      <c r="M365" s="250" t="s">
        <v>468</v>
      </c>
      <c r="N365" s="250" t="s">
        <v>468</v>
      </c>
      <c r="O365" s="250"/>
      <c r="P365" s="339" t="s">
        <v>844</v>
      </c>
      <c r="Q365" s="287"/>
      <c r="R365" s="287"/>
      <c r="S365" s="287"/>
    </row>
    <row r="366" customFormat="false" ht="12.75" hidden="false" customHeight="true" outlineLevel="0" collapsed="false">
      <c r="A366" s="302" t="n">
        <v>363</v>
      </c>
      <c r="B366" s="303" t="n">
        <v>45842</v>
      </c>
      <c r="C366" s="276" t="n">
        <v>45839</v>
      </c>
      <c r="D366" s="251" t="s">
        <v>136</v>
      </c>
      <c r="E366" s="251" t="s">
        <v>142</v>
      </c>
      <c r="F366" s="278" t="n">
        <v>123.63</v>
      </c>
      <c r="G366" s="310" t="s">
        <v>840</v>
      </c>
      <c r="H366" s="253" t="s">
        <v>505</v>
      </c>
      <c r="I366" s="251" t="s">
        <v>395</v>
      </c>
      <c r="J366" s="295" t="s">
        <v>487</v>
      </c>
      <c r="K366" s="251" t="s">
        <v>510</v>
      </c>
      <c r="L366" s="280" t="s">
        <v>510</v>
      </c>
      <c r="M366" s="250" t="s">
        <v>468</v>
      </c>
      <c r="N366" s="250" t="s">
        <v>468</v>
      </c>
      <c r="O366" s="250"/>
      <c r="P366" s="339" t="s">
        <v>844</v>
      </c>
      <c r="Q366" s="287"/>
      <c r="R366" s="287"/>
      <c r="S366" s="287"/>
    </row>
    <row r="367" customFormat="false" ht="12.75" hidden="false" customHeight="true" outlineLevel="0" collapsed="false">
      <c r="A367" s="291" t="n">
        <v>364</v>
      </c>
      <c r="B367" s="303" t="n">
        <v>45842</v>
      </c>
      <c r="C367" s="276" t="n">
        <v>45839</v>
      </c>
      <c r="D367" s="251" t="s">
        <v>113</v>
      </c>
      <c r="E367" s="251" t="s">
        <v>113</v>
      </c>
      <c r="F367" s="278" t="n">
        <v>1079.38</v>
      </c>
      <c r="G367" s="310" t="s">
        <v>845</v>
      </c>
      <c r="H367" s="253" t="s">
        <v>846</v>
      </c>
      <c r="I367" s="251" t="s">
        <v>392</v>
      </c>
      <c r="J367" s="249" t="s">
        <v>839</v>
      </c>
      <c r="K367" s="251" t="s">
        <v>479</v>
      </c>
      <c r="L367" s="280" t="s">
        <v>479</v>
      </c>
      <c r="M367" s="250" t="s">
        <v>468</v>
      </c>
      <c r="N367" s="250" t="s">
        <v>468</v>
      </c>
      <c r="O367" s="250"/>
      <c r="P367" s="339" t="s">
        <v>844</v>
      </c>
      <c r="Q367" s="287"/>
      <c r="R367" s="287"/>
      <c r="S367" s="287"/>
    </row>
    <row r="368" customFormat="false" ht="95.25" hidden="false" customHeight="true" outlineLevel="0" collapsed="false">
      <c r="A368" s="291" t="n">
        <v>365</v>
      </c>
      <c r="B368" s="303" t="n">
        <v>45842</v>
      </c>
      <c r="C368" s="276" t="n">
        <v>45839</v>
      </c>
      <c r="D368" s="251" t="s">
        <v>160</v>
      </c>
      <c r="E368" s="251" t="s">
        <v>363</v>
      </c>
      <c r="F368" s="278" t="n">
        <v>20269</v>
      </c>
      <c r="G368" s="310" t="s">
        <v>847</v>
      </c>
      <c r="H368" s="253" t="s">
        <v>848</v>
      </c>
      <c r="I368" s="251" t="s">
        <v>397</v>
      </c>
      <c r="J368" s="249" t="s">
        <v>849</v>
      </c>
      <c r="K368" s="251" t="s">
        <v>850</v>
      </c>
      <c r="L368" s="280" t="s">
        <v>850</v>
      </c>
      <c r="M368" s="250" t="s">
        <v>468</v>
      </c>
      <c r="N368" s="250" t="s">
        <v>468</v>
      </c>
      <c r="O368" s="250" t="n">
        <v>890</v>
      </c>
      <c r="P368" s="339" t="s">
        <v>844</v>
      </c>
      <c r="Q368" s="287"/>
      <c r="R368" s="287"/>
      <c r="S368" s="287"/>
    </row>
    <row r="369" customFormat="false" ht="12.75" hidden="false" customHeight="true" outlineLevel="0" collapsed="false">
      <c r="A369" s="302" t="n">
        <v>366</v>
      </c>
      <c r="B369" s="303" t="n">
        <v>45842</v>
      </c>
      <c r="C369" s="276" t="n">
        <v>45839</v>
      </c>
      <c r="D369" s="251" t="s">
        <v>158</v>
      </c>
      <c r="E369" s="251" t="s">
        <v>314</v>
      </c>
      <c r="F369" s="278" t="n">
        <v>205.6</v>
      </c>
      <c r="G369" s="310" t="s">
        <v>851</v>
      </c>
      <c r="H369" s="253" t="s">
        <v>852</v>
      </c>
      <c r="I369" s="251" t="s">
        <v>397</v>
      </c>
      <c r="J369" s="249" t="s">
        <v>853</v>
      </c>
      <c r="K369" s="251" t="s">
        <v>552</v>
      </c>
      <c r="L369" s="280" t="s">
        <v>552</v>
      </c>
      <c r="M369" s="250" t="s">
        <v>468</v>
      </c>
      <c r="N369" s="250" t="s">
        <v>468</v>
      </c>
      <c r="O369" s="250" t="n">
        <v>176</v>
      </c>
      <c r="P369" s="339" t="s">
        <v>844</v>
      </c>
      <c r="Q369" s="287"/>
      <c r="R369" s="287"/>
      <c r="S369" s="287"/>
    </row>
    <row r="370" customFormat="false" ht="12.75" hidden="false" customHeight="true" outlineLevel="0" collapsed="false">
      <c r="A370" s="291" t="n">
        <v>367</v>
      </c>
      <c r="B370" s="303" t="n">
        <v>45842</v>
      </c>
      <c r="C370" s="276" t="n">
        <v>45839</v>
      </c>
      <c r="D370" s="251" t="s">
        <v>158</v>
      </c>
      <c r="E370" s="251" t="s">
        <v>320</v>
      </c>
      <c r="F370" s="278" t="n">
        <v>1399.5</v>
      </c>
      <c r="G370" s="310" t="s">
        <v>854</v>
      </c>
      <c r="H370" s="253" t="s">
        <v>855</v>
      </c>
      <c r="I370" s="251" t="s">
        <v>397</v>
      </c>
      <c r="J370" s="249" t="s">
        <v>853</v>
      </c>
      <c r="K370" s="251" t="s">
        <v>552</v>
      </c>
      <c r="L370" s="280" t="s">
        <v>552</v>
      </c>
      <c r="M370" s="250" t="s">
        <v>468</v>
      </c>
      <c r="N370" s="250" t="s">
        <v>468</v>
      </c>
      <c r="O370" s="250" t="n">
        <v>177</v>
      </c>
      <c r="P370" s="339" t="s">
        <v>844</v>
      </c>
      <c r="Q370" s="287"/>
      <c r="R370" s="287"/>
      <c r="S370" s="287"/>
    </row>
    <row r="371" customFormat="false" ht="12.75" hidden="false" customHeight="true" outlineLevel="0" collapsed="false">
      <c r="A371" s="291" t="n">
        <v>368</v>
      </c>
      <c r="B371" s="303" t="n">
        <v>45842</v>
      </c>
      <c r="C371" s="276" t="n">
        <v>45839</v>
      </c>
      <c r="D371" s="251" t="s">
        <v>158</v>
      </c>
      <c r="E371" s="251" t="s">
        <v>302</v>
      </c>
      <c r="F371" s="278" t="n">
        <v>20</v>
      </c>
      <c r="G371" s="310" t="s">
        <v>477</v>
      </c>
      <c r="H371" s="253"/>
      <c r="I371" s="251" t="s">
        <v>392</v>
      </c>
      <c r="J371" s="249" t="s">
        <v>839</v>
      </c>
      <c r="K371" s="251" t="s">
        <v>479</v>
      </c>
      <c r="L371" s="280" t="s">
        <v>479</v>
      </c>
      <c r="M371" s="250" t="s">
        <v>468</v>
      </c>
      <c r="N371" s="250" t="s">
        <v>468</v>
      </c>
      <c r="O371" s="250"/>
      <c r="P371" s="339" t="s">
        <v>844</v>
      </c>
      <c r="Q371" s="287"/>
      <c r="R371" s="287"/>
      <c r="S371" s="287"/>
    </row>
    <row r="372" customFormat="false" ht="12.75" hidden="false" customHeight="true" outlineLevel="0" collapsed="false">
      <c r="A372" s="302" t="n">
        <v>369</v>
      </c>
      <c r="B372" s="303" t="n">
        <v>45845</v>
      </c>
      <c r="C372" s="276" t="n">
        <v>45839</v>
      </c>
      <c r="D372" s="251" t="s">
        <v>158</v>
      </c>
      <c r="E372" s="251" t="s">
        <v>310</v>
      </c>
      <c r="F372" s="278" t="n">
        <v>225.47</v>
      </c>
      <c r="G372" s="310" t="s">
        <v>856</v>
      </c>
      <c r="H372" s="253" t="s">
        <v>857</v>
      </c>
      <c r="I372" s="251" t="s">
        <v>394</v>
      </c>
      <c r="J372" s="249" t="s">
        <v>858</v>
      </c>
      <c r="K372" s="251" t="s">
        <v>738</v>
      </c>
      <c r="L372" s="280" t="s">
        <v>738</v>
      </c>
      <c r="M372" s="250" t="s">
        <v>468</v>
      </c>
      <c r="N372" s="250" t="s">
        <v>468</v>
      </c>
      <c r="O372" s="250" t="n">
        <v>640738</v>
      </c>
      <c r="P372" s="339" t="n">
        <v>45845</v>
      </c>
      <c r="Q372" s="287"/>
      <c r="R372" s="287"/>
      <c r="S372" s="287"/>
    </row>
    <row r="373" customFormat="false" ht="12.75" hidden="false" customHeight="true" outlineLevel="0" collapsed="false">
      <c r="A373" s="291" t="n">
        <v>370</v>
      </c>
      <c r="B373" s="303" t="n">
        <v>45845</v>
      </c>
      <c r="C373" s="276" t="n">
        <v>45839</v>
      </c>
      <c r="D373" s="251" t="s">
        <v>158</v>
      </c>
      <c r="E373" s="251" t="s">
        <v>302</v>
      </c>
      <c r="F373" s="278" t="n">
        <v>2.23</v>
      </c>
      <c r="G373" s="310" t="s">
        <v>477</v>
      </c>
      <c r="H373" s="253"/>
      <c r="I373" s="251" t="s">
        <v>392</v>
      </c>
      <c r="J373" s="249" t="s">
        <v>839</v>
      </c>
      <c r="K373" s="251" t="s">
        <v>479</v>
      </c>
      <c r="L373" s="280" t="s">
        <v>479</v>
      </c>
      <c r="M373" s="250" t="s">
        <v>468</v>
      </c>
      <c r="N373" s="250" t="s">
        <v>468</v>
      </c>
      <c r="O373" s="250"/>
      <c r="P373" s="303" t="n">
        <v>45845</v>
      </c>
      <c r="Q373" s="287"/>
      <c r="R373" s="287"/>
      <c r="S373" s="287"/>
    </row>
    <row r="374" customFormat="false" ht="12.75" hidden="false" customHeight="true" outlineLevel="0" collapsed="false">
      <c r="A374" s="291" t="n">
        <v>371</v>
      </c>
      <c r="B374" s="303" t="n">
        <v>45846</v>
      </c>
      <c r="C374" s="276" t="n">
        <v>45839</v>
      </c>
      <c r="D374" s="251" t="s">
        <v>147</v>
      </c>
      <c r="E374" s="251" t="s">
        <v>211</v>
      </c>
      <c r="F374" s="278" t="n">
        <v>6.8</v>
      </c>
      <c r="G374" s="310" t="s">
        <v>859</v>
      </c>
      <c r="H374" s="253" t="s">
        <v>482</v>
      </c>
      <c r="I374" s="251" t="s">
        <v>394</v>
      </c>
      <c r="J374" s="253" t="s">
        <v>860</v>
      </c>
      <c r="K374" s="251" t="s">
        <v>861</v>
      </c>
      <c r="L374" s="280" t="s">
        <v>861</v>
      </c>
      <c r="M374" s="250" t="s">
        <v>468</v>
      </c>
      <c r="N374" s="250" t="s">
        <v>705</v>
      </c>
      <c r="O374" s="250"/>
      <c r="P374" s="339" t="s">
        <v>700</v>
      </c>
      <c r="Q374" s="287"/>
      <c r="R374" s="287"/>
      <c r="S374" s="287"/>
    </row>
    <row r="375" customFormat="false" ht="12.75" hidden="false" customHeight="true" outlineLevel="0" collapsed="false">
      <c r="A375" s="302" t="n">
        <v>372</v>
      </c>
      <c r="B375" s="303" t="n">
        <v>45846</v>
      </c>
      <c r="C375" s="276" t="n">
        <v>45839</v>
      </c>
      <c r="D375" s="251" t="s">
        <v>147</v>
      </c>
      <c r="E375" s="251" t="s">
        <v>211</v>
      </c>
      <c r="F375" s="278" t="n">
        <v>2.32</v>
      </c>
      <c r="G375" s="310" t="s">
        <v>859</v>
      </c>
      <c r="H375" s="253" t="s">
        <v>482</v>
      </c>
      <c r="I375" s="251" t="s">
        <v>396</v>
      </c>
      <c r="J375" s="253" t="s">
        <v>860</v>
      </c>
      <c r="K375" s="251" t="s">
        <v>861</v>
      </c>
      <c r="L375" s="280" t="s">
        <v>861</v>
      </c>
      <c r="M375" s="250" t="s">
        <v>468</v>
      </c>
      <c r="N375" s="250" t="s">
        <v>705</v>
      </c>
      <c r="O375" s="250"/>
      <c r="P375" s="339" t="s">
        <v>700</v>
      </c>
      <c r="Q375" s="287"/>
      <c r="R375" s="287"/>
      <c r="S375" s="287"/>
    </row>
    <row r="376" customFormat="false" ht="12.75" hidden="false" customHeight="true" outlineLevel="0" collapsed="false">
      <c r="A376" s="291" t="n">
        <v>373</v>
      </c>
      <c r="B376" s="303" t="n">
        <v>45846</v>
      </c>
      <c r="C376" s="276" t="n">
        <v>45839</v>
      </c>
      <c r="D376" s="251" t="s">
        <v>147</v>
      </c>
      <c r="E376" s="251" t="s">
        <v>211</v>
      </c>
      <c r="F376" s="278" t="n">
        <v>5.34</v>
      </c>
      <c r="G376" s="310" t="s">
        <v>859</v>
      </c>
      <c r="H376" s="253" t="s">
        <v>482</v>
      </c>
      <c r="I376" s="251" t="s">
        <v>397</v>
      </c>
      <c r="J376" s="253" t="s">
        <v>860</v>
      </c>
      <c r="K376" s="251" t="s">
        <v>861</v>
      </c>
      <c r="L376" s="280" t="s">
        <v>861</v>
      </c>
      <c r="M376" s="250" t="s">
        <v>468</v>
      </c>
      <c r="N376" s="250" t="s">
        <v>705</v>
      </c>
      <c r="O376" s="250"/>
      <c r="P376" s="339" t="s">
        <v>700</v>
      </c>
      <c r="Q376" s="287"/>
      <c r="R376" s="287"/>
      <c r="S376" s="287"/>
    </row>
    <row r="377" customFormat="false" ht="12.75" hidden="false" customHeight="true" outlineLevel="0" collapsed="false">
      <c r="A377" s="291" t="n">
        <v>374</v>
      </c>
      <c r="B377" s="303" t="n">
        <v>45846</v>
      </c>
      <c r="C377" s="276" t="n">
        <v>45839</v>
      </c>
      <c r="D377" s="251" t="s">
        <v>147</v>
      </c>
      <c r="E377" s="251" t="s">
        <v>211</v>
      </c>
      <c r="F377" s="278" t="n">
        <v>2.32</v>
      </c>
      <c r="G377" s="310" t="s">
        <v>859</v>
      </c>
      <c r="H377" s="253" t="s">
        <v>482</v>
      </c>
      <c r="I377" s="251" t="s">
        <v>395</v>
      </c>
      <c r="J377" s="253" t="s">
        <v>860</v>
      </c>
      <c r="K377" s="251" t="s">
        <v>861</v>
      </c>
      <c r="L377" s="280" t="s">
        <v>861</v>
      </c>
      <c r="M377" s="250" t="s">
        <v>468</v>
      </c>
      <c r="N377" s="250" t="s">
        <v>705</v>
      </c>
      <c r="O377" s="250"/>
      <c r="P377" s="339" t="s">
        <v>700</v>
      </c>
      <c r="Q377" s="287"/>
      <c r="R377" s="287"/>
      <c r="S377" s="287"/>
    </row>
    <row r="378" customFormat="false" ht="12.75" hidden="false" customHeight="true" outlineLevel="0" collapsed="false">
      <c r="A378" s="302" t="n">
        <v>375</v>
      </c>
      <c r="B378" s="303" t="n">
        <v>45846</v>
      </c>
      <c r="C378" s="276" t="n">
        <v>45839</v>
      </c>
      <c r="D378" s="251" t="s">
        <v>158</v>
      </c>
      <c r="E378" s="251" t="s">
        <v>238</v>
      </c>
      <c r="F378" s="278" t="n">
        <v>2060.63</v>
      </c>
      <c r="G378" s="310" t="s">
        <v>862</v>
      </c>
      <c r="H378" s="253" t="s">
        <v>863</v>
      </c>
      <c r="I378" s="251" t="s">
        <v>396</v>
      </c>
      <c r="J378" s="249" t="s">
        <v>864</v>
      </c>
      <c r="K378" s="251" t="s">
        <v>865</v>
      </c>
      <c r="L378" s="280" t="s">
        <v>865</v>
      </c>
      <c r="M378" s="250" t="s">
        <v>815</v>
      </c>
      <c r="N378" s="250" t="s">
        <v>815</v>
      </c>
      <c r="O378" s="250" t="n">
        <v>163625</v>
      </c>
      <c r="P378" s="339" t="s">
        <v>700</v>
      </c>
      <c r="Q378" s="287"/>
      <c r="R378" s="287"/>
      <c r="S378" s="287"/>
    </row>
    <row r="379" customFormat="false" ht="12.75" hidden="false" customHeight="true" outlineLevel="0" collapsed="false">
      <c r="A379" s="291" t="n">
        <v>376</v>
      </c>
      <c r="B379" s="303" t="n">
        <v>45847</v>
      </c>
      <c r="C379" s="276" t="n">
        <v>45839</v>
      </c>
      <c r="D379" s="251" t="s">
        <v>147</v>
      </c>
      <c r="E379" s="251" t="s">
        <v>201</v>
      </c>
      <c r="F379" s="278" t="n">
        <v>526.6</v>
      </c>
      <c r="G379" s="310" t="s">
        <v>866</v>
      </c>
      <c r="H379" s="253" t="s">
        <v>482</v>
      </c>
      <c r="I379" s="251" t="s">
        <v>394</v>
      </c>
      <c r="J379" s="249" t="s">
        <v>818</v>
      </c>
      <c r="K379" s="251" t="s">
        <v>534</v>
      </c>
      <c r="L379" s="280" t="s">
        <v>534</v>
      </c>
      <c r="M379" s="250" t="s">
        <v>468</v>
      </c>
      <c r="N379" s="250" t="s">
        <v>468</v>
      </c>
      <c r="O379" s="250"/>
      <c r="P379" s="339" t="n">
        <v>45847</v>
      </c>
      <c r="Q379" s="287"/>
      <c r="R379" s="287"/>
      <c r="S379" s="287"/>
    </row>
    <row r="380" customFormat="false" ht="12.75" hidden="false" customHeight="true" outlineLevel="0" collapsed="false">
      <c r="A380" s="291" t="n">
        <v>377</v>
      </c>
      <c r="B380" s="303" t="n">
        <v>45847</v>
      </c>
      <c r="C380" s="276" t="n">
        <v>45839</v>
      </c>
      <c r="D380" s="251" t="s">
        <v>147</v>
      </c>
      <c r="E380" s="251" t="s">
        <v>209</v>
      </c>
      <c r="F380" s="278" t="n">
        <v>1815.55</v>
      </c>
      <c r="G380" s="310" t="s">
        <v>819</v>
      </c>
      <c r="H380" s="253" t="s">
        <v>482</v>
      </c>
      <c r="I380" s="251" t="s">
        <v>394</v>
      </c>
      <c r="J380" s="249" t="s">
        <v>487</v>
      </c>
      <c r="K380" s="251" t="s">
        <v>828</v>
      </c>
      <c r="L380" s="280" t="s">
        <v>828</v>
      </c>
      <c r="M380" s="250" t="s">
        <v>468</v>
      </c>
      <c r="N380" s="250" t="s">
        <v>468</v>
      </c>
      <c r="O380" s="250"/>
      <c r="P380" s="339" t="n">
        <v>45847</v>
      </c>
      <c r="Q380" s="287"/>
      <c r="R380" s="287"/>
      <c r="S380" s="287"/>
    </row>
    <row r="381" customFormat="false" ht="12.75" hidden="false" customHeight="true" outlineLevel="0" collapsed="false">
      <c r="A381" s="302" t="n">
        <v>378</v>
      </c>
      <c r="B381" s="303" t="n">
        <v>45847</v>
      </c>
      <c r="C381" s="276" t="n">
        <v>45839</v>
      </c>
      <c r="D381" s="251" t="s">
        <v>158</v>
      </c>
      <c r="E381" s="251" t="s">
        <v>354</v>
      </c>
      <c r="F381" s="278" t="n">
        <v>50</v>
      </c>
      <c r="G381" s="310" t="s">
        <v>867</v>
      </c>
      <c r="H381" s="253" t="s">
        <v>505</v>
      </c>
      <c r="I381" s="251" t="s">
        <v>396</v>
      </c>
      <c r="J381" s="251" t="s">
        <v>487</v>
      </c>
      <c r="K381" s="251" t="s">
        <v>581</v>
      </c>
      <c r="L381" s="280" t="s">
        <v>581</v>
      </c>
      <c r="M381" s="250" t="s">
        <v>468</v>
      </c>
      <c r="N381" s="250" t="s">
        <v>468</v>
      </c>
      <c r="O381" s="250"/>
      <c r="P381" s="339" t="n">
        <v>45847</v>
      </c>
      <c r="Q381" s="287"/>
      <c r="R381" s="287"/>
      <c r="S381" s="287"/>
    </row>
    <row r="382" customFormat="false" ht="12.75" hidden="false" customHeight="true" outlineLevel="0" collapsed="false">
      <c r="A382" s="291" t="n">
        <v>379</v>
      </c>
      <c r="B382" s="303" t="n">
        <v>45847</v>
      </c>
      <c r="C382" s="276" t="n">
        <v>45839</v>
      </c>
      <c r="D382" s="251" t="s">
        <v>158</v>
      </c>
      <c r="E382" s="251" t="s">
        <v>354</v>
      </c>
      <c r="F382" s="278" t="n">
        <v>50</v>
      </c>
      <c r="G382" s="310" t="s">
        <v>789</v>
      </c>
      <c r="H382" s="253" t="s">
        <v>505</v>
      </c>
      <c r="I382" s="251" t="s">
        <v>396</v>
      </c>
      <c r="J382" s="295" t="s">
        <v>487</v>
      </c>
      <c r="K382" s="251" t="s">
        <v>514</v>
      </c>
      <c r="L382" s="280" t="s">
        <v>514</v>
      </c>
      <c r="M382" s="250" t="s">
        <v>468</v>
      </c>
      <c r="N382" s="250" t="s">
        <v>468</v>
      </c>
      <c r="O382" s="250"/>
      <c r="P382" s="339" t="n">
        <v>45847</v>
      </c>
      <c r="Q382" s="287"/>
      <c r="R382" s="287"/>
      <c r="S382" s="287"/>
    </row>
    <row r="383" customFormat="false" ht="12.75" hidden="false" customHeight="true" outlineLevel="0" collapsed="false">
      <c r="A383" s="291" t="n">
        <v>380</v>
      </c>
      <c r="B383" s="303" t="n">
        <v>45847</v>
      </c>
      <c r="C383" s="276" t="n">
        <v>45839</v>
      </c>
      <c r="D383" s="251" t="s">
        <v>136</v>
      </c>
      <c r="E383" s="251" t="s">
        <v>142</v>
      </c>
      <c r="F383" s="278" t="n">
        <v>16.7</v>
      </c>
      <c r="G383" s="310" t="s">
        <v>840</v>
      </c>
      <c r="H383" s="253" t="s">
        <v>505</v>
      </c>
      <c r="I383" s="251" t="s">
        <v>396</v>
      </c>
      <c r="J383" s="251" t="s">
        <v>621</v>
      </c>
      <c r="K383" s="251" t="s">
        <v>646</v>
      </c>
      <c r="L383" s="280" t="s">
        <v>646</v>
      </c>
      <c r="M383" s="250" t="s">
        <v>468</v>
      </c>
      <c r="N383" s="250" t="s">
        <v>468</v>
      </c>
      <c r="O383" s="250"/>
      <c r="P383" s="339" t="n">
        <v>45847</v>
      </c>
      <c r="Q383" s="287"/>
      <c r="R383" s="287"/>
      <c r="S383" s="287"/>
    </row>
    <row r="384" customFormat="false" ht="12.75" hidden="false" customHeight="true" outlineLevel="0" collapsed="false">
      <c r="A384" s="302" t="n">
        <v>381</v>
      </c>
      <c r="B384" s="303" t="n">
        <v>45847</v>
      </c>
      <c r="C384" s="276" t="n">
        <v>45839</v>
      </c>
      <c r="D384" s="251" t="s">
        <v>136</v>
      </c>
      <c r="E384" s="251" t="s">
        <v>142</v>
      </c>
      <c r="F384" s="278" t="n">
        <v>119.35</v>
      </c>
      <c r="G384" s="310" t="s">
        <v>840</v>
      </c>
      <c r="H384" s="253" t="s">
        <v>505</v>
      </c>
      <c r="I384" s="251" t="s">
        <v>396</v>
      </c>
      <c r="J384" s="251" t="s">
        <v>621</v>
      </c>
      <c r="K384" s="251" t="s">
        <v>646</v>
      </c>
      <c r="L384" s="280" t="s">
        <v>646</v>
      </c>
      <c r="M384" s="250" t="s">
        <v>468</v>
      </c>
      <c r="N384" s="250" t="s">
        <v>468</v>
      </c>
      <c r="O384" s="250"/>
      <c r="P384" s="339" t="n">
        <v>45847</v>
      </c>
      <c r="Q384" s="287"/>
      <c r="R384" s="287"/>
      <c r="S384" s="287"/>
    </row>
    <row r="385" customFormat="false" ht="12.75" hidden="false" customHeight="true" outlineLevel="0" collapsed="false">
      <c r="A385" s="291" t="n">
        <v>382</v>
      </c>
      <c r="B385" s="303" t="n">
        <v>45847</v>
      </c>
      <c r="C385" s="276" t="n">
        <v>45839</v>
      </c>
      <c r="D385" s="251" t="s">
        <v>158</v>
      </c>
      <c r="E385" s="251" t="s">
        <v>302</v>
      </c>
      <c r="F385" s="278" t="n">
        <v>10</v>
      </c>
      <c r="G385" s="310" t="s">
        <v>477</v>
      </c>
      <c r="H385" s="253"/>
      <c r="I385" s="251" t="s">
        <v>392</v>
      </c>
      <c r="J385" s="249" t="s">
        <v>839</v>
      </c>
      <c r="K385" s="251" t="s">
        <v>479</v>
      </c>
      <c r="L385" s="280" t="s">
        <v>479</v>
      </c>
      <c r="M385" s="250" t="s">
        <v>468</v>
      </c>
      <c r="N385" s="250" t="s">
        <v>468</v>
      </c>
      <c r="O385" s="250"/>
      <c r="P385" s="339" t="n">
        <v>45847</v>
      </c>
      <c r="Q385" s="287"/>
      <c r="R385" s="287"/>
      <c r="S385" s="287"/>
    </row>
    <row r="386" customFormat="false" ht="12.75" hidden="false" customHeight="true" outlineLevel="0" collapsed="false">
      <c r="A386" s="291" t="n">
        <v>383</v>
      </c>
      <c r="B386" s="303" t="n">
        <v>45848</v>
      </c>
      <c r="C386" s="276" t="n">
        <v>45839</v>
      </c>
      <c r="D386" s="251" t="s">
        <v>158</v>
      </c>
      <c r="E386" s="251" t="s">
        <v>292</v>
      </c>
      <c r="F386" s="278" t="n">
        <v>1215</v>
      </c>
      <c r="G386" s="310" t="s">
        <v>868</v>
      </c>
      <c r="H386" s="253" t="s">
        <v>869</v>
      </c>
      <c r="I386" s="251" t="s">
        <v>395</v>
      </c>
      <c r="J386" s="249" t="s">
        <v>870</v>
      </c>
      <c r="K386" s="251" t="s">
        <v>710</v>
      </c>
      <c r="L386" s="280" t="s">
        <v>710</v>
      </c>
      <c r="M386" s="250" t="s">
        <v>468</v>
      </c>
      <c r="N386" s="250" t="s">
        <v>468</v>
      </c>
      <c r="O386" s="250" t="n">
        <v>133</v>
      </c>
      <c r="P386" s="339" t="n">
        <v>45841</v>
      </c>
      <c r="Q386" s="287"/>
      <c r="R386" s="287"/>
      <c r="S386" s="287"/>
    </row>
    <row r="387" customFormat="false" ht="12.75" hidden="false" customHeight="true" outlineLevel="0" collapsed="false">
      <c r="A387" s="302" t="n">
        <v>384</v>
      </c>
      <c r="B387" s="303" t="n">
        <v>45848</v>
      </c>
      <c r="C387" s="276" t="n">
        <v>45839</v>
      </c>
      <c r="D387" s="251" t="s">
        <v>147</v>
      </c>
      <c r="E387" s="251" t="s">
        <v>224</v>
      </c>
      <c r="F387" s="278" t="n">
        <v>171.52</v>
      </c>
      <c r="G387" s="310" t="s">
        <v>731</v>
      </c>
      <c r="H387" s="253" t="s">
        <v>482</v>
      </c>
      <c r="I387" s="251" t="s">
        <v>394</v>
      </c>
      <c r="J387" s="249" t="s">
        <v>871</v>
      </c>
      <c r="K387" s="251" t="s">
        <v>733</v>
      </c>
      <c r="L387" s="280" t="s">
        <v>733</v>
      </c>
      <c r="M387" s="250" t="s">
        <v>815</v>
      </c>
      <c r="N387" s="250" t="s">
        <v>815</v>
      </c>
      <c r="O387" s="250" t="n">
        <v>1123941</v>
      </c>
      <c r="P387" s="339" t="n">
        <v>45835</v>
      </c>
      <c r="Q387" s="287"/>
      <c r="R387" s="287"/>
      <c r="S387" s="287"/>
    </row>
    <row r="388" customFormat="false" ht="12.75" hidden="false" customHeight="true" outlineLevel="0" collapsed="false">
      <c r="A388" s="291" t="n">
        <v>385</v>
      </c>
      <c r="B388" s="303" t="n">
        <v>45848</v>
      </c>
      <c r="C388" s="276" t="n">
        <v>45839</v>
      </c>
      <c r="D388" s="251" t="s">
        <v>147</v>
      </c>
      <c r="E388" s="251" t="s">
        <v>224</v>
      </c>
      <c r="F388" s="278" t="n">
        <v>64.32</v>
      </c>
      <c r="G388" s="310" t="s">
        <v>731</v>
      </c>
      <c r="H388" s="253" t="s">
        <v>482</v>
      </c>
      <c r="I388" s="251" t="s">
        <v>395</v>
      </c>
      <c r="J388" s="249" t="s">
        <v>871</v>
      </c>
      <c r="K388" s="251" t="s">
        <v>733</v>
      </c>
      <c r="L388" s="280" t="s">
        <v>733</v>
      </c>
      <c r="M388" s="250" t="s">
        <v>815</v>
      </c>
      <c r="N388" s="250" t="s">
        <v>815</v>
      </c>
      <c r="O388" s="250" t="n">
        <v>1123943</v>
      </c>
      <c r="P388" s="339" t="n">
        <v>45835</v>
      </c>
      <c r="Q388" s="287"/>
      <c r="R388" s="287"/>
      <c r="S388" s="287"/>
    </row>
    <row r="389" customFormat="false" ht="12.75" hidden="false" customHeight="true" outlineLevel="0" collapsed="false">
      <c r="A389" s="291" t="n">
        <v>386</v>
      </c>
      <c r="B389" s="303" t="n">
        <v>45848</v>
      </c>
      <c r="C389" s="276" t="n">
        <v>45839</v>
      </c>
      <c r="D389" s="251" t="s">
        <v>147</v>
      </c>
      <c r="E389" s="251" t="s">
        <v>224</v>
      </c>
      <c r="F389" s="278" t="n">
        <v>53.6</v>
      </c>
      <c r="G389" s="310" t="s">
        <v>731</v>
      </c>
      <c r="H389" s="253" t="s">
        <v>482</v>
      </c>
      <c r="I389" s="251" t="s">
        <v>396</v>
      </c>
      <c r="J389" s="249" t="s">
        <v>871</v>
      </c>
      <c r="K389" s="251" t="s">
        <v>733</v>
      </c>
      <c r="L389" s="280" t="s">
        <v>733</v>
      </c>
      <c r="M389" s="250" t="s">
        <v>815</v>
      </c>
      <c r="N389" s="250" t="s">
        <v>815</v>
      </c>
      <c r="O389" s="250" t="n">
        <v>1123944</v>
      </c>
      <c r="P389" s="339" t="n">
        <v>45835</v>
      </c>
      <c r="Q389" s="287"/>
      <c r="R389" s="287"/>
      <c r="S389" s="287"/>
    </row>
    <row r="390" customFormat="false" ht="12.75" hidden="false" customHeight="true" outlineLevel="0" collapsed="false">
      <c r="A390" s="302" t="n">
        <v>387</v>
      </c>
      <c r="B390" s="303" t="n">
        <v>45848</v>
      </c>
      <c r="C390" s="276" t="n">
        <v>45839</v>
      </c>
      <c r="D390" s="251" t="s">
        <v>158</v>
      </c>
      <c r="E390" s="251" t="s">
        <v>240</v>
      </c>
      <c r="F390" s="278" t="n">
        <v>399.69</v>
      </c>
      <c r="G390" s="310" t="s">
        <v>606</v>
      </c>
      <c r="H390" s="253" t="s">
        <v>872</v>
      </c>
      <c r="I390" s="251" t="s">
        <v>394</v>
      </c>
      <c r="J390" s="249" t="s">
        <v>873</v>
      </c>
      <c r="K390" s="251" t="s">
        <v>608</v>
      </c>
      <c r="L390" s="280" t="s">
        <v>608</v>
      </c>
      <c r="M390" s="250" t="s">
        <v>815</v>
      </c>
      <c r="N390" s="250" t="s">
        <v>815</v>
      </c>
      <c r="O390" s="250" t="n">
        <v>239434</v>
      </c>
      <c r="P390" s="339" t="n">
        <v>45833</v>
      </c>
      <c r="Q390" s="287"/>
      <c r="R390" s="287"/>
      <c r="S390" s="287"/>
    </row>
    <row r="391" customFormat="false" ht="12.75" hidden="false" customHeight="true" outlineLevel="0" collapsed="false">
      <c r="A391" s="291" t="n">
        <v>388</v>
      </c>
      <c r="B391" s="303" t="n">
        <v>45848</v>
      </c>
      <c r="C391" s="276" t="n">
        <v>45839</v>
      </c>
      <c r="D391" s="251" t="s">
        <v>158</v>
      </c>
      <c r="E391" s="251" t="s">
        <v>240</v>
      </c>
      <c r="F391" s="278" t="n">
        <v>399.69</v>
      </c>
      <c r="G391" s="310" t="s">
        <v>606</v>
      </c>
      <c r="H391" s="253" t="s">
        <v>872</v>
      </c>
      <c r="I391" s="251" t="s">
        <v>394</v>
      </c>
      <c r="J391" s="249" t="s">
        <v>873</v>
      </c>
      <c r="K391" s="251" t="s">
        <v>608</v>
      </c>
      <c r="L391" s="280" t="s">
        <v>608</v>
      </c>
      <c r="M391" s="250" t="s">
        <v>815</v>
      </c>
      <c r="N391" s="250" t="s">
        <v>815</v>
      </c>
      <c r="O391" s="250" t="n">
        <v>239430</v>
      </c>
      <c r="P391" s="339" t="n">
        <v>45833</v>
      </c>
      <c r="Q391" s="287"/>
      <c r="R391" s="287"/>
      <c r="S391" s="287"/>
    </row>
    <row r="392" customFormat="false" ht="12.75" hidden="false" customHeight="true" outlineLevel="0" collapsed="false">
      <c r="A392" s="291" t="n">
        <v>389</v>
      </c>
      <c r="B392" s="303" t="n">
        <v>45848</v>
      </c>
      <c r="C392" s="276" t="n">
        <v>45809</v>
      </c>
      <c r="D392" s="251" t="s">
        <v>158</v>
      </c>
      <c r="E392" s="251" t="s">
        <v>240</v>
      </c>
      <c r="F392" s="278" t="n">
        <v>411.58</v>
      </c>
      <c r="G392" s="310" t="s">
        <v>606</v>
      </c>
      <c r="H392" s="253" t="s">
        <v>872</v>
      </c>
      <c r="I392" s="251" t="s">
        <v>394</v>
      </c>
      <c r="J392" s="249" t="s">
        <v>873</v>
      </c>
      <c r="K392" s="251" t="s">
        <v>608</v>
      </c>
      <c r="L392" s="280" t="s">
        <v>608</v>
      </c>
      <c r="M392" s="250" t="s">
        <v>815</v>
      </c>
      <c r="N392" s="250" t="s">
        <v>815</v>
      </c>
      <c r="O392" s="250" t="n">
        <v>237107</v>
      </c>
      <c r="P392" s="339" t="n">
        <v>45800</v>
      </c>
      <c r="Q392" s="287"/>
      <c r="R392" s="287"/>
      <c r="S392" s="287"/>
    </row>
    <row r="393" customFormat="false" ht="12.75" hidden="false" customHeight="true" outlineLevel="0" collapsed="false">
      <c r="A393" s="302" t="n">
        <v>390</v>
      </c>
      <c r="B393" s="303" t="n">
        <v>45848</v>
      </c>
      <c r="C393" s="276" t="n">
        <v>45809</v>
      </c>
      <c r="D393" s="251" t="s">
        <v>158</v>
      </c>
      <c r="E393" s="251" t="s">
        <v>240</v>
      </c>
      <c r="F393" s="278" t="n">
        <v>411.58</v>
      </c>
      <c r="G393" s="310" t="s">
        <v>606</v>
      </c>
      <c r="H393" s="253" t="s">
        <v>872</v>
      </c>
      <c r="I393" s="251" t="s">
        <v>394</v>
      </c>
      <c r="J393" s="249" t="s">
        <v>873</v>
      </c>
      <c r="K393" s="251" t="s">
        <v>608</v>
      </c>
      <c r="L393" s="280" t="s">
        <v>608</v>
      </c>
      <c r="M393" s="250" t="s">
        <v>815</v>
      </c>
      <c r="N393" s="250" t="s">
        <v>815</v>
      </c>
      <c r="O393" s="250" t="n">
        <v>237108</v>
      </c>
      <c r="P393" s="339" t="n">
        <v>45800</v>
      </c>
      <c r="Q393" s="287"/>
      <c r="R393" s="287"/>
      <c r="S393" s="287"/>
    </row>
    <row r="394" customFormat="false" ht="12.75" hidden="false" customHeight="true" outlineLevel="0" collapsed="false">
      <c r="A394" s="291" t="n">
        <v>391</v>
      </c>
      <c r="B394" s="303" t="n">
        <v>45848</v>
      </c>
      <c r="C394" s="276" t="n">
        <v>45839</v>
      </c>
      <c r="D394" s="251" t="s">
        <v>158</v>
      </c>
      <c r="E394" s="251" t="s">
        <v>240</v>
      </c>
      <c r="F394" s="278" t="n">
        <v>436.92</v>
      </c>
      <c r="G394" s="310" t="s">
        <v>874</v>
      </c>
      <c r="H394" s="253" t="s">
        <v>872</v>
      </c>
      <c r="I394" s="251" t="s">
        <v>394</v>
      </c>
      <c r="J394" s="249" t="s">
        <v>875</v>
      </c>
      <c r="K394" s="251" t="s">
        <v>876</v>
      </c>
      <c r="L394" s="280" t="s">
        <v>876</v>
      </c>
      <c r="M394" s="250" t="s">
        <v>815</v>
      </c>
      <c r="N394" s="250" t="s">
        <v>815</v>
      </c>
      <c r="O394" s="250"/>
      <c r="P394" s="339" t="n">
        <v>45848</v>
      </c>
      <c r="Q394" s="287"/>
      <c r="R394" s="287"/>
      <c r="S394" s="287"/>
    </row>
    <row r="395" customFormat="false" ht="12.75" hidden="false" customHeight="true" outlineLevel="0" collapsed="false">
      <c r="A395" s="291" t="n">
        <v>392</v>
      </c>
      <c r="B395" s="303" t="n">
        <v>45848</v>
      </c>
      <c r="C395" s="276" t="n">
        <v>45839</v>
      </c>
      <c r="D395" s="251" t="s">
        <v>158</v>
      </c>
      <c r="E395" s="251" t="s">
        <v>302</v>
      </c>
      <c r="F395" s="278" t="n">
        <v>10</v>
      </c>
      <c r="G395" s="310" t="s">
        <v>477</v>
      </c>
      <c r="H395" s="253"/>
      <c r="I395" s="251" t="s">
        <v>392</v>
      </c>
      <c r="J395" s="249" t="s">
        <v>839</v>
      </c>
      <c r="K395" s="251" t="s">
        <v>479</v>
      </c>
      <c r="L395" s="280" t="s">
        <v>479</v>
      </c>
      <c r="M395" s="250" t="s">
        <v>468</v>
      </c>
      <c r="N395" s="250" t="s">
        <v>468</v>
      </c>
      <c r="O395" s="250"/>
      <c r="P395" s="303" t="n">
        <v>45848</v>
      </c>
      <c r="Q395" s="287"/>
      <c r="R395" s="287"/>
      <c r="S395" s="287"/>
    </row>
    <row r="396" customFormat="false" ht="12.75" hidden="false" customHeight="true" outlineLevel="0" collapsed="false">
      <c r="A396" s="302" t="n">
        <v>393</v>
      </c>
      <c r="B396" s="303" t="n">
        <v>45852</v>
      </c>
      <c r="C396" s="276" t="n">
        <v>45839</v>
      </c>
      <c r="D396" s="251" t="s">
        <v>158</v>
      </c>
      <c r="E396" s="251" t="s">
        <v>260</v>
      </c>
      <c r="F396" s="278" t="n">
        <v>2000</v>
      </c>
      <c r="G396" s="310" t="s">
        <v>877</v>
      </c>
      <c r="H396" s="253" t="s">
        <v>588</v>
      </c>
      <c r="I396" s="251" t="s">
        <v>393</v>
      </c>
      <c r="J396" s="249" t="s">
        <v>878</v>
      </c>
      <c r="K396" s="251" t="s">
        <v>619</v>
      </c>
      <c r="L396" s="280" t="s">
        <v>619</v>
      </c>
      <c r="M396" s="250" t="s">
        <v>468</v>
      </c>
      <c r="N396" s="250" t="s">
        <v>468</v>
      </c>
      <c r="O396" s="250" t="n">
        <v>472</v>
      </c>
      <c r="P396" s="339" t="s">
        <v>879</v>
      </c>
      <c r="Q396" s="287"/>
      <c r="R396" s="287"/>
      <c r="S396" s="287"/>
    </row>
    <row r="397" customFormat="false" ht="12.75" hidden="false" customHeight="true" outlineLevel="0" collapsed="false">
      <c r="A397" s="291" t="n">
        <v>394</v>
      </c>
      <c r="B397" s="303" t="n">
        <v>45852</v>
      </c>
      <c r="C397" s="276" t="n">
        <v>45839</v>
      </c>
      <c r="D397" s="251" t="s">
        <v>147</v>
      </c>
      <c r="E397" s="251" t="s">
        <v>234</v>
      </c>
      <c r="F397" s="278" t="n">
        <v>220.6</v>
      </c>
      <c r="G397" s="310" t="s">
        <v>880</v>
      </c>
      <c r="H397" s="253" t="s">
        <v>482</v>
      </c>
      <c r="I397" s="251" t="s">
        <v>394</v>
      </c>
      <c r="J397" s="249" t="s">
        <v>881</v>
      </c>
      <c r="K397" s="251" t="s">
        <v>524</v>
      </c>
      <c r="L397" s="280" t="s">
        <v>524</v>
      </c>
      <c r="M397" s="250" t="s">
        <v>815</v>
      </c>
      <c r="N397" s="250" t="s">
        <v>815</v>
      </c>
      <c r="O397" s="250" t="n">
        <v>2410</v>
      </c>
      <c r="P397" s="339" t="s">
        <v>879</v>
      </c>
      <c r="Q397" s="287"/>
      <c r="R397" s="287"/>
      <c r="S397" s="287"/>
    </row>
    <row r="398" customFormat="false" ht="12.75" hidden="false" customHeight="true" outlineLevel="0" collapsed="false">
      <c r="A398" s="291" t="n">
        <v>395</v>
      </c>
      <c r="B398" s="303" t="n">
        <v>45852</v>
      </c>
      <c r="C398" s="276" t="n">
        <v>45839</v>
      </c>
      <c r="D398" s="251" t="s">
        <v>147</v>
      </c>
      <c r="E398" s="251" t="s">
        <v>234</v>
      </c>
      <c r="F398" s="278" t="n">
        <v>110.3</v>
      </c>
      <c r="G398" s="310" t="s">
        <v>880</v>
      </c>
      <c r="H398" s="253" t="s">
        <v>482</v>
      </c>
      <c r="I398" s="251" t="s">
        <v>395</v>
      </c>
      <c r="J398" s="249" t="s">
        <v>881</v>
      </c>
      <c r="K398" s="251" t="s">
        <v>524</v>
      </c>
      <c r="L398" s="280" t="s">
        <v>524</v>
      </c>
      <c r="M398" s="250" t="s">
        <v>815</v>
      </c>
      <c r="N398" s="250" t="s">
        <v>815</v>
      </c>
      <c r="O398" s="250" t="n">
        <v>2411</v>
      </c>
      <c r="P398" s="339" t="s">
        <v>879</v>
      </c>
      <c r="Q398" s="287"/>
      <c r="R398" s="287"/>
      <c r="S398" s="287"/>
    </row>
    <row r="399" customFormat="false" ht="12.75" hidden="false" customHeight="true" outlineLevel="0" collapsed="false">
      <c r="A399" s="302" t="n">
        <v>396</v>
      </c>
      <c r="B399" s="303" t="n">
        <v>45852</v>
      </c>
      <c r="C399" s="276" t="n">
        <v>45839</v>
      </c>
      <c r="D399" s="251" t="s">
        <v>147</v>
      </c>
      <c r="E399" s="251" t="s">
        <v>234</v>
      </c>
      <c r="F399" s="278" t="n">
        <v>110.3</v>
      </c>
      <c r="G399" s="310" t="s">
        <v>880</v>
      </c>
      <c r="H399" s="253" t="s">
        <v>482</v>
      </c>
      <c r="I399" s="251" t="s">
        <v>396</v>
      </c>
      <c r="J399" s="249" t="s">
        <v>881</v>
      </c>
      <c r="K399" s="251" t="s">
        <v>524</v>
      </c>
      <c r="L399" s="280" t="s">
        <v>524</v>
      </c>
      <c r="M399" s="250" t="s">
        <v>815</v>
      </c>
      <c r="N399" s="250" t="s">
        <v>815</v>
      </c>
      <c r="O399" s="250" t="n">
        <v>2412</v>
      </c>
      <c r="P399" s="339" t="s">
        <v>879</v>
      </c>
      <c r="Q399" s="287"/>
      <c r="R399" s="287"/>
      <c r="S399" s="287"/>
    </row>
    <row r="400" customFormat="false" ht="12.75" hidden="false" customHeight="true" outlineLevel="0" collapsed="false">
      <c r="A400" s="291" t="n">
        <v>397</v>
      </c>
      <c r="B400" s="303" t="n">
        <v>45852</v>
      </c>
      <c r="C400" s="276" t="n">
        <v>45839</v>
      </c>
      <c r="D400" s="251" t="s">
        <v>147</v>
      </c>
      <c r="E400" s="251" t="s">
        <v>234</v>
      </c>
      <c r="F400" s="278" t="n">
        <v>73.53</v>
      </c>
      <c r="G400" s="310" t="s">
        <v>880</v>
      </c>
      <c r="H400" s="253" t="s">
        <v>482</v>
      </c>
      <c r="I400" s="251" t="s">
        <v>397</v>
      </c>
      <c r="J400" s="249" t="s">
        <v>882</v>
      </c>
      <c r="K400" s="251" t="s">
        <v>524</v>
      </c>
      <c r="L400" s="280" t="s">
        <v>524</v>
      </c>
      <c r="M400" s="250" t="s">
        <v>815</v>
      </c>
      <c r="N400" s="250" t="s">
        <v>815</v>
      </c>
      <c r="O400" s="250" t="n">
        <v>2415</v>
      </c>
      <c r="P400" s="339" t="s">
        <v>879</v>
      </c>
      <c r="Q400" s="287"/>
      <c r="R400" s="287"/>
      <c r="S400" s="287"/>
    </row>
    <row r="401" customFormat="false" ht="12.75" hidden="false" customHeight="true" outlineLevel="0" collapsed="false">
      <c r="A401" s="291" t="n">
        <v>398</v>
      </c>
      <c r="B401" s="303" t="n">
        <v>45852</v>
      </c>
      <c r="C401" s="276" t="n">
        <v>45839</v>
      </c>
      <c r="D401" s="251" t="s">
        <v>147</v>
      </c>
      <c r="E401" s="251" t="s">
        <v>230</v>
      </c>
      <c r="F401" s="278" t="n">
        <v>281.88</v>
      </c>
      <c r="G401" s="310" t="s">
        <v>883</v>
      </c>
      <c r="H401" s="253" t="s">
        <v>482</v>
      </c>
      <c r="I401" s="251" t="s">
        <v>394</v>
      </c>
      <c r="J401" s="249" t="s">
        <v>882</v>
      </c>
      <c r="K401" s="251" t="s">
        <v>524</v>
      </c>
      <c r="L401" s="280" t="s">
        <v>524</v>
      </c>
      <c r="M401" s="250" t="s">
        <v>815</v>
      </c>
      <c r="N401" s="250" t="s">
        <v>815</v>
      </c>
      <c r="O401" s="250" t="n">
        <v>2494</v>
      </c>
      <c r="P401" s="339" t="s">
        <v>879</v>
      </c>
      <c r="Q401" s="287"/>
      <c r="R401" s="287"/>
      <c r="S401" s="287"/>
    </row>
    <row r="402" customFormat="false" ht="12.75" hidden="false" customHeight="true" outlineLevel="0" collapsed="false">
      <c r="A402" s="302" t="n">
        <v>399</v>
      </c>
      <c r="B402" s="303" t="n">
        <v>45852</v>
      </c>
      <c r="C402" s="276" t="n">
        <v>45839</v>
      </c>
      <c r="D402" s="251" t="s">
        <v>147</v>
      </c>
      <c r="E402" s="251" t="s">
        <v>230</v>
      </c>
      <c r="F402" s="278" t="n">
        <v>140.94</v>
      </c>
      <c r="G402" s="310" t="s">
        <v>883</v>
      </c>
      <c r="H402" s="253" t="s">
        <v>482</v>
      </c>
      <c r="I402" s="251" t="s">
        <v>395</v>
      </c>
      <c r="J402" s="249" t="s">
        <v>882</v>
      </c>
      <c r="K402" s="251" t="s">
        <v>524</v>
      </c>
      <c r="L402" s="280" t="s">
        <v>524</v>
      </c>
      <c r="M402" s="250" t="s">
        <v>815</v>
      </c>
      <c r="N402" s="250" t="s">
        <v>815</v>
      </c>
      <c r="O402" s="250" t="n">
        <v>2495</v>
      </c>
      <c r="P402" s="339" t="s">
        <v>879</v>
      </c>
      <c r="Q402" s="287"/>
      <c r="R402" s="287"/>
      <c r="S402" s="287"/>
    </row>
    <row r="403" customFormat="false" ht="12.75" hidden="false" customHeight="true" outlineLevel="0" collapsed="false">
      <c r="A403" s="291" t="n">
        <v>400</v>
      </c>
      <c r="B403" s="303" t="n">
        <v>45852</v>
      </c>
      <c r="C403" s="276" t="n">
        <v>45839</v>
      </c>
      <c r="D403" s="251" t="s">
        <v>147</v>
      </c>
      <c r="E403" s="251" t="s">
        <v>230</v>
      </c>
      <c r="F403" s="278" t="n">
        <v>140.94</v>
      </c>
      <c r="G403" s="310" t="s">
        <v>883</v>
      </c>
      <c r="H403" s="253" t="s">
        <v>482</v>
      </c>
      <c r="I403" s="251" t="s">
        <v>396</v>
      </c>
      <c r="J403" s="249" t="s">
        <v>882</v>
      </c>
      <c r="K403" s="251" t="s">
        <v>524</v>
      </c>
      <c r="L403" s="280" t="s">
        <v>524</v>
      </c>
      <c r="M403" s="250" t="s">
        <v>815</v>
      </c>
      <c r="N403" s="250" t="s">
        <v>815</v>
      </c>
      <c r="O403" s="250" t="n">
        <v>2496</v>
      </c>
      <c r="P403" s="339" t="s">
        <v>879</v>
      </c>
      <c r="Q403" s="287"/>
      <c r="R403" s="287"/>
      <c r="S403" s="287"/>
    </row>
    <row r="404" customFormat="false" ht="12.75" hidden="false" customHeight="true" outlineLevel="0" collapsed="false">
      <c r="A404" s="291" t="n">
        <v>401</v>
      </c>
      <c r="B404" s="303" t="n">
        <v>45852</v>
      </c>
      <c r="C404" s="276" t="n">
        <v>45839</v>
      </c>
      <c r="D404" s="251" t="s">
        <v>147</v>
      </c>
      <c r="E404" s="251" t="s">
        <v>230</v>
      </c>
      <c r="F404" s="278" t="n">
        <v>93.96</v>
      </c>
      <c r="G404" s="310" t="s">
        <v>883</v>
      </c>
      <c r="H404" s="253" t="s">
        <v>482</v>
      </c>
      <c r="I404" s="251" t="s">
        <v>397</v>
      </c>
      <c r="J404" s="249" t="s">
        <v>882</v>
      </c>
      <c r="K404" s="251" t="s">
        <v>524</v>
      </c>
      <c r="L404" s="280" t="s">
        <v>524</v>
      </c>
      <c r="M404" s="250" t="s">
        <v>815</v>
      </c>
      <c r="N404" s="250" t="s">
        <v>815</v>
      </c>
      <c r="O404" s="250" t="n">
        <v>2499</v>
      </c>
      <c r="P404" s="339" t="s">
        <v>879</v>
      </c>
      <c r="Q404" s="287"/>
      <c r="R404" s="287"/>
      <c r="S404" s="287"/>
    </row>
    <row r="405" customFormat="false" ht="12.75" hidden="false" customHeight="true" outlineLevel="0" collapsed="false">
      <c r="A405" s="302" t="n">
        <v>402</v>
      </c>
      <c r="B405" s="303" t="n">
        <v>45852</v>
      </c>
      <c r="C405" s="276" t="n">
        <v>45839</v>
      </c>
      <c r="D405" s="251" t="s">
        <v>147</v>
      </c>
      <c r="E405" s="251" t="s">
        <v>222</v>
      </c>
      <c r="F405" s="278" t="n">
        <v>667.95</v>
      </c>
      <c r="G405" s="310" t="s">
        <v>884</v>
      </c>
      <c r="H405" s="253" t="s">
        <v>482</v>
      </c>
      <c r="I405" s="251" t="s">
        <v>394</v>
      </c>
      <c r="J405" s="249" t="s">
        <v>882</v>
      </c>
      <c r="K405" s="251" t="s">
        <v>524</v>
      </c>
      <c r="L405" s="280" t="s">
        <v>524</v>
      </c>
      <c r="M405" s="250" t="s">
        <v>815</v>
      </c>
      <c r="N405" s="250" t="s">
        <v>815</v>
      </c>
      <c r="O405" s="250" t="n">
        <v>2578</v>
      </c>
      <c r="P405" s="339" t="s">
        <v>879</v>
      </c>
      <c r="Q405" s="287"/>
      <c r="R405" s="287"/>
      <c r="S405" s="287"/>
    </row>
    <row r="406" customFormat="false" ht="12.75" hidden="false" customHeight="true" outlineLevel="0" collapsed="false">
      <c r="A406" s="291" t="n">
        <v>403</v>
      </c>
      <c r="B406" s="303" t="n">
        <v>45852</v>
      </c>
      <c r="C406" s="276" t="n">
        <v>45839</v>
      </c>
      <c r="D406" s="251" t="s">
        <v>147</v>
      </c>
      <c r="E406" s="251" t="s">
        <v>222</v>
      </c>
      <c r="F406" s="278" t="n">
        <v>333.97</v>
      </c>
      <c r="G406" s="310" t="s">
        <v>884</v>
      </c>
      <c r="H406" s="253" t="s">
        <v>482</v>
      </c>
      <c r="I406" s="251" t="s">
        <v>395</v>
      </c>
      <c r="J406" s="249" t="s">
        <v>882</v>
      </c>
      <c r="K406" s="251" t="s">
        <v>524</v>
      </c>
      <c r="L406" s="280" t="s">
        <v>524</v>
      </c>
      <c r="M406" s="250" t="s">
        <v>815</v>
      </c>
      <c r="N406" s="250" t="s">
        <v>815</v>
      </c>
      <c r="O406" s="250" t="n">
        <v>2579</v>
      </c>
      <c r="P406" s="339" t="s">
        <v>879</v>
      </c>
      <c r="Q406" s="287"/>
      <c r="R406" s="287"/>
      <c r="S406" s="287"/>
    </row>
    <row r="407" customFormat="false" ht="12.75" hidden="false" customHeight="true" outlineLevel="0" collapsed="false">
      <c r="A407" s="291" t="n">
        <v>404</v>
      </c>
      <c r="B407" s="303" t="n">
        <v>45852</v>
      </c>
      <c r="C407" s="276" t="n">
        <v>45839</v>
      </c>
      <c r="D407" s="251" t="s">
        <v>147</v>
      </c>
      <c r="E407" s="251" t="s">
        <v>222</v>
      </c>
      <c r="F407" s="278" t="n">
        <v>333.97</v>
      </c>
      <c r="G407" s="310" t="s">
        <v>884</v>
      </c>
      <c r="H407" s="253" t="s">
        <v>482</v>
      </c>
      <c r="I407" s="251" t="s">
        <v>396</v>
      </c>
      <c r="J407" s="249" t="s">
        <v>882</v>
      </c>
      <c r="K407" s="251" t="s">
        <v>524</v>
      </c>
      <c r="L407" s="280" t="s">
        <v>524</v>
      </c>
      <c r="M407" s="250" t="s">
        <v>815</v>
      </c>
      <c r="N407" s="250" t="s">
        <v>815</v>
      </c>
      <c r="O407" s="250" t="n">
        <v>2580</v>
      </c>
      <c r="P407" s="339" t="s">
        <v>879</v>
      </c>
      <c r="Q407" s="287"/>
      <c r="R407" s="287"/>
      <c r="S407" s="287"/>
    </row>
    <row r="408" customFormat="false" ht="12.75" hidden="false" customHeight="true" outlineLevel="0" collapsed="false">
      <c r="A408" s="302" t="n">
        <v>405</v>
      </c>
      <c r="B408" s="303" t="n">
        <v>45852</v>
      </c>
      <c r="C408" s="276" t="n">
        <v>45839</v>
      </c>
      <c r="D408" s="251" t="s">
        <v>147</v>
      </c>
      <c r="E408" s="251" t="s">
        <v>222</v>
      </c>
      <c r="F408" s="278" t="n">
        <v>222.65</v>
      </c>
      <c r="G408" s="310" t="s">
        <v>884</v>
      </c>
      <c r="H408" s="253" t="s">
        <v>482</v>
      </c>
      <c r="I408" s="251" t="s">
        <v>397</v>
      </c>
      <c r="J408" s="249" t="s">
        <v>882</v>
      </c>
      <c r="K408" s="251" t="s">
        <v>524</v>
      </c>
      <c r="L408" s="280" t="s">
        <v>524</v>
      </c>
      <c r="M408" s="250" t="s">
        <v>815</v>
      </c>
      <c r="N408" s="250" t="s">
        <v>815</v>
      </c>
      <c r="O408" s="250" t="n">
        <v>2583</v>
      </c>
      <c r="P408" s="339" t="s">
        <v>879</v>
      </c>
      <c r="Q408" s="287"/>
      <c r="R408" s="287"/>
      <c r="S408" s="287"/>
    </row>
    <row r="409" customFormat="false" ht="12.75" hidden="false" customHeight="true" outlineLevel="0" collapsed="false">
      <c r="A409" s="291" t="n">
        <v>406</v>
      </c>
      <c r="B409" s="303" t="n">
        <v>45852</v>
      </c>
      <c r="C409" s="276" t="n">
        <v>45839</v>
      </c>
      <c r="D409" s="251" t="s">
        <v>158</v>
      </c>
      <c r="E409" s="251" t="s">
        <v>334</v>
      </c>
      <c r="F409" s="278" t="n">
        <v>2473.62</v>
      </c>
      <c r="G409" s="310" t="s">
        <v>885</v>
      </c>
      <c r="H409" s="253" t="s">
        <v>886</v>
      </c>
      <c r="I409" s="251" t="s">
        <v>396</v>
      </c>
      <c r="J409" s="249" t="s">
        <v>887</v>
      </c>
      <c r="K409" s="251" t="s">
        <v>761</v>
      </c>
      <c r="L409" s="280" t="s">
        <v>761</v>
      </c>
      <c r="M409" s="250" t="s">
        <v>815</v>
      </c>
      <c r="N409" s="250" t="s">
        <v>815</v>
      </c>
      <c r="O409" s="250" t="n">
        <v>900441</v>
      </c>
      <c r="P409" s="339" t="s">
        <v>689</v>
      </c>
      <c r="Q409" s="287"/>
      <c r="R409" s="287"/>
      <c r="S409" s="287"/>
    </row>
    <row r="410" customFormat="false" ht="12.75" hidden="false" customHeight="true" outlineLevel="0" collapsed="false">
      <c r="A410" s="291" t="n">
        <v>407</v>
      </c>
      <c r="B410" s="303" t="n">
        <v>45852</v>
      </c>
      <c r="C410" s="276" t="n">
        <v>45839</v>
      </c>
      <c r="D410" s="251" t="s">
        <v>158</v>
      </c>
      <c r="E410" s="251" t="s">
        <v>334</v>
      </c>
      <c r="F410" s="278" t="n">
        <v>50.06</v>
      </c>
      <c r="G410" s="310" t="s">
        <v>888</v>
      </c>
      <c r="H410" s="253" t="s">
        <v>889</v>
      </c>
      <c r="I410" s="251" t="s">
        <v>394</v>
      </c>
      <c r="J410" s="249" t="s">
        <v>887</v>
      </c>
      <c r="K410" s="251" t="s">
        <v>761</v>
      </c>
      <c r="L410" s="280" t="s">
        <v>761</v>
      </c>
      <c r="M410" s="250" t="s">
        <v>815</v>
      </c>
      <c r="N410" s="250" t="s">
        <v>815</v>
      </c>
      <c r="O410" s="250" t="n">
        <v>6946</v>
      </c>
      <c r="P410" s="339" t="s">
        <v>689</v>
      </c>
      <c r="Q410" s="287"/>
      <c r="R410" s="287"/>
      <c r="S410" s="287"/>
    </row>
    <row r="411" customFormat="false" ht="12.75" hidden="false" customHeight="true" outlineLevel="0" collapsed="false">
      <c r="A411" s="302" t="n">
        <v>408</v>
      </c>
      <c r="B411" s="303" t="n">
        <v>45852</v>
      </c>
      <c r="C411" s="276" t="n">
        <v>45839</v>
      </c>
      <c r="D411" s="251" t="s">
        <v>158</v>
      </c>
      <c r="E411" s="251" t="s">
        <v>334</v>
      </c>
      <c r="F411" s="278" t="n">
        <v>2468.26</v>
      </c>
      <c r="G411" s="310" t="s">
        <v>885</v>
      </c>
      <c r="H411" s="253" t="s">
        <v>889</v>
      </c>
      <c r="I411" s="251" t="s">
        <v>394</v>
      </c>
      <c r="J411" s="249" t="s">
        <v>887</v>
      </c>
      <c r="K411" s="251" t="s">
        <v>761</v>
      </c>
      <c r="L411" s="280" t="s">
        <v>761</v>
      </c>
      <c r="M411" s="250" t="s">
        <v>815</v>
      </c>
      <c r="N411" s="250" t="s">
        <v>815</v>
      </c>
      <c r="O411" s="250" t="n">
        <v>90440</v>
      </c>
      <c r="P411" s="339" t="s">
        <v>689</v>
      </c>
      <c r="Q411" s="287"/>
      <c r="R411" s="287"/>
      <c r="S411" s="287"/>
    </row>
    <row r="412" customFormat="false" ht="12.75" hidden="false" customHeight="true" outlineLevel="0" collapsed="false">
      <c r="A412" s="291" t="n">
        <v>409</v>
      </c>
      <c r="B412" s="303" t="n">
        <v>45852</v>
      </c>
      <c r="C412" s="276" t="n">
        <v>45839</v>
      </c>
      <c r="D412" s="251" t="s">
        <v>158</v>
      </c>
      <c r="E412" s="251" t="s">
        <v>334</v>
      </c>
      <c r="F412" s="278" t="n">
        <v>854.11</v>
      </c>
      <c r="G412" s="310" t="s">
        <v>885</v>
      </c>
      <c r="H412" s="253" t="s">
        <v>890</v>
      </c>
      <c r="I412" s="251" t="s">
        <v>393</v>
      </c>
      <c r="J412" s="249" t="s">
        <v>887</v>
      </c>
      <c r="K412" s="251" t="s">
        <v>761</v>
      </c>
      <c r="L412" s="280" t="s">
        <v>761</v>
      </c>
      <c r="M412" s="250" t="s">
        <v>815</v>
      </c>
      <c r="N412" s="250" t="s">
        <v>815</v>
      </c>
      <c r="O412" s="250" t="n">
        <v>900438</v>
      </c>
      <c r="P412" s="339" t="s">
        <v>689</v>
      </c>
      <c r="Q412" s="287"/>
      <c r="R412" s="287"/>
      <c r="S412" s="287"/>
    </row>
    <row r="413" customFormat="false" ht="12.75" hidden="false" customHeight="true" outlineLevel="0" collapsed="false">
      <c r="A413" s="291" t="n">
        <v>410</v>
      </c>
      <c r="B413" s="303" t="n">
        <v>45852</v>
      </c>
      <c r="C413" s="276" t="n">
        <v>45839</v>
      </c>
      <c r="D413" s="251" t="s">
        <v>158</v>
      </c>
      <c r="E413" s="251" t="s">
        <v>334</v>
      </c>
      <c r="F413" s="278" t="n">
        <v>50.06</v>
      </c>
      <c r="G413" s="310" t="s">
        <v>888</v>
      </c>
      <c r="H413" s="253" t="s">
        <v>891</v>
      </c>
      <c r="I413" s="251" t="s">
        <v>395</v>
      </c>
      <c r="J413" s="249" t="s">
        <v>887</v>
      </c>
      <c r="K413" s="251" t="s">
        <v>761</v>
      </c>
      <c r="L413" s="280" t="s">
        <v>761</v>
      </c>
      <c r="M413" s="250" t="s">
        <v>815</v>
      </c>
      <c r="N413" s="250" t="s">
        <v>815</v>
      </c>
      <c r="O413" s="250" t="n">
        <v>6943</v>
      </c>
      <c r="P413" s="339" t="s">
        <v>689</v>
      </c>
      <c r="Q413" s="287"/>
      <c r="R413" s="287"/>
      <c r="S413" s="287"/>
    </row>
    <row r="414" customFormat="false" ht="12.75" hidden="false" customHeight="true" outlineLevel="0" collapsed="false">
      <c r="A414" s="302" t="n">
        <v>411</v>
      </c>
      <c r="B414" s="303" t="n">
        <v>45852</v>
      </c>
      <c r="C414" s="276" t="n">
        <v>45839</v>
      </c>
      <c r="D414" s="251" t="s">
        <v>158</v>
      </c>
      <c r="E414" s="251" t="s">
        <v>284</v>
      </c>
      <c r="F414" s="278" t="n">
        <v>704</v>
      </c>
      <c r="G414" s="310" t="s">
        <v>614</v>
      </c>
      <c r="H414" s="253" t="s">
        <v>892</v>
      </c>
      <c r="I414" s="251" t="s">
        <v>397</v>
      </c>
      <c r="J414" s="249" t="s">
        <v>615</v>
      </c>
      <c r="K414" s="251" t="s">
        <v>616</v>
      </c>
      <c r="L414" s="280" t="s">
        <v>616</v>
      </c>
      <c r="M414" s="250" t="s">
        <v>503</v>
      </c>
      <c r="N414" s="250" t="s">
        <v>815</v>
      </c>
      <c r="O414" s="250" t="n">
        <v>42748</v>
      </c>
      <c r="P414" s="339" t="n">
        <v>45839</v>
      </c>
      <c r="Q414" s="287"/>
      <c r="R414" s="287"/>
      <c r="S414" s="287"/>
    </row>
    <row r="415" customFormat="false" ht="12.75" hidden="false" customHeight="true" outlineLevel="0" collapsed="false">
      <c r="A415" s="291" t="n">
        <v>412</v>
      </c>
      <c r="B415" s="303" t="n">
        <v>45852</v>
      </c>
      <c r="C415" s="276" t="n">
        <v>45839</v>
      </c>
      <c r="D415" s="251" t="s">
        <v>158</v>
      </c>
      <c r="E415" s="251" t="s">
        <v>334</v>
      </c>
      <c r="F415" s="278" t="n">
        <v>2587.6</v>
      </c>
      <c r="G415" s="310" t="s">
        <v>885</v>
      </c>
      <c r="H415" s="253" t="s">
        <v>893</v>
      </c>
      <c r="I415" s="251" t="s">
        <v>395</v>
      </c>
      <c r="J415" s="249" t="s">
        <v>887</v>
      </c>
      <c r="K415" s="251" t="s">
        <v>761</v>
      </c>
      <c r="L415" s="280" t="s">
        <v>761</v>
      </c>
      <c r="M415" s="250" t="s">
        <v>815</v>
      </c>
      <c r="N415" s="250" t="s">
        <v>815</v>
      </c>
      <c r="O415" s="250"/>
      <c r="P415" s="339" t="s">
        <v>689</v>
      </c>
      <c r="Q415" s="287"/>
      <c r="R415" s="287"/>
      <c r="S415" s="287"/>
    </row>
    <row r="416" customFormat="false" ht="12.75" hidden="false" customHeight="true" outlineLevel="0" collapsed="false">
      <c r="A416" s="291" t="n">
        <v>413</v>
      </c>
      <c r="B416" s="303" t="n">
        <v>45852</v>
      </c>
      <c r="C416" s="276" t="n">
        <v>45839</v>
      </c>
      <c r="D416" s="251" t="s">
        <v>158</v>
      </c>
      <c r="E416" s="251" t="s">
        <v>354</v>
      </c>
      <c r="F416" s="278" t="n">
        <v>315.5</v>
      </c>
      <c r="G416" s="310" t="s">
        <v>894</v>
      </c>
      <c r="H416" s="253" t="s">
        <v>505</v>
      </c>
      <c r="I416" s="251" t="s">
        <v>396</v>
      </c>
      <c r="J416" s="251" t="s">
        <v>487</v>
      </c>
      <c r="K416" s="251" t="s">
        <v>692</v>
      </c>
      <c r="L416" s="280" t="s">
        <v>692</v>
      </c>
      <c r="M416" s="250" t="s">
        <v>468</v>
      </c>
      <c r="N416" s="250" t="s">
        <v>468</v>
      </c>
      <c r="O416" s="250"/>
      <c r="P416" s="339" t="n">
        <v>45860</v>
      </c>
      <c r="Q416" s="287"/>
      <c r="R416" s="287"/>
      <c r="S416" s="287"/>
    </row>
    <row r="417" customFormat="false" ht="12.75" hidden="false" customHeight="true" outlineLevel="0" collapsed="false">
      <c r="A417" s="302" t="n">
        <v>414</v>
      </c>
      <c r="B417" s="303" t="n">
        <v>45852</v>
      </c>
      <c r="C417" s="276" t="n">
        <v>45839</v>
      </c>
      <c r="D417" s="251" t="s">
        <v>158</v>
      </c>
      <c r="E417" s="251" t="s">
        <v>302</v>
      </c>
      <c r="F417" s="278" t="n">
        <v>13.12</v>
      </c>
      <c r="G417" s="310" t="s">
        <v>895</v>
      </c>
      <c r="H417" s="253"/>
      <c r="I417" s="251" t="s">
        <v>392</v>
      </c>
      <c r="J417" s="249" t="s">
        <v>839</v>
      </c>
      <c r="K417" s="251" t="s">
        <v>479</v>
      </c>
      <c r="L417" s="280" t="s">
        <v>479</v>
      </c>
      <c r="M417" s="250" t="s">
        <v>468</v>
      </c>
      <c r="N417" s="250" t="s">
        <v>468</v>
      </c>
      <c r="O417" s="250"/>
      <c r="P417" s="303" t="n">
        <v>45852</v>
      </c>
      <c r="Q417" s="287"/>
      <c r="R417" s="287"/>
      <c r="S417" s="287"/>
    </row>
    <row r="418" customFormat="false" ht="12.75" hidden="false" customHeight="true" outlineLevel="0" collapsed="false">
      <c r="A418" s="291" t="n">
        <v>415</v>
      </c>
      <c r="B418" s="303" t="n">
        <v>45853</v>
      </c>
      <c r="C418" s="276" t="n">
        <v>45839</v>
      </c>
      <c r="D418" s="251" t="s">
        <v>158</v>
      </c>
      <c r="E418" s="251" t="s">
        <v>334</v>
      </c>
      <c r="F418" s="278" t="n">
        <v>50.06</v>
      </c>
      <c r="G418" s="310" t="s">
        <v>896</v>
      </c>
      <c r="H418" s="253" t="s">
        <v>897</v>
      </c>
      <c r="I418" s="251" t="s">
        <v>396</v>
      </c>
      <c r="J418" s="249" t="s">
        <v>898</v>
      </c>
      <c r="K418" s="251" t="s">
        <v>761</v>
      </c>
      <c r="L418" s="280" t="s">
        <v>761</v>
      </c>
      <c r="M418" s="250" t="s">
        <v>815</v>
      </c>
      <c r="N418" s="250" t="s">
        <v>815</v>
      </c>
      <c r="O418" s="250" t="n">
        <v>6947</v>
      </c>
      <c r="P418" s="339" t="s">
        <v>689</v>
      </c>
      <c r="Q418" s="287"/>
      <c r="R418" s="287"/>
      <c r="S418" s="287"/>
    </row>
    <row r="419" customFormat="false" ht="12.75" hidden="false" customHeight="true" outlineLevel="0" collapsed="false">
      <c r="A419" s="291" t="n">
        <v>416</v>
      </c>
      <c r="B419" s="303" t="n">
        <v>45853</v>
      </c>
      <c r="C419" s="276" t="n">
        <v>45839</v>
      </c>
      <c r="D419" s="251" t="s">
        <v>158</v>
      </c>
      <c r="E419" s="251" t="s">
        <v>354</v>
      </c>
      <c r="F419" s="278" t="n">
        <v>315.5</v>
      </c>
      <c r="G419" s="310" t="s">
        <v>899</v>
      </c>
      <c r="H419" s="253" t="s">
        <v>505</v>
      </c>
      <c r="I419" s="251" t="s">
        <v>396</v>
      </c>
      <c r="J419" s="251" t="s">
        <v>487</v>
      </c>
      <c r="K419" s="251" t="s">
        <v>790</v>
      </c>
      <c r="L419" s="280" t="s">
        <v>790</v>
      </c>
      <c r="M419" s="250" t="s">
        <v>468</v>
      </c>
      <c r="N419" s="250" t="s">
        <v>468</v>
      </c>
      <c r="O419" s="250"/>
      <c r="P419" s="303" t="n">
        <v>45853</v>
      </c>
      <c r="Q419" s="287"/>
      <c r="R419" s="287"/>
      <c r="S419" s="287"/>
    </row>
    <row r="420" customFormat="false" ht="12.75" hidden="false" customHeight="true" outlineLevel="0" collapsed="false">
      <c r="A420" s="302" t="n">
        <v>417</v>
      </c>
      <c r="B420" s="303" t="n">
        <v>45853</v>
      </c>
      <c r="C420" s="276" t="n">
        <v>45839</v>
      </c>
      <c r="D420" s="251" t="s">
        <v>158</v>
      </c>
      <c r="E420" s="251" t="s">
        <v>354</v>
      </c>
      <c r="F420" s="278" t="n">
        <v>235.47</v>
      </c>
      <c r="G420" s="310" t="s">
        <v>899</v>
      </c>
      <c r="H420" s="253" t="s">
        <v>505</v>
      </c>
      <c r="I420" s="251" t="s">
        <v>395</v>
      </c>
      <c r="J420" s="295" t="s">
        <v>487</v>
      </c>
      <c r="K420" s="251" t="s">
        <v>510</v>
      </c>
      <c r="L420" s="280" t="s">
        <v>510</v>
      </c>
      <c r="M420" s="250" t="s">
        <v>468</v>
      </c>
      <c r="N420" s="250" t="s">
        <v>468</v>
      </c>
      <c r="O420" s="250"/>
      <c r="P420" s="339" t="n">
        <v>45852</v>
      </c>
      <c r="Q420" s="287"/>
      <c r="R420" s="287"/>
      <c r="S420" s="287"/>
    </row>
    <row r="421" customFormat="false" ht="12.75" hidden="false" customHeight="true" outlineLevel="0" collapsed="false">
      <c r="A421" s="291" t="n">
        <v>418</v>
      </c>
      <c r="B421" s="303" t="n">
        <v>45853</v>
      </c>
      <c r="C421" s="276" t="n">
        <v>45839</v>
      </c>
      <c r="D421" s="251" t="s">
        <v>158</v>
      </c>
      <c r="E421" s="251" t="s">
        <v>354</v>
      </c>
      <c r="F421" s="278" t="n">
        <v>276.55</v>
      </c>
      <c r="G421" s="310" t="s">
        <v>899</v>
      </c>
      <c r="H421" s="253" t="s">
        <v>505</v>
      </c>
      <c r="I421" s="251" t="s">
        <v>395</v>
      </c>
      <c r="J421" s="249" t="s">
        <v>487</v>
      </c>
      <c r="K421" s="251" t="s">
        <v>830</v>
      </c>
      <c r="L421" s="280" t="s">
        <v>830</v>
      </c>
      <c r="M421" s="250" t="s">
        <v>468</v>
      </c>
      <c r="N421" s="250" t="s">
        <v>468</v>
      </c>
      <c r="O421" s="250"/>
      <c r="P421" s="339" t="n">
        <v>45852</v>
      </c>
      <c r="Q421" s="287"/>
      <c r="R421" s="287"/>
      <c r="S421" s="287"/>
    </row>
    <row r="422" customFormat="false" ht="12.75" hidden="false" customHeight="true" outlineLevel="0" collapsed="false">
      <c r="A422" s="291" t="n">
        <v>419</v>
      </c>
      <c r="B422" s="303" t="n">
        <v>45853</v>
      </c>
      <c r="C422" s="276" t="n">
        <v>45839</v>
      </c>
      <c r="D422" s="251" t="s">
        <v>158</v>
      </c>
      <c r="E422" s="251" t="s">
        <v>316</v>
      </c>
      <c r="F422" s="278" t="n">
        <v>1400</v>
      </c>
      <c r="G422" s="310" t="s">
        <v>900</v>
      </c>
      <c r="H422" s="253" t="s">
        <v>901</v>
      </c>
      <c r="I422" s="251" t="s">
        <v>397</v>
      </c>
      <c r="J422" s="249" t="s">
        <v>902</v>
      </c>
      <c r="K422" s="251" t="s">
        <v>903</v>
      </c>
      <c r="L422" s="280" t="s">
        <v>903</v>
      </c>
      <c r="M422" s="250" t="s">
        <v>468</v>
      </c>
      <c r="N422" s="250" t="s">
        <v>468</v>
      </c>
      <c r="O422" s="250" t="n">
        <v>20</v>
      </c>
      <c r="P422" s="339" t="n">
        <v>45852</v>
      </c>
      <c r="Q422" s="287"/>
      <c r="R422" s="287"/>
      <c r="S422" s="287"/>
    </row>
    <row r="423" customFormat="false" ht="12.75" hidden="false" customHeight="true" outlineLevel="0" collapsed="false">
      <c r="A423" s="302" t="n">
        <v>420</v>
      </c>
      <c r="B423" s="303" t="n">
        <v>45853</v>
      </c>
      <c r="C423" s="276" t="n">
        <v>45839</v>
      </c>
      <c r="D423" s="251" t="s">
        <v>158</v>
      </c>
      <c r="E423" s="251" t="s">
        <v>356</v>
      </c>
      <c r="F423" s="278" t="n">
        <v>285</v>
      </c>
      <c r="G423" s="310" t="s">
        <v>904</v>
      </c>
      <c r="H423" s="253" t="s">
        <v>905</v>
      </c>
      <c r="I423" s="251" t="s">
        <v>396</v>
      </c>
      <c r="J423" s="249" t="s">
        <v>906</v>
      </c>
      <c r="K423" s="251" t="s">
        <v>907</v>
      </c>
      <c r="L423" s="280" t="s">
        <v>907</v>
      </c>
      <c r="M423" s="250" t="s">
        <v>468</v>
      </c>
      <c r="N423" s="250" t="s">
        <v>468</v>
      </c>
      <c r="O423" s="250" t="n">
        <v>27146</v>
      </c>
      <c r="P423" s="339" t="s">
        <v>908</v>
      </c>
      <c r="Q423" s="287"/>
      <c r="R423" s="287"/>
      <c r="S423" s="287"/>
    </row>
    <row r="424" customFormat="false" ht="12.75" hidden="false" customHeight="true" outlineLevel="0" collapsed="false">
      <c r="A424" s="291" t="n">
        <v>421</v>
      </c>
      <c r="B424" s="303" t="n">
        <v>45853</v>
      </c>
      <c r="C424" s="276" t="n">
        <v>45839</v>
      </c>
      <c r="D424" s="251" t="s">
        <v>158</v>
      </c>
      <c r="E424" s="251" t="s">
        <v>314</v>
      </c>
      <c r="F424" s="278" t="n">
        <v>489.25</v>
      </c>
      <c r="G424" s="310" t="s">
        <v>909</v>
      </c>
      <c r="H424" s="253" t="s">
        <v>910</v>
      </c>
      <c r="I424" s="251" t="s">
        <v>394</v>
      </c>
      <c r="J424" s="249" t="s">
        <v>911</v>
      </c>
      <c r="K424" s="251" t="s">
        <v>625</v>
      </c>
      <c r="L424" s="280" t="s">
        <v>625</v>
      </c>
      <c r="M424" s="250" t="s">
        <v>468</v>
      </c>
      <c r="N424" s="250" t="s">
        <v>468</v>
      </c>
      <c r="O424" s="250" t="n">
        <v>264979</v>
      </c>
      <c r="P424" s="339" t="n">
        <v>45841</v>
      </c>
      <c r="Q424" s="287"/>
      <c r="R424" s="287"/>
      <c r="S424" s="287"/>
    </row>
    <row r="425" customFormat="false" ht="12.75" hidden="false" customHeight="true" outlineLevel="0" collapsed="false">
      <c r="A425" s="291" t="n">
        <v>422</v>
      </c>
      <c r="B425" s="303" t="n">
        <v>45853</v>
      </c>
      <c r="C425" s="276" t="n">
        <v>45839</v>
      </c>
      <c r="D425" s="251" t="s">
        <v>158</v>
      </c>
      <c r="E425" s="251" t="s">
        <v>302</v>
      </c>
      <c r="F425" s="278" t="n">
        <v>20.29</v>
      </c>
      <c r="G425" s="310" t="s">
        <v>895</v>
      </c>
      <c r="H425" s="253"/>
      <c r="I425" s="251" t="s">
        <v>392</v>
      </c>
      <c r="J425" s="249" t="s">
        <v>839</v>
      </c>
      <c r="K425" s="251" t="s">
        <v>479</v>
      </c>
      <c r="L425" s="280" t="s">
        <v>479</v>
      </c>
      <c r="M425" s="250" t="s">
        <v>468</v>
      </c>
      <c r="N425" s="250" t="s">
        <v>468</v>
      </c>
      <c r="O425" s="250"/>
      <c r="P425" s="303" t="n">
        <v>45853</v>
      </c>
      <c r="Q425" s="287"/>
      <c r="R425" s="287"/>
      <c r="S425" s="287"/>
    </row>
    <row r="426" customFormat="false" ht="12.75" hidden="false" customHeight="true" outlineLevel="0" collapsed="false">
      <c r="A426" s="302" t="n">
        <v>423</v>
      </c>
      <c r="B426" s="303" t="n">
        <v>45855</v>
      </c>
      <c r="C426" s="276" t="n">
        <v>45839</v>
      </c>
      <c r="D426" s="251" t="s">
        <v>158</v>
      </c>
      <c r="E426" s="251" t="s">
        <v>282</v>
      </c>
      <c r="F426" s="278" t="n">
        <v>730</v>
      </c>
      <c r="G426" s="310" t="s">
        <v>912</v>
      </c>
      <c r="H426" s="253" t="s">
        <v>588</v>
      </c>
      <c r="I426" s="251" t="s">
        <v>397</v>
      </c>
      <c r="J426" s="249" t="s">
        <v>913</v>
      </c>
      <c r="K426" s="251" t="s">
        <v>914</v>
      </c>
      <c r="L426" s="280" t="s">
        <v>914</v>
      </c>
      <c r="M426" s="250" t="s">
        <v>468</v>
      </c>
      <c r="N426" s="250" t="s">
        <v>468</v>
      </c>
      <c r="O426" s="250" t="n">
        <v>190</v>
      </c>
      <c r="P426" s="339" t="s">
        <v>915</v>
      </c>
      <c r="Q426" s="287"/>
      <c r="R426" s="287"/>
      <c r="S426" s="287"/>
    </row>
    <row r="427" customFormat="false" ht="12.75" hidden="false" customHeight="true" outlineLevel="0" collapsed="false">
      <c r="A427" s="291" t="n">
        <v>424</v>
      </c>
      <c r="B427" s="303" t="n">
        <v>45855</v>
      </c>
      <c r="C427" s="276" t="n">
        <v>45748</v>
      </c>
      <c r="D427" s="251" t="s">
        <v>132</v>
      </c>
      <c r="E427" s="251" t="s">
        <v>132</v>
      </c>
      <c r="F427" s="278" t="n">
        <v>624624.33</v>
      </c>
      <c r="G427" s="310" t="s">
        <v>916</v>
      </c>
      <c r="H427" s="253" t="s">
        <v>917</v>
      </c>
      <c r="I427" s="251" t="s">
        <v>392</v>
      </c>
      <c r="J427" s="249" t="s">
        <v>918</v>
      </c>
      <c r="K427" s="251" t="s">
        <v>861</v>
      </c>
      <c r="L427" s="280" t="s">
        <v>861</v>
      </c>
      <c r="M427" s="250" t="s">
        <v>468</v>
      </c>
      <c r="N427" s="250" t="s">
        <v>468</v>
      </c>
      <c r="O427" s="250"/>
      <c r="P427" s="339" t="n">
        <v>45855</v>
      </c>
      <c r="Q427" s="287"/>
      <c r="R427" s="287"/>
      <c r="S427" s="287"/>
    </row>
    <row r="428" customFormat="false" ht="12.75" hidden="false" customHeight="true" outlineLevel="0" collapsed="false">
      <c r="A428" s="291" t="n">
        <v>425</v>
      </c>
      <c r="B428" s="303" t="n">
        <v>45855</v>
      </c>
      <c r="C428" s="276" t="n">
        <v>45839</v>
      </c>
      <c r="D428" s="251" t="s">
        <v>158</v>
      </c>
      <c r="E428" s="251" t="s">
        <v>284</v>
      </c>
      <c r="F428" s="278" t="n">
        <v>470.8</v>
      </c>
      <c r="G428" s="310" t="s">
        <v>919</v>
      </c>
      <c r="H428" s="253" t="s">
        <v>920</v>
      </c>
      <c r="I428" s="251" t="s">
        <v>394</v>
      </c>
      <c r="J428" s="249" t="s">
        <v>768</v>
      </c>
      <c r="K428" s="251" t="s">
        <v>769</v>
      </c>
      <c r="L428" s="280" t="s">
        <v>769</v>
      </c>
      <c r="M428" s="250" t="s">
        <v>468</v>
      </c>
      <c r="N428" s="250" t="s">
        <v>468</v>
      </c>
      <c r="O428" s="250" t="n">
        <v>22529</v>
      </c>
      <c r="P428" s="339" t="n">
        <v>45856</v>
      </c>
      <c r="Q428" s="287"/>
      <c r="R428" s="287"/>
      <c r="S428" s="287"/>
    </row>
    <row r="429" customFormat="false" ht="12.75" hidden="false" customHeight="true" outlineLevel="0" collapsed="false">
      <c r="A429" s="302" t="n">
        <v>426</v>
      </c>
      <c r="B429" s="303" t="n">
        <v>45855</v>
      </c>
      <c r="C429" s="276" t="n">
        <v>45839</v>
      </c>
      <c r="D429" s="251" t="s">
        <v>158</v>
      </c>
      <c r="E429" s="251" t="s">
        <v>284</v>
      </c>
      <c r="F429" s="278" t="n">
        <v>460</v>
      </c>
      <c r="G429" s="310" t="s">
        <v>919</v>
      </c>
      <c r="H429" s="253" t="s">
        <v>920</v>
      </c>
      <c r="I429" s="251" t="s">
        <v>395</v>
      </c>
      <c r="J429" s="249" t="s">
        <v>768</v>
      </c>
      <c r="K429" s="251" t="s">
        <v>769</v>
      </c>
      <c r="L429" s="280" t="s">
        <v>769</v>
      </c>
      <c r="M429" s="250" t="s">
        <v>468</v>
      </c>
      <c r="N429" s="250" t="s">
        <v>468</v>
      </c>
      <c r="O429" s="250" t="n">
        <v>22530</v>
      </c>
      <c r="P429" s="339" t="n">
        <v>45856</v>
      </c>
      <c r="Q429" s="287"/>
      <c r="R429" s="287"/>
      <c r="S429" s="287"/>
    </row>
    <row r="430" customFormat="false" ht="12.75" hidden="false" customHeight="true" outlineLevel="0" collapsed="false">
      <c r="A430" s="291" t="n">
        <v>427</v>
      </c>
      <c r="B430" s="303" t="n">
        <v>45855</v>
      </c>
      <c r="C430" s="276" t="n">
        <v>45839</v>
      </c>
      <c r="D430" s="251" t="s">
        <v>158</v>
      </c>
      <c r="E430" s="251" t="s">
        <v>284</v>
      </c>
      <c r="F430" s="278" t="n">
        <v>465.9</v>
      </c>
      <c r="G430" s="310" t="s">
        <v>919</v>
      </c>
      <c r="H430" s="253" t="s">
        <v>920</v>
      </c>
      <c r="I430" s="251" t="s">
        <v>396</v>
      </c>
      <c r="J430" s="249" t="s">
        <v>768</v>
      </c>
      <c r="K430" s="251" t="s">
        <v>769</v>
      </c>
      <c r="L430" s="280" t="s">
        <v>769</v>
      </c>
      <c r="M430" s="250" t="s">
        <v>468</v>
      </c>
      <c r="N430" s="250" t="s">
        <v>468</v>
      </c>
      <c r="O430" s="250" t="n">
        <v>22528</v>
      </c>
      <c r="P430" s="339" t="n">
        <v>45856</v>
      </c>
      <c r="Q430" s="287"/>
      <c r="R430" s="287"/>
      <c r="S430" s="287"/>
    </row>
    <row r="431" customFormat="false" ht="12.75" hidden="false" customHeight="true" outlineLevel="0" collapsed="false">
      <c r="A431" s="291" t="n">
        <v>428</v>
      </c>
      <c r="B431" s="303" t="n">
        <v>45855</v>
      </c>
      <c r="C431" s="276" t="n">
        <v>45839</v>
      </c>
      <c r="D431" s="251" t="s">
        <v>158</v>
      </c>
      <c r="E431" s="251" t="s">
        <v>302</v>
      </c>
      <c r="F431" s="278" t="n">
        <v>7.22</v>
      </c>
      <c r="G431" s="310" t="s">
        <v>477</v>
      </c>
      <c r="H431" s="253"/>
      <c r="I431" s="251" t="s">
        <v>392</v>
      </c>
      <c r="J431" s="249" t="s">
        <v>921</v>
      </c>
      <c r="K431" s="251" t="s">
        <v>479</v>
      </c>
      <c r="L431" s="280" t="s">
        <v>479</v>
      </c>
      <c r="M431" s="250" t="s">
        <v>468</v>
      </c>
      <c r="N431" s="250" t="s">
        <v>468</v>
      </c>
      <c r="O431" s="250"/>
      <c r="P431" s="303" t="n">
        <v>45855</v>
      </c>
      <c r="Q431" s="287"/>
      <c r="R431" s="287"/>
      <c r="S431" s="287"/>
    </row>
    <row r="432" customFormat="false" ht="12.75" hidden="false" customHeight="true" outlineLevel="0" collapsed="false">
      <c r="A432" s="302" t="n">
        <v>429</v>
      </c>
      <c r="B432" s="303" t="n">
        <v>45856</v>
      </c>
      <c r="C432" s="276" t="n">
        <v>45839</v>
      </c>
      <c r="D432" s="251" t="s">
        <v>158</v>
      </c>
      <c r="E432" s="251" t="s">
        <v>292</v>
      </c>
      <c r="F432" s="278" t="n">
        <v>752</v>
      </c>
      <c r="G432" s="310" t="s">
        <v>922</v>
      </c>
      <c r="H432" s="253" t="s">
        <v>588</v>
      </c>
      <c r="I432" s="251" t="s">
        <v>397</v>
      </c>
      <c r="J432" s="249" t="s">
        <v>923</v>
      </c>
      <c r="K432" s="251" t="s">
        <v>924</v>
      </c>
      <c r="L432" s="280" t="s">
        <v>924</v>
      </c>
      <c r="M432" s="250" t="s">
        <v>468</v>
      </c>
      <c r="N432" s="250" t="s">
        <v>468</v>
      </c>
      <c r="O432" s="250" t="n">
        <v>190</v>
      </c>
      <c r="P432" s="339" t="s">
        <v>925</v>
      </c>
      <c r="Q432" s="287"/>
      <c r="R432" s="287"/>
      <c r="S432" s="287"/>
    </row>
    <row r="433" customFormat="false" ht="12.75" hidden="false" customHeight="true" outlineLevel="0" collapsed="false">
      <c r="A433" s="291" t="n">
        <v>430</v>
      </c>
      <c r="B433" s="303" t="n">
        <v>45856</v>
      </c>
      <c r="C433" s="276" t="n">
        <v>45839</v>
      </c>
      <c r="D433" s="251" t="s">
        <v>147</v>
      </c>
      <c r="E433" s="251" t="s">
        <v>149</v>
      </c>
      <c r="F433" s="278" t="n">
        <v>4835.67</v>
      </c>
      <c r="G433" s="310" t="s">
        <v>926</v>
      </c>
      <c r="H433" s="251" t="s">
        <v>482</v>
      </c>
      <c r="I433" s="251" t="s">
        <v>394</v>
      </c>
      <c r="J433" s="251" t="s">
        <v>539</v>
      </c>
      <c r="K433" s="277" t="s">
        <v>537</v>
      </c>
      <c r="L433" s="280" t="s">
        <v>537</v>
      </c>
      <c r="M433" s="250" t="s">
        <v>538</v>
      </c>
      <c r="N433" s="250" t="s">
        <v>538</v>
      </c>
      <c r="O433" s="250"/>
      <c r="P433" s="339" t="n">
        <v>45856</v>
      </c>
      <c r="Q433" s="287"/>
      <c r="R433" s="287"/>
      <c r="S433" s="287"/>
    </row>
    <row r="434" customFormat="false" ht="12.75" hidden="false" customHeight="true" outlineLevel="0" collapsed="false">
      <c r="A434" s="291" t="n">
        <v>431</v>
      </c>
      <c r="B434" s="303" t="n">
        <v>45856</v>
      </c>
      <c r="C434" s="276" t="n">
        <v>45839</v>
      </c>
      <c r="D434" s="251" t="s">
        <v>147</v>
      </c>
      <c r="E434" s="251" t="s">
        <v>149</v>
      </c>
      <c r="F434" s="278" t="n">
        <v>1571.53</v>
      </c>
      <c r="G434" s="310" t="s">
        <v>926</v>
      </c>
      <c r="H434" s="251" t="s">
        <v>482</v>
      </c>
      <c r="I434" s="251" t="s">
        <v>395</v>
      </c>
      <c r="J434" s="251" t="s">
        <v>539</v>
      </c>
      <c r="K434" s="277" t="s">
        <v>537</v>
      </c>
      <c r="L434" s="280" t="s">
        <v>537</v>
      </c>
      <c r="M434" s="250" t="s">
        <v>538</v>
      </c>
      <c r="N434" s="250" t="s">
        <v>538</v>
      </c>
      <c r="O434" s="250"/>
      <c r="P434" s="339" t="n">
        <v>45856</v>
      </c>
      <c r="Q434" s="287"/>
      <c r="R434" s="287"/>
      <c r="S434" s="287"/>
    </row>
    <row r="435" customFormat="false" ht="12.75" hidden="false" customHeight="true" outlineLevel="0" collapsed="false">
      <c r="A435" s="302" t="n">
        <v>432</v>
      </c>
      <c r="B435" s="303" t="n">
        <v>45856</v>
      </c>
      <c r="C435" s="276" t="n">
        <v>45839</v>
      </c>
      <c r="D435" s="251" t="s">
        <v>147</v>
      </c>
      <c r="E435" s="251" t="s">
        <v>149</v>
      </c>
      <c r="F435" s="278" t="n">
        <v>1571.53</v>
      </c>
      <c r="G435" s="310" t="s">
        <v>926</v>
      </c>
      <c r="H435" s="251" t="s">
        <v>482</v>
      </c>
      <c r="I435" s="251" t="s">
        <v>396</v>
      </c>
      <c r="J435" s="251" t="s">
        <v>539</v>
      </c>
      <c r="K435" s="277" t="s">
        <v>537</v>
      </c>
      <c r="L435" s="280" t="s">
        <v>537</v>
      </c>
      <c r="M435" s="250" t="s">
        <v>538</v>
      </c>
      <c r="N435" s="250" t="s">
        <v>538</v>
      </c>
      <c r="O435" s="250"/>
      <c r="P435" s="339" t="n">
        <v>45856</v>
      </c>
      <c r="Q435" s="287"/>
      <c r="R435" s="287"/>
      <c r="S435" s="287"/>
    </row>
    <row r="436" customFormat="false" ht="12.75" hidden="false" customHeight="true" outlineLevel="0" collapsed="false">
      <c r="A436" s="291" t="n">
        <v>433</v>
      </c>
      <c r="B436" s="303" t="n">
        <v>45856</v>
      </c>
      <c r="C436" s="276" t="n">
        <v>45839</v>
      </c>
      <c r="D436" s="251" t="s">
        <v>147</v>
      </c>
      <c r="E436" s="251" t="s">
        <v>149</v>
      </c>
      <c r="F436" s="278" t="n">
        <v>1159.63</v>
      </c>
      <c r="G436" s="310" t="s">
        <v>926</v>
      </c>
      <c r="H436" s="251" t="s">
        <v>482</v>
      </c>
      <c r="I436" s="251" t="s">
        <v>397</v>
      </c>
      <c r="J436" s="251" t="s">
        <v>539</v>
      </c>
      <c r="K436" s="277" t="s">
        <v>537</v>
      </c>
      <c r="L436" s="280" t="s">
        <v>537</v>
      </c>
      <c r="M436" s="250" t="s">
        <v>538</v>
      </c>
      <c r="N436" s="250" t="s">
        <v>538</v>
      </c>
      <c r="O436" s="250"/>
      <c r="P436" s="339" t="n">
        <v>45856</v>
      </c>
      <c r="Q436" s="287"/>
      <c r="R436" s="287"/>
      <c r="S436" s="287"/>
    </row>
    <row r="437" customFormat="false" ht="12.75" hidden="false" customHeight="true" outlineLevel="0" collapsed="false">
      <c r="A437" s="291" t="n">
        <v>434</v>
      </c>
      <c r="B437" s="303" t="n">
        <v>45856</v>
      </c>
      <c r="C437" s="276" t="n">
        <v>45839</v>
      </c>
      <c r="D437" s="251" t="s">
        <v>158</v>
      </c>
      <c r="E437" s="251" t="s">
        <v>302</v>
      </c>
      <c r="F437" s="278" t="n">
        <v>7.44</v>
      </c>
      <c r="G437" s="310" t="s">
        <v>477</v>
      </c>
      <c r="H437" s="253"/>
      <c r="I437" s="251" t="s">
        <v>392</v>
      </c>
      <c r="J437" s="249" t="s">
        <v>921</v>
      </c>
      <c r="K437" s="251" t="s">
        <v>479</v>
      </c>
      <c r="L437" s="280" t="s">
        <v>479</v>
      </c>
      <c r="M437" s="250" t="s">
        <v>468</v>
      </c>
      <c r="N437" s="250" t="s">
        <v>468</v>
      </c>
      <c r="O437" s="250"/>
      <c r="P437" s="303" t="n">
        <v>45856</v>
      </c>
      <c r="Q437" s="287"/>
      <c r="R437" s="287"/>
      <c r="S437" s="287"/>
    </row>
    <row r="438" customFormat="false" ht="12.75" hidden="false" customHeight="true" outlineLevel="0" collapsed="false">
      <c r="A438" s="302" t="n">
        <v>435</v>
      </c>
      <c r="B438" s="303" t="n">
        <v>45859</v>
      </c>
      <c r="C438" s="276" t="n">
        <v>45839</v>
      </c>
      <c r="D438" s="251" t="s">
        <v>158</v>
      </c>
      <c r="E438" s="251" t="s">
        <v>246</v>
      </c>
      <c r="F438" s="278" t="n">
        <v>86.67</v>
      </c>
      <c r="G438" s="310" t="s">
        <v>634</v>
      </c>
      <c r="H438" s="277" t="s">
        <v>588</v>
      </c>
      <c r="I438" s="251" t="s">
        <v>395</v>
      </c>
      <c r="J438" s="249" t="s">
        <v>631</v>
      </c>
      <c r="K438" s="251" t="s">
        <v>632</v>
      </c>
      <c r="L438" s="280" t="s">
        <v>632</v>
      </c>
      <c r="M438" s="250" t="s">
        <v>815</v>
      </c>
      <c r="N438" s="250" t="s">
        <v>815</v>
      </c>
      <c r="O438" s="250" t="n">
        <v>2858906681</v>
      </c>
      <c r="P438" s="339" t="n">
        <v>45847</v>
      </c>
      <c r="Q438" s="287"/>
      <c r="R438" s="287"/>
      <c r="S438" s="287"/>
    </row>
    <row r="439" customFormat="false" ht="12.75" hidden="false" customHeight="true" outlineLevel="0" collapsed="false">
      <c r="A439" s="291" t="n">
        <v>436</v>
      </c>
      <c r="B439" s="303" t="n">
        <v>45859</v>
      </c>
      <c r="C439" s="276" t="n">
        <v>45839</v>
      </c>
      <c r="D439" s="251" t="s">
        <v>136</v>
      </c>
      <c r="E439" s="251" t="s">
        <v>142</v>
      </c>
      <c r="F439" s="278" t="n">
        <v>8504.45</v>
      </c>
      <c r="G439" s="310" t="s">
        <v>927</v>
      </c>
      <c r="H439" s="277" t="s">
        <v>928</v>
      </c>
      <c r="I439" s="251" t="s">
        <v>392</v>
      </c>
      <c r="J439" s="249" t="s">
        <v>471</v>
      </c>
      <c r="K439" s="251" t="s">
        <v>467</v>
      </c>
      <c r="L439" s="280" t="s">
        <v>467</v>
      </c>
      <c r="M439" s="250" t="s">
        <v>468</v>
      </c>
      <c r="N439" s="250" t="s">
        <v>468</v>
      </c>
      <c r="O439" s="250"/>
      <c r="P439" s="303" t="n">
        <v>45859</v>
      </c>
      <c r="Q439" s="287"/>
      <c r="R439" s="287"/>
      <c r="S439" s="287"/>
    </row>
    <row r="440" customFormat="false" ht="12.75" hidden="false" customHeight="true" outlineLevel="0" collapsed="false">
      <c r="A440" s="291" t="n">
        <v>437</v>
      </c>
      <c r="B440" s="303" t="n">
        <v>45859</v>
      </c>
      <c r="C440" s="276" t="n">
        <v>45839</v>
      </c>
      <c r="D440" s="251" t="s">
        <v>136</v>
      </c>
      <c r="E440" s="251" t="s">
        <v>142</v>
      </c>
      <c r="F440" s="278" t="n">
        <v>68.03</v>
      </c>
      <c r="G440" s="310" t="s">
        <v>929</v>
      </c>
      <c r="H440" s="277" t="s">
        <v>928</v>
      </c>
      <c r="I440" s="251" t="s">
        <v>392</v>
      </c>
      <c r="J440" s="249" t="s">
        <v>471</v>
      </c>
      <c r="K440" s="251" t="s">
        <v>467</v>
      </c>
      <c r="L440" s="280" t="s">
        <v>467</v>
      </c>
      <c r="M440" s="250" t="s">
        <v>468</v>
      </c>
      <c r="N440" s="250" t="s">
        <v>468</v>
      </c>
      <c r="O440" s="250"/>
      <c r="P440" s="303" t="n">
        <v>45859</v>
      </c>
      <c r="Q440" s="287"/>
      <c r="R440" s="287"/>
      <c r="S440" s="287"/>
    </row>
    <row r="441" customFormat="false" ht="12.75" hidden="false" customHeight="true" outlineLevel="0" collapsed="false">
      <c r="A441" s="302" t="n">
        <v>438</v>
      </c>
      <c r="B441" s="303" t="n">
        <v>45859</v>
      </c>
      <c r="C441" s="276" t="n">
        <v>45839</v>
      </c>
      <c r="D441" s="251" t="s">
        <v>136</v>
      </c>
      <c r="E441" s="251" t="s">
        <v>142</v>
      </c>
      <c r="F441" s="278" t="n">
        <v>46</v>
      </c>
      <c r="G441" s="310" t="s">
        <v>930</v>
      </c>
      <c r="H441" s="277" t="s">
        <v>928</v>
      </c>
      <c r="I441" s="251" t="s">
        <v>392</v>
      </c>
      <c r="J441" s="249" t="s">
        <v>471</v>
      </c>
      <c r="K441" s="251" t="s">
        <v>467</v>
      </c>
      <c r="L441" s="280" t="s">
        <v>467</v>
      </c>
      <c r="M441" s="250" t="s">
        <v>468</v>
      </c>
      <c r="N441" s="250" t="s">
        <v>468</v>
      </c>
      <c r="O441" s="250"/>
      <c r="P441" s="303" t="n">
        <v>45859</v>
      </c>
      <c r="Q441" s="287"/>
      <c r="R441" s="287"/>
      <c r="S441" s="287"/>
    </row>
    <row r="442" customFormat="false" ht="12.75" hidden="false" customHeight="true" outlineLevel="0" collapsed="false">
      <c r="A442" s="291" t="n">
        <v>439</v>
      </c>
      <c r="B442" s="303" t="n">
        <v>45859</v>
      </c>
      <c r="C442" s="276" t="n">
        <v>45839</v>
      </c>
      <c r="D442" s="251" t="s">
        <v>136</v>
      </c>
      <c r="E442" s="251" t="s">
        <v>142</v>
      </c>
      <c r="F442" s="278" t="n">
        <v>109</v>
      </c>
      <c r="G442" s="310" t="s">
        <v>931</v>
      </c>
      <c r="H442" s="277" t="s">
        <v>928</v>
      </c>
      <c r="I442" s="251" t="s">
        <v>392</v>
      </c>
      <c r="J442" s="249" t="s">
        <v>471</v>
      </c>
      <c r="K442" s="251" t="s">
        <v>467</v>
      </c>
      <c r="L442" s="280" t="s">
        <v>467</v>
      </c>
      <c r="M442" s="250" t="s">
        <v>468</v>
      </c>
      <c r="N442" s="250" t="s">
        <v>468</v>
      </c>
      <c r="O442" s="250"/>
      <c r="P442" s="303" t="n">
        <v>45859</v>
      </c>
      <c r="Q442" s="287"/>
      <c r="R442" s="287"/>
      <c r="S442" s="287"/>
    </row>
    <row r="443" customFormat="false" ht="12.75" hidden="false" customHeight="true" outlineLevel="0" collapsed="false">
      <c r="A443" s="291" t="n">
        <v>440</v>
      </c>
      <c r="B443" s="303" t="n">
        <v>45859</v>
      </c>
      <c r="C443" s="276" t="n">
        <v>45839</v>
      </c>
      <c r="D443" s="251" t="s">
        <v>136</v>
      </c>
      <c r="E443" s="251" t="s">
        <v>142</v>
      </c>
      <c r="F443" s="278" t="n">
        <v>125.76</v>
      </c>
      <c r="G443" s="310" t="s">
        <v>932</v>
      </c>
      <c r="H443" s="277" t="s">
        <v>928</v>
      </c>
      <c r="I443" s="251" t="s">
        <v>392</v>
      </c>
      <c r="J443" s="249" t="s">
        <v>471</v>
      </c>
      <c r="K443" s="251" t="s">
        <v>467</v>
      </c>
      <c r="L443" s="280" t="s">
        <v>467</v>
      </c>
      <c r="M443" s="250" t="s">
        <v>468</v>
      </c>
      <c r="N443" s="250" t="s">
        <v>468</v>
      </c>
      <c r="O443" s="250"/>
      <c r="P443" s="303" t="n">
        <v>45859</v>
      </c>
      <c r="Q443" s="287"/>
      <c r="R443" s="287"/>
      <c r="S443" s="287"/>
    </row>
    <row r="444" customFormat="false" ht="12.75" hidden="false" customHeight="true" outlineLevel="0" collapsed="false">
      <c r="A444" s="302" t="n">
        <v>441</v>
      </c>
      <c r="B444" s="303" t="n">
        <v>45859</v>
      </c>
      <c r="C444" s="276" t="n">
        <v>45839</v>
      </c>
      <c r="D444" s="251" t="s">
        <v>136</v>
      </c>
      <c r="E444" s="251" t="s">
        <v>142</v>
      </c>
      <c r="F444" s="247" t="n">
        <v>81</v>
      </c>
      <c r="G444" s="310" t="s">
        <v>930</v>
      </c>
      <c r="H444" s="277" t="s">
        <v>928</v>
      </c>
      <c r="I444" s="251" t="s">
        <v>392</v>
      </c>
      <c r="J444" s="249" t="s">
        <v>471</v>
      </c>
      <c r="K444" s="251" t="s">
        <v>467</v>
      </c>
      <c r="L444" s="280" t="s">
        <v>467</v>
      </c>
      <c r="M444" s="250" t="s">
        <v>468</v>
      </c>
      <c r="N444" s="250" t="s">
        <v>468</v>
      </c>
      <c r="O444" s="250"/>
      <c r="P444" s="303" t="n">
        <v>45859</v>
      </c>
      <c r="Q444" s="287"/>
      <c r="R444" s="287"/>
      <c r="S444" s="287"/>
    </row>
    <row r="445" customFormat="false" ht="12.75" hidden="false" customHeight="true" outlineLevel="0" collapsed="false">
      <c r="A445" s="291" t="n">
        <v>442</v>
      </c>
      <c r="B445" s="303" t="n">
        <v>45859</v>
      </c>
      <c r="C445" s="276" t="n">
        <v>45839</v>
      </c>
      <c r="D445" s="251" t="s">
        <v>136</v>
      </c>
      <c r="E445" s="251" t="s">
        <v>142</v>
      </c>
      <c r="F445" s="340" t="n">
        <v>1028</v>
      </c>
      <c r="G445" s="310" t="s">
        <v>933</v>
      </c>
      <c r="H445" s="277" t="s">
        <v>928</v>
      </c>
      <c r="I445" s="251" t="s">
        <v>392</v>
      </c>
      <c r="J445" s="249" t="s">
        <v>471</v>
      </c>
      <c r="K445" s="251" t="s">
        <v>467</v>
      </c>
      <c r="L445" s="280" t="s">
        <v>467</v>
      </c>
      <c r="M445" s="250" t="s">
        <v>468</v>
      </c>
      <c r="N445" s="250" t="s">
        <v>468</v>
      </c>
      <c r="O445" s="250"/>
      <c r="P445" s="303" t="n">
        <v>45859</v>
      </c>
      <c r="Q445" s="287"/>
      <c r="R445" s="287"/>
      <c r="S445" s="287"/>
    </row>
    <row r="446" customFormat="false" ht="12.75" hidden="false" customHeight="true" outlineLevel="0" collapsed="false">
      <c r="A446" s="291" t="n">
        <v>443</v>
      </c>
      <c r="B446" s="303" t="n">
        <v>45859</v>
      </c>
      <c r="C446" s="276" t="n">
        <v>45839</v>
      </c>
      <c r="D446" s="251" t="s">
        <v>158</v>
      </c>
      <c r="E446" s="251" t="s">
        <v>310</v>
      </c>
      <c r="F446" s="278" t="n">
        <v>732</v>
      </c>
      <c r="G446" s="310" t="s">
        <v>934</v>
      </c>
      <c r="H446" s="253" t="s">
        <v>935</v>
      </c>
      <c r="I446" s="251" t="s">
        <v>397</v>
      </c>
      <c r="J446" s="249" t="s">
        <v>936</v>
      </c>
      <c r="K446" s="251" t="s">
        <v>552</v>
      </c>
      <c r="L446" s="280" t="s">
        <v>552</v>
      </c>
      <c r="M446" s="250" t="s">
        <v>468</v>
      </c>
      <c r="N446" s="250" t="s">
        <v>468</v>
      </c>
      <c r="O446" s="250" t="n">
        <v>237</v>
      </c>
      <c r="P446" s="339" t="n">
        <v>45859</v>
      </c>
      <c r="Q446" s="287"/>
      <c r="R446" s="287"/>
      <c r="S446" s="287"/>
    </row>
    <row r="447" customFormat="false" ht="12.75" hidden="false" customHeight="true" outlineLevel="0" collapsed="false">
      <c r="A447" s="302" t="n">
        <v>444</v>
      </c>
      <c r="B447" s="303" t="n">
        <v>45860</v>
      </c>
      <c r="C447" s="276" t="n">
        <v>45839</v>
      </c>
      <c r="D447" s="251" t="s">
        <v>158</v>
      </c>
      <c r="E447" s="251" t="s">
        <v>258</v>
      </c>
      <c r="F447" s="278" t="n">
        <v>1049.24</v>
      </c>
      <c r="G447" s="310" t="s">
        <v>937</v>
      </c>
      <c r="H447" s="253" t="s">
        <v>708</v>
      </c>
      <c r="I447" s="251" t="s">
        <v>394</v>
      </c>
      <c r="J447" s="249" t="s">
        <v>938</v>
      </c>
      <c r="K447" s="251" t="s">
        <v>939</v>
      </c>
      <c r="L447" s="280" t="s">
        <v>939</v>
      </c>
      <c r="M447" s="250" t="s">
        <v>468</v>
      </c>
      <c r="N447" s="250" t="s">
        <v>468</v>
      </c>
      <c r="O447" s="250" t="n">
        <v>995</v>
      </c>
      <c r="P447" s="339" t="s">
        <v>787</v>
      </c>
      <c r="Q447" s="287"/>
      <c r="R447" s="287"/>
      <c r="S447" s="287"/>
    </row>
    <row r="448" customFormat="false" ht="12.75" hidden="false" customHeight="true" outlineLevel="0" collapsed="false">
      <c r="A448" s="291" t="n">
        <v>445</v>
      </c>
      <c r="B448" s="303" t="n">
        <v>45860</v>
      </c>
      <c r="C448" s="276" t="n">
        <v>45839</v>
      </c>
      <c r="D448" s="251" t="s">
        <v>158</v>
      </c>
      <c r="E448" s="251" t="s">
        <v>258</v>
      </c>
      <c r="F448" s="278" t="n">
        <v>484.27</v>
      </c>
      <c r="G448" s="310" t="s">
        <v>937</v>
      </c>
      <c r="H448" s="253" t="s">
        <v>588</v>
      </c>
      <c r="I448" s="251" t="s">
        <v>395</v>
      </c>
      <c r="J448" s="249" t="s">
        <v>938</v>
      </c>
      <c r="K448" s="251" t="s">
        <v>939</v>
      </c>
      <c r="L448" s="280" t="s">
        <v>939</v>
      </c>
      <c r="M448" s="250" t="s">
        <v>468</v>
      </c>
      <c r="N448" s="250" t="s">
        <v>468</v>
      </c>
      <c r="O448" s="250" t="n">
        <v>996</v>
      </c>
      <c r="P448" s="339" t="s">
        <v>787</v>
      </c>
      <c r="Q448" s="287"/>
      <c r="R448" s="287"/>
      <c r="S448" s="287"/>
    </row>
    <row r="449" customFormat="false" ht="12.75" hidden="false" customHeight="true" outlineLevel="0" collapsed="false">
      <c r="A449" s="291" t="n">
        <v>446</v>
      </c>
      <c r="B449" s="303" t="n">
        <v>45860</v>
      </c>
      <c r="C449" s="276" t="n">
        <v>45839</v>
      </c>
      <c r="D449" s="251" t="s">
        <v>158</v>
      </c>
      <c r="E449" s="251" t="s">
        <v>258</v>
      </c>
      <c r="F449" s="278" t="n">
        <v>98.54</v>
      </c>
      <c r="G449" s="310" t="s">
        <v>937</v>
      </c>
      <c r="H449" s="253" t="s">
        <v>588</v>
      </c>
      <c r="I449" s="251" t="s">
        <v>397</v>
      </c>
      <c r="J449" s="249" t="s">
        <v>938</v>
      </c>
      <c r="K449" s="251" t="s">
        <v>939</v>
      </c>
      <c r="L449" s="280" t="s">
        <v>939</v>
      </c>
      <c r="M449" s="250" t="s">
        <v>468</v>
      </c>
      <c r="N449" s="250" t="s">
        <v>468</v>
      </c>
      <c r="O449" s="250" t="n">
        <v>997</v>
      </c>
      <c r="P449" s="339" t="s">
        <v>787</v>
      </c>
      <c r="Q449" s="287"/>
      <c r="R449" s="287"/>
      <c r="S449" s="287"/>
    </row>
    <row r="450" customFormat="false" ht="12.75" hidden="false" customHeight="true" outlineLevel="0" collapsed="false">
      <c r="A450" s="302" t="n">
        <v>447</v>
      </c>
      <c r="B450" s="303" t="n">
        <v>45860</v>
      </c>
      <c r="C450" s="276" t="n">
        <v>45839</v>
      </c>
      <c r="D450" s="251" t="s">
        <v>158</v>
      </c>
      <c r="E450" s="251" t="s">
        <v>322</v>
      </c>
      <c r="F450" s="278" t="n">
        <v>280</v>
      </c>
      <c r="G450" s="310" t="s">
        <v>940</v>
      </c>
      <c r="H450" s="253" t="s">
        <v>941</v>
      </c>
      <c r="I450" s="251" t="s">
        <v>397</v>
      </c>
      <c r="J450" s="249" t="s">
        <v>936</v>
      </c>
      <c r="K450" s="251" t="s">
        <v>552</v>
      </c>
      <c r="L450" s="280" t="s">
        <v>552</v>
      </c>
      <c r="M450" s="250" t="s">
        <v>468</v>
      </c>
      <c r="N450" s="250" t="s">
        <v>468</v>
      </c>
      <c r="O450" s="250" t="n">
        <v>241</v>
      </c>
      <c r="P450" s="339" t="n">
        <v>45859</v>
      </c>
      <c r="Q450" s="287"/>
      <c r="R450" s="287"/>
      <c r="S450" s="287"/>
    </row>
    <row r="451" customFormat="false" ht="12.75" hidden="false" customHeight="true" outlineLevel="0" collapsed="false">
      <c r="A451" s="291" t="n">
        <v>448</v>
      </c>
      <c r="B451" s="303" t="n">
        <v>45860</v>
      </c>
      <c r="C451" s="276" t="n">
        <v>45839</v>
      </c>
      <c r="D451" s="251" t="s">
        <v>158</v>
      </c>
      <c r="E451" s="251" t="s">
        <v>322</v>
      </c>
      <c r="F451" s="278" t="n">
        <v>129</v>
      </c>
      <c r="G451" s="310" t="s">
        <v>940</v>
      </c>
      <c r="H451" s="253" t="s">
        <v>942</v>
      </c>
      <c r="I451" s="251" t="s">
        <v>397</v>
      </c>
      <c r="J451" s="249" t="s">
        <v>936</v>
      </c>
      <c r="K451" s="251" t="s">
        <v>552</v>
      </c>
      <c r="L451" s="280" t="s">
        <v>552</v>
      </c>
      <c r="M451" s="250" t="s">
        <v>468</v>
      </c>
      <c r="N451" s="250" t="s">
        <v>468</v>
      </c>
      <c r="O451" s="250" t="n">
        <v>240</v>
      </c>
      <c r="P451" s="339" t="n">
        <v>45859</v>
      </c>
      <c r="Q451" s="287"/>
      <c r="R451" s="287"/>
      <c r="S451" s="287"/>
    </row>
    <row r="452" customFormat="false" ht="12.75" hidden="false" customHeight="true" outlineLevel="0" collapsed="false">
      <c r="A452" s="291" t="n">
        <v>449</v>
      </c>
      <c r="B452" s="303" t="n">
        <v>45860</v>
      </c>
      <c r="C452" s="276" t="n">
        <v>45839</v>
      </c>
      <c r="D452" s="251" t="s">
        <v>158</v>
      </c>
      <c r="E452" s="251" t="s">
        <v>356</v>
      </c>
      <c r="F452" s="278" t="n">
        <v>90</v>
      </c>
      <c r="G452" s="310" t="s">
        <v>943</v>
      </c>
      <c r="H452" s="253" t="s">
        <v>944</v>
      </c>
      <c r="I452" s="251" t="s">
        <v>396</v>
      </c>
      <c r="J452" s="249" t="s">
        <v>936</v>
      </c>
      <c r="K452" s="251" t="s">
        <v>552</v>
      </c>
      <c r="L452" s="280" t="s">
        <v>552</v>
      </c>
      <c r="M452" s="250" t="s">
        <v>468</v>
      </c>
      <c r="N452" s="250" t="s">
        <v>468</v>
      </c>
      <c r="O452" s="250" t="n">
        <v>242</v>
      </c>
      <c r="P452" s="339" t="n">
        <v>45859</v>
      </c>
      <c r="Q452" s="287"/>
      <c r="R452" s="287"/>
      <c r="S452" s="287"/>
    </row>
    <row r="453" customFormat="false" ht="12.75" hidden="false" customHeight="true" outlineLevel="0" collapsed="false">
      <c r="A453" s="302" t="n">
        <v>450</v>
      </c>
      <c r="B453" s="303" t="n">
        <v>45860</v>
      </c>
      <c r="C453" s="276" t="n">
        <v>45839</v>
      </c>
      <c r="D453" s="251" t="s">
        <v>158</v>
      </c>
      <c r="E453" s="251" t="s">
        <v>302</v>
      </c>
      <c r="F453" s="278" t="n">
        <v>15.79</v>
      </c>
      <c r="G453" s="310" t="s">
        <v>895</v>
      </c>
      <c r="H453" s="253"/>
      <c r="I453" s="251" t="s">
        <v>392</v>
      </c>
      <c r="J453" s="249" t="s">
        <v>921</v>
      </c>
      <c r="K453" s="251" t="s">
        <v>479</v>
      </c>
      <c r="L453" s="280" t="s">
        <v>479</v>
      </c>
      <c r="M453" s="250" t="s">
        <v>468</v>
      </c>
      <c r="N453" s="250" t="s">
        <v>468</v>
      </c>
      <c r="O453" s="250"/>
      <c r="P453" s="339" t="n">
        <v>45860</v>
      </c>
      <c r="Q453" s="287"/>
      <c r="R453" s="287"/>
      <c r="S453" s="287"/>
    </row>
    <row r="454" customFormat="false" ht="12.75" hidden="false" customHeight="true" outlineLevel="0" collapsed="false">
      <c r="A454" s="291" t="n">
        <v>451</v>
      </c>
      <c r="B454" s="303" t="n">
        <v>45861</v>
      </c>
      <c r="C454" s="276" t="n">
        <v>45839</v>
      </c>
      <c r="D454" s="251" t="s">
        <v>158</v>
      </c>
      <c r="E454" s="251" t="s">
        <v>246</v>
      </c>
      <c r="F454" s="278" t="n">
        <v>143.28</v>
      </c>
      <c r="G454" s="310" t="s">
        <v>634</v>
      </c>
      <c r="H454" s="277" t="s">
        <v>588</v>
      </c>
      <c r="I454" s="251" t="s">
        <v>396</v>
      </c>
      <c r="J454" s="251" t="s">
        <v>631</v>
      </c>
      <c r="K454" s="251" t="s">
        <v>632</v>
      </c>
      <c r="L454" s="280" t="s">
        <v>632</v>
      </c>
      <c r="M454" s="250" t="s">
        <v>815</v>
      </c>
      <c r="N454" s="250" t="s">
        <v>815</v>
      </c>
      <c r="O454" s="250" t="n">
        <v>285194703</v>
      </c>
      <c r="P454" s="339" t="s">
        <v>945</v>
      </c>
      <c r="Q454" s="287"/>
      <c r="R454" s="287"/>
      <c r="S454" s="287"/>
    </row>
    <row r="455" customFormat="false" ht="12.75" hidden="false" customHeight="true" outlineLevel="0" collapsed="false">
      <c r="A455" s="291" t="n">
        <v>452</v>
      </c>
      <c r="B455" s="303" t="n">
        <v>45861</v>
      </c>
      <c r="C455" s="276" t="n">
        <v>45839</v>
      </c>
      <c r="D455" s="251" t="s">
        <v>158</v>
      </c>
      <c r="E455" s="251" t="s">
        <v>292</v>
      </c>
      <c r="F455" s="278" t="n">
        <v>465</v>
      </c>
      <c r="G455" s="310" t="s">
        <v>664</v>
      </c>
      <c r="H455" s="277" t="s">
        <v>588</v>
      </c>
      <c r="I455" s="251" t="s">
        <v>395</v>
      </c>
      <c r="J455" s="249" t="s">
        <v>946</v>
      </c>
      <c r="K455" s="251" t="s">
        <v>666</v>
      </c>
      <c r="L455" s="280" t="s">
        <v>666</v>
      </c>
      <c r="M455" s="250" t="s">
        <v>468</v>
      </c>
      <c r="N455" s="250" t="s">
        <v>468</v>
      </c>
      <c r="O455" s="250" t="n">
        <v>2945</v>
      </c>
      <c r="P455" s="339" t="s">
        <v>947</v>
      </c>
      <c r="Q455" s="287"/>
      <c r="R455" s="287"/>
      <c r="S455" s="287"/>
    </row>
    <row r="456" customFormat="false" ht="12.75" hidden="false" customHeight="true" outlineLevel="0" collapsed="false">
      <c r="A456" s="302" t="n">
        <v>453</v>
      </c>
      <c r="B456" s="303" t="n">
        <v>45861</v>
      </c>
      <c r="C456" s="276" t="n">
        <v>45839</v>
      </c>
      <c r="D456" s="251" t="s">
        <v>158</v>
      </c>
      <c r="E456" s="251" t="s">
        <v>248</v>
      </c>
      <c r="F456" s="278" t="n">
        <v>71.61</v>
      </c>
      <c r="G456" s="310" t="s">
        <v>948</v>
      </c>
      <c r="H456" s="253" t="s">
        <v>588</v>
      </c>
      <c r="I456" s="251" t="s">
        <v>395</v>
      </c>
      <c r="J456" s="249" t="s">
        <v>949</v>
      </c>
      <c r="K456" s="251" t="s">
        <v>950</v>
      </c>
      <c r="L456" s="280" t="s">
        <v>950</v>
      </c>
      <c r="M456" s="250" t="s">
        <v>815</v>
      </c>
      <c r="N456" s="250" t="s">
        <v>815</v>
      </c>
      <c r="O456" s="250"/>
      <c r="P456" s="339" t="n">
        <v>45854</v>
      </c>
      <c r="Q456" s="287"/>
      <c r="R456" s="287"/>
      <c r="S456" s="287"/>
    </row>
    <row r="457" customFormat="false" ht="12.75" hidden="false" customHeight="true" outlineLevel="0" collapsed="false">
      <c r="A457" s="291" t="n">
        <v>454</v>
      </c>
      <c r="B457" s="303" t="n">
        <v>45861</v>
      </c>
      <c r="C457" s="276" t="n">
        <v>45839</v>
      </c>
      <c r="D457" s="251" t="s">
        <v>158</v>
      </c>
      <c r="E457" s="251" t="s">
        <v>254</v>
      </c>
      <c r="F457" s="278" t="n">
        <v>130</v>
      </c>
      <c r="G457" s="310" t="s">
        <v>951</v>
      </c>
      <c r="H457" s="253" t="s">
        <v>588</v>
      </c>
      <c r="I457" s="251" t="s">
        <v>395</v>
      </c>
      <c r="J457" s="249" t="s">
        <v>952</v>
      </c>
      <c r="K457" s="251" t="s">
        <v>953</v>
      </c>
      <c r="L457" s="280" t="s">
        <v>953</v>
      </c>
      <c r="M457" s="250" t="s">
        <v>815</v>
      </c>
      <c r="N457" s="250" t="s">
        <v>815</v>
      </c>
      <c r="O457" s="250" t="n">
        <v>13060395</v>
      </c>
      <c r="P457" s="339" t="n">
        <v>45834</v>
      </c>
      <c r="Q457" s="287"/>
      <c r="R457" s="287"/>
      <c r="S457" s="287"/>
    </row>
    <row r="458" customFormat="false" ht="12.75" hidden="false" customHeight="true" outlineLevel="0" collapsed="false">
      <c r="A458" s="291" t="n">
        <v>455</v>
      </c>
      <c r="B458" s="303" t="n">
        <v>45861</v>
      </c>
      <c r="C458" s="276" t="n">
        <v>45809</v>
      </c>
      <c r="D458" s="251" t="s">
        <v>147</v>
      </c>
      <c r="E458" s="251" t="s">
        <v>199</v>
      </c>
      <c r="F458" s="278" t="n">
        <v>1381.92</v>
      </c>
      <c r="G458" s="310" t="s">
        <v>954</v>
      </c>
      <c r="H458" s="253" t="s">
        <v>482</v>
      </c>
      <c r="I458" s="251" t="s">
        <v>395</v>
      </c>
      <c r="J458" s="249" t="s">
        <v>533</v>
      </c>
      <c r="K458" s="251" t="s">
        <v>534</v>
      </c>
      <c r="L458" s="280" t="s">
        <v>534</v>
      </c>
      <c r="M458" s="250" t="s">
        <v>468</v>
      </c>
      <c r="N458" s="250" t="s">
        <v>468</v>
      </c>
      <c r="O458" s="250"/>
      <c r="P458" s="339" t="n">
        <v>45838</v>
      </c>
      <c r="Q458" s="287"/>
      <c r="R458" s="287"/>
      <c r="S458" s="287"/>
    </row>
    <row r="459" customFormat="false" ht="12.75" hidden="false" customHeight="true" outlineLevel="0" collapsed="false">
      <c r="A459" s="302" t="n">
        <v>456</v>
      </c>
      <c r="B459" s="303" t="n">
        <v>45861</v>
      </c>
      <c r="C459" s="276" t="n">
        <v>45809</v>
      </c>
      <c r="D459" s="251" t="s">
        <v>147</v>
      </c>
      <c r="E459" s="251" t="s">
        <v>199</v>
      </c>
      <c r="F459" s="278" t="n">
        <v>2699.78</v>
      </c>
      <c r="G459" s="310" t="s">
        <v>954</v>
      </c>
      <c r="H459" s="253" t="s">
        <v>482</v>
      </c>
      <c r="I459" s="251" t="s">
        <v>394</v>
      </c>
      <c r="J459" s="249" t="s">
        <v>533</v>
      </c>
      <c r="K459" s="251" t="s">
        <v>534</v>
      </c>
      <c r="L459" s="280" t="s">
        <v>534</v>
      </c>
      <c r="M459" s="250" t="s">
        <v>468</v>
      </c>
      <c r="N459" s="250" t="s">
        <v>468</v>
      </c>
      <c r="O459" s="250"/>
      <c r="P459" s="339" t="n">
        <v>45838</v>
      </c>
      <c r="Q459" s="287"/>
      <c r="R459" s="287"/>
      <c r="S459" s="287"/>
    </row>
    <row r="460" customFormat="false" ht="12.75" hidden="false" customHeight="true" outlineLevel="0" collapsed="false">
      <c r="A460" s="291" t="n">
        <v>457</v>
      </c>
      <c r="B460" s="303" t="n">
        <v>45861</v>
      </c>
      <c r="C460" s="276" t="n">
        <v>45809</v>
      </c>
      <c r="D460" s="251" t="s">
        <v>147</v>
      </c>
      <c r="E460" s="251" t="s">
        <v>199</v>
      </c>
      <c r="F460" s="278" t="n">
        <v>1381.92</v>
      </c>
      <c r="G460" s="310" t="s">
        <v>954</v>
      </c>
      <c r="H460" s="253" t="s">
        <v>482</v>
      </c>
      <c r="I460" s="251" t="s">
        <v>396</v>
      </c>
      <c r="J460" s="249" t="s">
        <v>533</v>
      </c>
      <c r="K460" s="251" t="s">
        <v>534</v>
      </c>
      <c r="L460" s="280" t="s">
        <v>534</v>
      </c>
      <c r="M460" s="250" t="s">
        <v>468</v>
      </c>
      <c r="N460" s="250" t="s">
        <v>468</v>
      </c>
      <c r="O460" s="250"/>
      <c r="P460" s="339" t="n">
        <v>45838</v>
      </c>
      <c r="Q460" s="287"/>
      <c r="R460" s="287"/>
      <c r="S460" s="287"/>
    </row>
    <row r="461" customFormat="false" ht="12.75" hidden="false" customHeight="true" outlineLevel="0" collapsed="false">
      <c r="A461" s="291" t="n">
        <v>458</v>
      </c>
      <c r="B461" s="303" t="n">
        <v>45861</v>
      </c>
      <c r="C461" s="276" t="n">
        <v>45809</v>
      </c>
      <c r="D461" s="251" t="s">
        <v>147</v>
      </c>
      <c r="E461" s="251" t="s">
        <v>199</v>
      </c>
      <c r="F461" s="278" t="n">
        <v>1115.89</v>
      </c>
      <c r="G461" s="310" t="s">
        <v>954</v>
      </c>
      <c r="H461" s="253" t="s">
        <v>482</v>
      </c>
      <c r="I461" s="251" t="s">
        <v>397</v>
      </c>
      <c r="J461" s="249" t="s">
        <v>533</v>
      </c>
      <c r="K461" s="251" t="s">
        <v>534</v>
      </c>
      <c r="L461" s="280" t="s">
        <v>534</v>
      </c>
      <c r="M461" s="250" t="s">
        <v>468</v>
      </c>
      <c r="N461" s="250" t="s">
        <v>468</v>
      </c>
      <c r="O461" s="250"/>
      <c r="P461" s="339" t="n">
        <v>45838</v>
      </c>
      <c r="Q461" s="287"/>
      <c r="R461" s="287"/>
      <c r="S461" s="287"/>
    </row>
    <row r="462" customFormat="false" ht="12.75" hidden="false" customHeight="true" outlineLevel="0" collapsed="false">
      <c r="A462" s="302" t="n">
        <v>459</v>
      </c>
      <c r="B462" s="303" t="n">
        <v>45861</v>
      </c>
      <c r="C462" s="276" t="n">
        <v>45839</v>
      </c>
      <c r="D462" s="251" t="s">
        <v>147</v>
      </c>
      <c r="E462" s="251" t="s">
        <v>218</v>
      </c>
      <c r="F462" s="278" t="n">
        <v>46</v>
      </c>
      <c r="G462" s="310" t="s">
        <v>955</v>
      </c>
      <c r="H462" s="253" t="s">
        <v>482</v>
      </c>
      <c r="I462" s="251" t="s">
        <v>394</v>
      </c>
      <c r="J462" s="249" t="s">
        <v>483</v>
      </c>
      <c r="K462" s="251" t="s">
        <v>956</v>
      </c>
      <c r="L462" s="280" t="s">
        <v>956</v>
      </c>
      <c r="M462" s="250" t="s">
        <v>468</v>
      </c>
      <c r="N462" s="250" t="s">
        <v>468</v>
      </c>
      <c r="O462" s="250"/>
      <c r="P462" s="339" t="n">
        <v>45861</v>
      </c>
      <c r="Q462" s="287"/>
      <c r="R462" s="287"/>
      <c r="S462" s="287"/>
    </row>
    <row r="463" customFormat="false" ht="12.75" hidden="false" customHeight="true" outlineLevel="0" collapsed="false">
      <c r="A463" s="291" t="n">
        <v>460</v>
      </c>
      <c r="B463" s="303" t="n">
        <v>45861</v>
      </c>
      <c r="C463" s="276" t="n">
        <v>45839</v>
      </c>
      <c r="D463" s="251" t="s">
        <v>158</v>
      </c>
      <c r="E463" s="251" t="s">
        <v>314</v>
      </c>
      <c r="F463" s="278" t="n">
        <v>489.25</v>
      </c>
      <c r="G463" s="310" t="s">
        <v>909</v>
      </c>
      <c r="H463" s="253" t="s">
        <v>910</v>
      </c>
      <c r="I463" s="251" t="s">
        <v>394</v>
      </c>
      <c r="J463" s="249" t="s">
        <v>957</v>
      </c>
      <c r="K463" s="251" t="s">
        <v>625</v>
      </c>
      <c r="L463" s="280" t="s">
        <v>625</v>
      </c>
      <c r="M463" s="250" t="s">
        <v>468</v>
      </c>
      <c r="N463" s="250" t="s">
        <v>468</v>
      </c>
      <c r="O463" s="250" t="n">
        <v>264979</v>
      </c>
      <c r="P463" s="339" t="s">
        <v>844</v>
      </c>
      <c r="Q463" s="287"/>
      <c r="R463" s="287"/>
      <c r="S463" s="287"/>
    </row>
    <row r="464" customFormat="false" ht="12.75" hidden="false" customHeight="true" outlineLevel="0" collapsed="false">
      <c r="A464" s="291" t="n">
        <v>461</v>
      </c>
      <c r="B464" s="303" t="n">
        <v>45861</v>
      </c>
      <c r="C464" s="276" t="n">
        <v>45839</v>
      </c>
      <c r="D464" s="251" t="s">
        <v>158</v>
      </c>
      <c r="E464" s="251" t="s">
        <v>302</v>
      </c>
      <c r="F464" s="278" t="n">
        <v>10.44</v>
      </c>
      <c r="G464" s="310" t="s">
        <v>477</v>
      </c>
      <c r="H464" s="253"/>
      <c r="I464" s="251" t="s">
        <v>392</v>
      </c>
      <c r="J464" s="249" t="s">
        <v>921</v>
      </c>
      <c r="K464" s="251" t="s">
        <v>479</v>
      </c>
      <c r="L464" s="280" t="s">
        <v>479</v>
      </c>
      <c r="M464" s="250" t="s">
        <v>468</v>
      </c>
      <c r="N464" s="250" t="s">
        <v>468</v>
      </c>
      <c r="O464" s="250"/>
      <c r="P464" s="339" t="n">
        <v>45861</v>
      </c>
      <c r="Q464" s="287"/>
      <c r="R464" s="287"/>
      <c r="S464" s="287"/>
    </row>
    <row r="465" customFormat="false" ht="12.75" hidden="false" customHeight="true" outlineLevel="0" collapsed="false">
      <c r="A465" s="302" t="n">
        <v>462</v>
      </c>
      <c r="B465" s="303" t="n">
        <v>45862</v>
      </c>
      <c r="C465" s="276" t="n">
        <v>45870</v>
      </c>
      <c r="D465" s="251" t="s">
        <v>147</v>
      </c>
      <c r="E465" s="251" t="s">
        <v>218</v>
      </c>
      <c r="F465" s="278" t="n">
        <v>158.76</v>
      </c>
      <c r="G465" s="310" t="s">
        <v>958</v>
      </c>
      <c r="H465" s="253" t="s">
        <v>482</v>
      </c>
      <c r="I465" s="251" t="s">
        <v>395</v>
      </c>
      <c r="J465" s="251" t="s">
        <v>527</v>
      </c>
      <c r="K465" s="251" t="s">
        <v>528</v>
      </c>
      <c r="L465" s="280" t="s">
        <v>528</v>
      </c>
      <c r="M465" s="250" t="s">
        <v>815</v>
      </c>
      <c r="N465" s="250" t="s">
        <v>815</v>
      </c>
      <c r="O465" s="250" t="n">
        <v>15850013</v>
      </c>
      <c r="P465" s="339" t="n">
        <v>45856</v>
      </c>
      <c r="Q465" s="287"/>
      <c r="R465" s="287"/>
      <c r="S465" s="287"/>
    </row>
    <row r="466" customFormat="false" ht="12.75" hidden="false" customHeight="true" outlineLevel="0" collapsed="false">
      <c r="A466" s="291" t="n">
        <v>463</v>
      </c>
      <c r="B466" s="303" t="n">
        <v>45862</v>
      </c>
      <c r="C466" s="276" t="n">
        <v>45870</v>
      </c>
      <c r="D466" s="251" t="s">
        <v>147</v>
      </c>
      <c r="E466" s="251" t="s">
        <v>218</v>
      </c>
      <c r="F466" s="278" t="n">
        <v>112.23</v>
      </c>
      <c r="G466" s="310" t="s">
        <v>958</v>
      </c>
      <c r="H466" s="253" t="s">
        <v>482</v>
      </c>
      <c r="I466" s="251" t="s">
        <v>397</v>
      </c>
      <c r="J466" s="251" t="s">
        <v>527</v>
      </c>
      <c r="K466" s="251" t="s">
        <v>528</v>
      </c>
      <c r="L466" s="280" t="s">
        <v>528</v>
      </c>
      <c r="M466" s="250" t="s">
        <v>815</v>
      </c>
      <c r="N466" s="250" t="s">
        <v>815</v>
      </c>
      <c r="O466" s="250" t="n">
        <v>15850015</v>
      </c>
      <c r="P466" s="339" t="n">
        <v>45856</v>
      </c>
      <c r="Q466" s="287"/>
      <c r="R466" s="287"/>
      <c r="S466" s="287"/>
    </row>
    <row r="467" customFormat="false" ht="12.75" hidden="false" customHeight="true" outlineLevel="0" collapsed="false">
      <c r="A467" s="291" t="n">
        <v>464</v>
      </c>
      <c r="B467" s="303" t="n">
        <v>45862</v>
      </c>
      <c r="C467" s="276" t="n">
        <v>45870</v>
      </c>
      <c r="D467" s="251" t="s">
        <v>147</v>
      </c>
      <c r="E467" s="251" t="s">
        <v>218</v>
      </c>
      <c r="F467" s="278" t="n">
        <v>1534.79</v>
      </c>
      <c r="G467" s="310" t="s">
        <v>958</v>
      </c>
      <c r="H467" s="253" t="s">
        <v>482</v>
      </c>
      <c r="I467" s="251" t="s">
        <v>394</v>
      </c>
      <c r="J467" s="251" t="s">
        <v>527</v>
      </c>
      <c r="K467" s="251" t="s">
        <v>528</v>
      </c>
      <c r="L467" s="280" t="s">
        <v>528</v>
      </c>
      <c r="M467" s="250" t="s">
        <v>815</v>
      </c>
      <c r="N467" s="250" t="s">
        <v>815</v>
      </c>
      <c r="O467" s="250" t="n">
        <v>15850012</v>
      </c>
      <c r="P467" s="339" t="n">
        <v>45856</v>
      </c>
      <c r="Q467" s="287"/>
      <c r="R467" s="287"/>
      <c r="S467" s="287"/>
    </row>
    <row r="468" customFormat="false" ht="12.75" hidden="false" customHeight="true" outlineLevel="0" collapsed="false">
      <c r="A468" s="302" t="n">
        <v>465</v>
      </c>
      <c r="B468" s="303" t="n">
        <v>45863</v>
      </c>
      <c r="C468" s="276" t="n">
        <v>45839</v>
      </c>
      <c r="D468" s="251" t="s">
        <v>147</v>
      </c>
      <c r="E468" s="251" t="s">
        <v>211</v>
      </c>
      <c r="F468" s="278" t="n">
        <v>128.61</v>
      </c>
      <c r="G468" s="310" t="s">
        <v>644</v>
      </c>
      <c r="H468" s="277" t="s">
        <v>482</v>
      </c>
      <c r="I468" s="251" t="s">
        <v>394</v>
      </c>
      <c r="J468" s="249" t="s">
        <v>569</v>
      </c>
      <c r="K468" s="251" t="s">
        <v>570</v>
      </c>
      <c r="L468" s="280" t="s">
        <v>570</v>
      </c>
      <c r="M468" s="250" t="s">
        <v>815</v>
      </c>
      <c r="N468" s="250" t="s">
        <v>815</v>
      </c>
      <c r="O468" s="250" t="n">
        <v>7502</v>
      </c>
      <c r="P468" s="339" t="s">
        <v>959</v>
      </c>
      <c r="Q468" s="287"/>
      <c r="R468" s="287"/>
      <c r="S468" s="287"/>
    </row>
    <row r="469" customFormat="false" ht="12.75" hidden="false" customHeight="true" outlineLevel="0" collapsed="false">
      <c r="A469" s="291" t="n">
        <v>466</v>
      </c>
      <c r="B469" s="303" t="n">
        <v>45863</v>
      </c>
      <c r="C469" s="276" t="n">
        <v>45839</v>
      </c>
      <c r="D469" s="251" t="s">
        <v>147</v>
      </c>
      <c r="E469" s="251" t="s">
        <v>211</v>
      </c>
      <c r="F469" s="278" t="n">
        <v>70.15</v>
      </c>
      <c r="G469" s="310" t="s">
        <v>644</v>
      </c>
      <c r="H469" s="277" t="s">
        <v>482</v>
      </c>
      <c r="I469" s="251" t="s">
        <v>395</v>
      </c>
      <c r="J469" s="249" t="s">
        <v>569</v>
      </c>
      <c r="K469" s="251" t="s">
        <v>570</v>
      </c>
      <c r="L469" s="280" t="s">
        <v>570</v>
      </c>
      <c r="M469" s="250" t="s">
        <v>815</v>
      </c>
      <c r="N469" s="250" t="s">
        <v>815</v>
      </c>
      <c r="O469" s="250" t="n">
        <v>7503</v>
      </c>
      <c r="P469" s="339" t="s">
        <v>959</v>
      </c>
      <c r="Q469" s="287"/>
      <c r="R469" s="287"/>
      <c r="S469" s="287"/>
    </row>
    <row r="470" customFormat="false" ht="12.75" hidden="false" customHeight="true" outlineLevel="0" collapsed="false">
      <c r="A470" s="291" t="n">
        <v>467</v>
      </c>
      <c r="B470" s="303" t="n">
        <v>45863</v>
      </c>
      <c r="C470" s="276" t="n">
        <v>45839</v>
      </c>
      <c r="D470" s="251" t="s">
        <v>147</v>
      </c>
      <c r="E470" s="251" t="s">
        <v>211</v>
      </c>
      <c r="F470" s="278" t="n">
        <v>35.07</v>
      </c>
      <c r="G470" s="310" t="s">
        <v>644</v>
      </c>
      <c r="H470" s="277" t="s">
        <v>482</v>
      </c>
      <c r="I470" s="251" t="s">
        <v>397</v>
      </c>
      <c r="J470" s="249" t="s">
        <v>569</v>
      </c>
      <c r="K470" s="251" t="s">
        <v>570</v>
      </c>
      <c r="L470" s="280" t="s">
        <v>570</v>
      </c>
      <c r="M470" s="250" t="s">
        <v>815</v>
      </c>
      <c r="N470" s="250" t="s">
        <v>815</v>
      </c>
      <c r="O470" s="250" t="n">
        <v>7504</v>
      </c>
      <c r="P470" s="339" t="s">
        <v>959</v>
      </c>
      <c r="Q470" s="287"/>
      <c r="R470" s="287"/>
      <c r="S470" s="287"/>
    </row>
    <row r="471" customFormat="false" ht="12.75" hidden="false" customHeight="true" outlineLevel="0" collapsed="false">
      <c r="A471" s="302" t="n">
        <v>468</v>
      </c>
      <c r="B471" s="303" t="n">
        <v>45863</v>
      </c>
      <c r="C471" s="276" t="n">
        <v>45839</v>
      </c>
      <c r="D471" s="251" t="s">
        <v>158</v>
      </c>
      <c r="E471" s="251" t="s">
        <v>238</v>
      </c>
      <c r="F471" s="278" t="n">
        <v>1824.65</v>
      </c>
      <c r="G471" s="310" t="s">
        <v>960</v>
      </c>
      <c r="H471" s="253" t="s">
        <v>961</v>
      </c>
      <c r="I471" s="251" t="s">
        <v>397</v>
      </c>
      <c r="J471" s="249" t="s">
        <v>962</v>
      </c>
      <c r="K471" s="251" t="s">
        <v>963</v>
      </c>
      <c r="L471" s="280" t="s">
        <v>963</v>
      </c>
      <c r="M471" s="250" t="s">
        <v>815</v>
      </c>
      <c r="N471" s="250" t="s">
        <v>815</v>
      </c>
      <c r="O471" s="250" t="n">
        <v>155973</v>
      </c>
      <c r="P471" s="339" t="n">
        <v>45855</v>
      </c>
      <c r="Q471" s="287"/>
      <c r="R471" s="287"/>
      <c r="S471" s="287"/>
    </row>
    <row r="472" customFormat="false" ht="12.75" hidden="false" customHeight="true" outlineLevel="0" collapsed="false">
      <c r="A472" s="291" t="n">
        <v>469</v>
      </c>
      <c r="B472" s="303" t="n">
        <v>45863</v>
      </c>
      <c r="C472" s="276" t="n">
        <v>45839</v>
      </c>
      <c r="D472" s="251" t="s">
        <v>158</v>
      </c>
      <c r="E472" s="251" t="s">
        <v>354</v>
      </c>
      <c r="F472" s="278" t="n">
        <v>39.86</v>
      </c>
      <c r="G472" s="310" t="s">
        <v>964</v>
      </c>
      <c r="H472" s="253" t="s">
        <v>505</v>
      </c>
      <c r="I472" s="251" t="s">
        <v>395</v>
      </c>
      <c r="J472" s="251" t="s">
        <v>487</v>
      </c>
      <c r="K472" s="251" t="s">
        <v>695</v>
      </c>
      <c r="L472" s="280" t="s">
        <v>695</v>
      </c>
      <c r="M472" s="250" t="s">
        <v>468</v>
      </c>
      <c r="N472" s="250" t="s">
        <v>468</v>
      </c>
      <c r="O472" s="250"/>
      <c r="P472" s="303" t="n">
        <v>45863</v>
      </c>
      <c r="Q472" s="287"/>
      <c r="R472" s="287"/>
      <c r="S472" s="287"/>
    </row>
    <row r="473" customFormat="false" ht="12.75" hidden="false" customHeight="true" outlineLevel="0" collapsed="false">
      <c r="A473" s="291" t="n">
        <v>470</v>
      </c>
      <c r="B473" s="303" t="n">
        <v>45863</v>
      </c>
      <c r="C473" s="276" t="n">
        <v>45839</v>
      </c>
      <c r="D473" s="251" t="s">
        <v>158</v>
      </c>
      <c r="E473" s="251" t="s">
        <v>354</v>
      </c>
      <c r="F473" s="278" t="n">
        <v>31.17</v>
      </c>
      <c r="G473" s="310" t="s">
        <v>965</v>
      </c>
      <c r="H473" s="253" t="s">
        <v>505</v>
      </c>
      <c r="I473" s="251" t="s">
        <v>397</v>
      </c>
      <c r="J473" s="249" t="s">
        <v>487</v>
      </c>
      <c r="K473" s="251" t="s">
        <v>831</v>
      </c>
      <c r="L473" s="280" t="s">
        <v>831</v>
      </c>
      <c r="M473" s="250" t="s">
        <v>468</v>
      </c>
      <c r="N473" s="250" t="s">
        <v>468</v>
      </c>
      <c r="O473" s="250"/>
      <c r="P473" s="339" t="n">
        <v>45853</v>
      </c>
      <c r="Q473" s="287"/>
      <c r="R473" s="287"/>
      <c r="S473" s="287"/>
    </row>
    <row r="474" customFormat="false" ht="12.75" hidden="false" customHeight="true" outlineLevel="0" collapsed="false">
      <c r="A474" s="302" t="n">
        <v>471</v>
      </c>
      <c r="B474" s="303" t="n">
        <v>45863</v>
      </c>
      <c r="C474" s="276" t="n">
        <v>45839</v>
      </c>
      <c r="D474" s="251" t="s">
        <v>158</v>
      </c>
      <c r="E474" s="251" t="s">
        <v>302</v>
      </c>
      <c r="F474" s="278" t="n">
        <v>2</v>
      </c>
      <c r="G474" s="310" t="s">
        <v>895</v>
      </c>
      <c r="H474" s="253"/>
      <c r="I474" s="251" t="s">
        <v>392</v>
      </c>
      <c r="J474" s="249" t="s">
        <v>839</v>
      </c>
      <c r="K474" s="251" t="s">
        <v>479</v>
      </c>
      <c r="L474" s="280" t="s">
        <v>479</v>
      </c>
      <c r="M474" s="250" t="s">
        <v>468</v>
      </c>
      <c r="N474" s="250" t="s">
        <v>468</v>
      </c>
      <c r="O474" s="250"/>
      <c r="P474" s="303" t="n">
        <v>45863</v>
      </c>
      <c r="Q474" s="287"/>
      <c r="R474" s="287"/>
      <c r="S474" s="287"/>
    </row>
    <row r="475" customFormat="false" ht="12.75" hidden="false" customHeight="true" outlineLevel="0" collapsed="false">
      <c r="A475" s="291" t="n">
        <v>472</v>
      </c>
      <c r="B475" s="303" t="n">
        <v>45866</v>
      </c>
      <c r="C475" s="276" t="n">
        <v>45839</v>
      </c>
      <c r="D475" s="251" t="s">
        <v>147</v>
      </c>
      <c r="E475" s="251" t="s">
        <v>211</v>
      </c>
      <c r="F475" s="278" t="n">
        <v>70.15</v>
      </c>
      <c r="G475" s="310" t="s">
        <v>644</v>
      </c>
      <c r="H475" s="277" t="s">
        <v>482</v>
      </c>
      <c r="I475" s="251" t="s">
        <v>396</v>
      </c>
      <c r="J475" s="249" t="s">
        <v>569</v>
      </c>
      <c r="K475" s="251" t="s">
        <v>570</v>
      </c>
      <c r="L475" s="280" t="s">
        <v>570</v>
      </c>
      <c r="M475" s="250" t="s">
        <v>815</v>
      </c>
      <c r="N475" s="250" t="s">
        <v>815</v>
      </c>
      <c r="O475" s="250" t="n">
        <v>7505</v>
      </c>
      <c r="P475" s="339" t="s">
        <v>959</v>
      </c>
      <c r="Q475" s="287"/>
      <c r="R475" s="287"/>
      <c r="S475" s="287"/>
    </row>
    <row r="476" customFormat="false" ht="12.75" hidden="false" customHeight="true" outlineLevel="0" collapsed="false">
      <c r="A476" s="291" t="n">
        <v>473</v>
      </c>
      <c r="B476" s="303" t="n">
        <v>45866</v>
      </c>
      <c r="C476" s="276" t="n">
        <v>45839</v>
      </c>
      <c r="D476" s="251" t="s">
        <v>158</v>
      </c>
      <c r="E476" s="251" t="s">
        <v>356</v>
      </c>
      <c r="F476" s="278" t="n">
        <v>1410</v>
      </c>
      <c r="G476" s="310" t="s">
        <v>789</v>
      </c>
      <c r="H476" s="253" t="s">
        <v>500</v>
      </c>
      <c r="I476" s="251" t="s">
        <v>395</v>
      </c>
      <c r="J476" s="251" t="s">
        <v>621</v>
      </c>
      <c r="K476" s="251" t="s">
        <v>645</v>
      </c>
      <c r="L476" s="280" t="s">
        <v>645</v>
      </c>
      <c r="M476" s="250" t="s">
        <v>468</v>
      </c>
      <c r="N476" s="250" t="s">
        <v>468</v>
      </c>
      <c r="O476" s="250" t="n">
        <v>1223</v>
      </c>
      <c r="P476" s="339" t="n">
        <v>45868</v>
      </c>
      <c r="Q476" s="287"/>
      <c r="R476" s="287"/>
      <c r="S476" s="287"/>
    </row>
    <row r="477" customFormat="false" ht="12.75" hidden="false" customHeight="true" outlineLevel="0" collapsed="false">
      <c r="A477" s="302" t="n">
        <v>474</v>
      </c>
      <c r="B477" s="303" t="n">
        <v>45866</v>
      </c>
      <c r="C477" s="276" t="n">
        <v>45839</v>
      </c>
      <c r="D477" s="251" t="s">
        <v>158</v>
      </c>
      <c r="E477" s="251" t="s">
        <v>302</v>
      </c>
      <c r="F477" s="278" t="n">
        <v>13.95</v>
      </c>
      <c r="G477" s="310" t="s">
        <v>477</v>
      </c>
      <c r="H477" s="253"/>
      <c r="I477" s="251" t="s">
        <v>392</v>
      </c>
      <c r="J477" s="249" t="s">
        <v>839</v>
      </c>
      <c r="K477" s="251" t="s">
        <v>479</v>
      </c>
      <c r="L477" s="280" t="s">
        <v>479</v>
      </c>
      <c r="M477" s="250" t="s">
        <v>468</v>
      </c>
      <c r="N477" s="250" t="s">
        <v>468</v>
      </c>
      <c r="O477" s="250"/>
      <c r="P477" s="303" t="n">
        <v>45866</v>
      </c>
      <c r="Q477" s="287"/>
      <c r="R477" s="287"/>
      <c r="S477" s="287"/>
    </row>
    <row r="478" customFormat="false" ht="12.75" hidden="false" customHeight="true" outlineLevel="0" collapsed="false">
      <c r="A478" s="291" t="n">
        <v>475</v>
      </c>
      <c r="B478" s="303" t="n">
        <v>45867</v>
      </c>
      <c r="C478" s="276" t="n">
        <v>45839</v>
      </c>
      <c r="D478" s="251" t="s">
        <v>158</v>
      </c>
      <c r="E478" s="251" t="s">
        <v>340</v>
      </c>
      <c r="F478" s="278" t="n">
        <v>449.35</v>
      </c>
      <c r="G478" s="310" t="s">
        <v>966</v>
      </c>
      <c r="H478" s="253" t="s">
        <v>967</v>
      </c>
      <c r="I478" s="251" t="s">
        <v>394</v>
      </c>
      <c r="J478" s="249" t="s">
        <v>968</v>
      </c>
      <c r="K478" s="251" t="s">
        <v>662</v>
      </c>
      <c r="L478" s="280" t="s">
        <v>662</v>
      </c>
      <c r="M478" s="250" t="s">
        <v>815</v>
      </c>
      <c r="N478" s="250" t="s">
        <v>815</v>
      </c>
      <c r="O478" s="250" t="n">
        <v>3001559</v>
      </c>
      <c r="P478" s="339" t="s">
        <v>879</v>
      </c>
      <c r="Q478" s="287"/>
      <c r="R478" s="287"/>
      <c r="S478" s="287"/>
    </row>
    <row r="479" customFormat="false" ht="12.75" hidden="false" customHeight="true" outlineLevel="0" collapsed="false">
      <c r="A479" s="291" t="n">
        <v>476</v>
      </c>
      <c r="B479" s="303" t="n">
        <v>45867</v>
      </c>
      <c r="C479" s="276" t="n">
        <v>45839</v>
      </c>
      <c r="D479" s="251" t="s">
        <v>158</v>
      </c>
      <c r="E479" s="251" t="s">
        <v>340</v>
      </c>
      <c r="F479" s="278" t="n">
        <v>431.86</v>
      </c>
      <c r="G479" s="310" t="s">
        <v>966</v>
      </c>
      <c r="H479" s="253" t="s">
        <v>967</v>
      </c>
      <c r="I479" s="251" t="s">
        <v>396</v>
      </c>
      <c r="J479" s="249" t="s">
        <v>969</v>
      </c>
      <c r="K479" s="251" t="s">
        <v>662</v>
      </c>
      <c r="L479" s="280" t="s">
        <v>662</v>
      </c>
      <c r="M479" s="250" t="s">
        <v>815</v>
      </c>
      <c r="N479" s="250" t="s">
        <v>815</v>
      </c>
      <c r="O479" s="250" t="n">
        <v>3001560</v>
      </c>
      <c r="P479" s="339" t="s">
        <v>879</v>
      </c>
      <c r="Q479" s="287"/>
      <c r="R479" s="287"/>
      <c r="S479" s="287"/>
    </row>
    <row r="480" customFormat="false" ht="12.75" hidden="false" customHeight="true" outlineLevel="0" collapsed="false">
      <c r="A480" s="302" t="n">
        <v>477</v>
      </c>
      <c r="B480" s="303" t="n">
        <v>45867</v>
      </c>
      <c r="C480" s="276" t="n">
        <v>45839</v>
      </c>
      <c r="D480" s="251" t="s">
        <v>147</v>
      </c>
      <c r="E480" s="251" t="s">
        <v>218</v>
      </c>
      <c r="F480" s="278" t="n">
        <v>138</v>
      </c>
      <c r="G480" s="310" t="s">
        <v>970</v>
      </c>
      <c r="H480" s="253" t="s">
        <v>482</v>
      </c>
      <c r="I480" s="251" t="s">
        <v>394</v>
      </c>
      <c r="J480" s="249" t="s">
        <v>487</v>
      </c>
      <c r="K480" s="251" t="s">
        <v>971</v>
      </c>
      <c r="L480" s="280" t="s">
        <v>971</v>
      </c>
      <c r="M480" s="250" t="s">
        <v>468</v>
      </c>
      <c r="N480" s="250" t="s">
        <v>468</v>
      </c>
      <c r="O480" s="250"/>
      <c r="P480" s="339" t="n">
        <v>45867</v>
      </c>
      <c r="Q480" s="287"/>
      <c r="R480" s="287"/>
      <c r="S480" s="287"/>
    </row>
    <row r="481" customFormat="false" ht="12.75" hidden="false" customHeight="true" outlineLevel="0" collapsed="false">
      <c r="A481" s="291" t="n">
        <v>478</v>
      </c>
      <c r="B481" s="303" t="n">
        <v>45867</v>
      </c>
      <c r="C481" s="276" t="n">
        <v>45839</v>
      </c>
      <c r="D481" s="251" t="s">
        <v>136</v>
      </c>
      <c r="E481" s="251" t="s">
        <v>142</v>
      </c>
      <c r="F481" s="278" t="n">
        <v>19.42</v>
      </c>
      <c r="G481" s="319" t="s">
        <v>543</v>
      </c>
      <c r="H481" s="253" t="s">
        <v>505</v>
      </c>
      <c r="I481" s="251" t="s">
        <v>396</v>
      </c>
      <c r="J481" s="251" t="s">
        <v>487</v>
      </c>
      <c r="K481" s="251" t="s">
        <v>790</v>
      </c>
      <c r="L481" s="280" t="s">
        <v>790</v>
      </c>
      <c r="M481" s="250" t="s">
        <v>468</v>
      </c>
      <c r="N481" s="250" t="s">
        <v>468</v>
      </c>
      <c r="O481" s="250"/>
      <c r="P481" s="303" t="n">
        <v>45867</v>
      </c>
      <c r="Q481" s="287"/>
      <c r="R481" s="287"/>
      <c r="S481" s="287"/>
    </row>
    <row r="482" customFormat="false" ht="12.75" hidden="false" customHeight="true" outlineLevel="0" collapsed="false">
      <c r="A482" s="291" t="n">
        <v>479</v>
      </c>
      <c r="B482" s="303" t="n">
        <v>45867</v>
      </c>
      <c r="C482" s="276" t="n">
        <v>45839</v>
      </c>
      <c r="D482" s="251" t="s">
        <v>158</v>
      </c>
      <c r="E482" s="251" t="s">
        <v>354</v>
      </c>
      <c r="F482" s="278" t="n">
        <v>60.55</v>
      </c>
      <c r="G482" s="319" t="s">
        <v>543</v>
      </c>
      <c r="H482" s="253" t="s">
        <v>505</v>
      </c>
      <c r="I482" s="251" t="s">
        <v>397</v>
      </c>
      <c r="J482" s="251" t="s">
        <v>487</v>
      </c>
      <c r="K482" s="277" t="s">
        <v>612</v>
      </c>
      <c r="L482" s="280" t="s">
        <v>612</v>
      </c>
      <c r="M482" s="250" t="s">
        <v>468</v>
      </c>
      <c r="N482" s="250" t="s">
        <v>468</v>
      </c>
      <c r="O482" s="250"/>
      <c r="P482" s="339" t="n">
        <v>45855</v>
      </c>
      <c r="Q482" s="287"/>
      <c r="R482" s="287"/>
      <c r="S482" s="287"/>
    </row>
    <row r="483" customFormat="false" ht="12.75" hidden="false" customHeight="true" outlineLevel="0" collapsed="false">
      <c r="A483" s="302" t="n">
        <v>480</v>
      </c>
      <c r="B483" s="303" t="n">
        <v>45867</v>
      </c>
      <c r="C483" s="276" t="n">
        <v>45839</v>
      </c>
      <c r="D483" s="251" t="s">
        <v>158</v>
      </c>
      <c r="E483" s="251" t="s">
        <v>354</v>
      </c>
      <c r="F483" s="278" t="n">
        <v>43.15</v>
      </c>
      <c r="G483" s="310" t="s">
        <v>972</v>
      </c>
      <c r="H483" s="253" t="s">
        <v>505</v>
      </c>
      <c r="I483" s="251" t="s">
        <v>397</v>
      </c>
      <c r="J483" s="251" t="s">
        <v>487</v>
      </c>
      <c r="K483" s="277" t="s">
        <v>612</v>
      </c>
      <c r="L483" s="280" t="s">
        <v>612</v>
      </c>
      <c r="M483" s="250" t="s">
        <v>468</v>
      </c>
      <c r="N483" s="250" t="s">
        <v>468</v>
      </c>
      <c r="O483" s="250"/>
      <c r="P483" s="339" t="n">
        <v>45863</v>
      </c>
      <c r="Q483" s="287"/>
      <c r="R483" s="287"/>
      <c r="S483" s="287"/>
    </row>
    <row r="484" customFormat="false" ht="12.75" hidden="false" customHeight="true" outlineLevel="0" collapsed="false">
      <c r="A484" s="291" t="n">
        <v>481</v>
      </c>
      <c r="B484" s="303" t="n">
        <v>45867</v>
      </c>
      <c r="C484" s="276" t="n">
        <v>45839</v>
      </c>
      <c r="D484" s="251" t="s">
        <v>136</v>
      </c>
      <c r="E484" s="251" t="s">
        <v>142</v>
      </c>
      <c r="F484" s="278" t="n">
        <v>22.4</v>
      </c>
      <c r="G484" s="319" t="s">
        <v>543</v>
      </c>
      <c r="H484" s="253" t="s">
        <v>505</v>
      </c>
      <c r="I484" s="251" t="s">
        <v>396</v>
      </c>
      <c r="J484" s="251" t="s">
        <v>487</v>
      </c>
      <c r="K484" s="251" t="s">
        <v>692</v>
      </c>
      <c r="L484" s="280" t="s">
        <v>692</v>
      </c>
      <c r="M484" s="250" t="s">
        <v>468</v>
      </c>
      <c r="N484" s="250" t="s">
        <v>468</v>
      </c>
      <c r="O484" s="250"/>
      <c r="P484" s="303" t="n">
        <v>45867</v>
      </c>
      <c r="Q484" s="287"/>
      <c r="R484" s="287"/>
      <c r="S484" s="287"/>
    </row>
    <row r="485" customFormat="false" ht="12.75" hidden="false" customHeight="true" outlineLevel="0" collapsed="false">
      <c r="A485" s="291" t="n">
        <v>482</v>
      </c>
      <c r="B485" s="303" t="n">
        <v>45867</v>
      </c>
      <c r="C485" s="276" t="n">
        <v>45839</v>
      </c>
      <c r="D485" s="251" t="s">
        <v>158</v>
      </c>
      <c r="E485" s="251" t="s">
        <v>354</v>
      </c>
      <c r="F485" s="278" t="n">
        <v>60.55</v>
      </c>
      <c r="G485" s="310" t="s">
        <v>972</v>
      </c>
      <c r="H485" s="253" t="s">
        <v>505</v>
      </c>
      <c r="I485" s="251" t="s">
        <v>397</v>
      </c>
      <c r="J485" s="251" t="s">
        <v>487</v>
      </c>
      <c r="K485" s="251" t="s">
        <v>693</v>
      </c>
      <c r="L485" s="280" t="s">
        <v>693</v>
      </c>
      <c r="M485" s="250" t="s">
        <v>468</v>
      </c>
      <c r="N485" s="250" t="s">
        <v>468</v>
      </c>
      <c r="O485" s="250"/>
      <c r="P485" s="339" t="n">
        <v>45855</v>
      </c>
      <c r="Q485" s="287"/>
      <c r="R485" s="287"/>
      <c r="S485" s="287"/>
    </row>
    <row r="486" customFormat="false" ht="12.75" hidden="false" customHeight="true" outlineLevel="0" collapsed="false">
      <c r="A486" s="302" t="n">
        <v>483</v>
      </c>
      <c r="B486" s="303" t="n">
        <v>45867</v>
      </c>
      <c r="C486" s="276" t="n">
        <v>45839</v>
      </c>
      <c r="D486" s="251" t="s">
        <v>158</v>
      </c>
      <c r="E486" s="251" t="s">
        <v>354</v>
      </c>
      <c r="F486" s="278" t="n">
        <v>44.88</v>
      </c>
      <c r="G486" s="310" t="s">
        <v>972</v>
      </c>
      <c r="H486" s="253" t="s">
        <v>505</v>
      </c>
      <c r="I486" s="251" t="s">
        <v>397</v>
      </c>
      <c r="J486" s="251" t="s">
        <v>487</v>
      </c>
      <c r="K486" s="251" t="s">
        <v>693</v>
      </c>
      <c r="L486" s="280" t="s">
        <v>693</v>
      </c>
      <c r="M486" s="250" t="s">
        <v>468</v>
      </c>
      <c r="N486" s="250" t="s">
        <v>468</v>
      </c>
      <c r="O486" s="250"/>
      <c r="P486" s="339" t="n">
        <v>45863</v>
      </c>
      <c r="Q486" s="287"/>
      <c r="R486" s="287"/>
      <c r="S486" s="287"/>
    </row>
    <row r="487" customFormat="false" ht="12.75" hidden="false" customHeight="true" outlineLevel="0" collapsed="false">
      <c r="A487" s="291" t="n">
        <v>484</v>
      </c>
      <c r="B487" s="303" t="n">
        <v>45867</v>
      </c>
      <c r="C487" s="276" t="n">
        <v>45839</v>
      </c>
      <c r="D487" s="251" t="s">
        <v>158</v>
      </c>
      <c r="E487" s="251" t="s">
        <v>354</v>
      </c>
      <c r="F487" s="278" t="n">
        <v>43.15</v>
      </c>
      <c r="G487" s="310" t="s">
        <v>972</v>
      </c>
      <c r="H487" s="253" t="s">
        <v>505</v>
      </c>
      <c r="I487" s="251" t="s">
        <v>397</v>
      </c>
      <c r="J487" s="251" t="s">
        <v>621</v>
      </c>
      <c r="K487" s="251" t="s">
        <v>694</v>
      </c>
      <c r="L487" s="280" t="s">
        <v>694</v>
      </c>
      <c r="M487" s="250" t="s">
        <v>468</v>
      </c>
      <c r="N487" s="250" t="s">
        <v>468</v>
      </c>
      <c r="O487" s="250"/>
      <c r="P487" s="339" t="n">
        <v>45853</v>
      </c>
      <c r="Q487" s="287"/>
      <c r="R487" s="287"/>
      <c r="S487" s="287"/>
    </row>
    <row r="488" customFormat="false" ht="12.75" hidden="false" customHeight="true" outlineLevel="0" collapsed="false">
      <c r="A488" s="291" t="n">
        <v>485</v>
      </c>
      <c r="B488" s="303" t="n">
        <v>45867</v>
      </c>
      <c r="C488" s="276" t="n">
        <v>45839</v>
      </c>
      <c r="D488" s="251" t="s">
        <v>158</v>
      </c>
      <c r="E488" s="251" t="s">
        <v>354</v>
      </c>
      <c r="F488" s="278" t="n">
        <v>31.17</v>
      </c>
      <c r="G488" s="319" t="s">
        <v>543</v>
      </c>
      <c r="H488" s="253" t="s">
        <v>505</v>
      </c>
      <c r="I488" s="251" t="s">
        <v>397</v>
      </c>
      <c r="J488" s="249" t="s">
        <v>487</v>
      </c>
      <c r="K488" s="251" t="s">
        <v>831</v>
      </c>
      <c r="L488" s="280" t="s">
        <v>831</v>
      </c>
      <c r="M488" s="250" t="s">
        <v>468</v>
      </c>
      <c r="N488" s="250" t="s">
        <v>468</v>
      </c>
      <c r="O488" s="250"/>
      <c r="P488" s="339" t="n">
        <v>45853</v>
      </c>
      <c r="Q488" s="287"/>
      <c r="R488" s="287"/>
      <c r="S488" s="287"/>
    </row>
    <row r="489" customFormat="false" ht="12.75" hidden="false" customHeight="true" outlineLevel="0" collapsed="false">
      <c r="A489" s="302" t="n">
        <v>486</v>
      </c>
      <c r="B489" s="303" t="n">
        <v>45867</v>
      </c>
      <c r="C489" s="276" t="n">
        <v>45839</v>
      </c>
      <c r="D489" s="251" t="s">
        <v>158</v>
      </c>
      <c r="E489" s="251" t="s">
        <v>354</v>
      </c>
      <c r="F489" s="278" t="n">
        <v>27.35</v>
      </c>
      <c r="G489" s="319" t="s">
        <v>543</v>
      </c>
      <c r="H489" s="253" t="s">
        <v>505</v>
      </c>
      <c r="I489" s="251" t="s">
        <v>397</v>
      </c>
      <c r="J489" s="249" t="s">
        <v>487</v>
      </c>
      <c r="K489" s="251" t="s">
        <v>831</v>
      </c>
      <c r="L489" s="280" t="s">
        <v>831</v>
      </c>
      <c r="M489" s="250" t="s">
        <v>468</v>
      </c>
      <c r="N489" s="250" t="s">
        <v>468</v>
      </c>
      <c r="O489" s="250"/>
      <c r="P489" s="339" t="n">
        <v>45863</v>
      </c>
      <c r="Q489" s="287"/>
      <c r="R489" s="287"/>
      <c r="S489" s="287"/>
    </row>
    <row r="490" customFormat="false" ht="12.75" hidden="false" customHeight="true" outlineLevel="0" collapsed="false">
      <c r="A490" s="291" t="n">
        <v>487</v>
      </c>
      <c r="B490" s="303" t="n">
        <v>45867</v>
      </c>
      <c r="C490" s="276" t="n">
        <v>45839</v>
      </c>
      <c r="D490" s="251" t="s">
        <v>158</v>
      </c>
      <c r="E490" s="251" t="s">
        <v>314</v>
      </c>
      <c r="F490" s="278" t="n">
        <v>576</v>
      </c>
      <c r="G490" s="310" t="s">
        <v>973</v>
      </c>
      <c r="H490" s="253" t="s">
        <v>974</v>
      </c>
      <c r="I490" s="251" t="s">
        <v>396</v>
      </c>
      <c r="J490" s="249" t="s">
        <v>975</v>
      </c>
      <c r="K490" s="251" t="s">
        <v>976</v>
      </c>
      <c r="L490" s="280" t="s">
        <v>976</v>
      </c>
      <c r="M490" s="250" t="s">
        <v>468</v>
      </c>
      <c r="N490" s="250" t="s">
        <v>468</v>
      </c>
      <c r="O490" s="250" t="n">
        <v>10526</v>
      </c>
      <c r="P490" s="339" t="n">
        <v>45866</v>
      </c>
      <c r="Q490" s="287"/>
      <c r="R490" s="287"/>
      <c r="S490" s="287"/>
    </row>
    <row r="491" customFormat="false" ht="12.75" hidden="false" customHeight="true" outlineLevel="0" collapsed="false">
      <c r="A491" s="291" t="n">
        <v>488</v>
      </c>
      <c r="B491" s="303" t="n">
        <v>45867</v>
      </c>
      <c r="C491" s="276" t="n">
        <v>45839</v>
      </c>
      <c r="D491" s="251" t="s">
        <v>158</v>
      </c>
      <c r="E491" s="251" t="s">
        <v>302</v>
      </c>
      <c r="F491" s="278" t="n">
        <v>12.06</v>
      </c>
      <c r="G491" s="310" t="s">
        <v>477</v>
      </c>
      <c r="H491" s="253"/>
      <c r="I491" s="251" t="s">
        <v>392</v>
      </c>
      <c r="J491" s="249" t="s">
        <v>839</v>
      </c>
      <c r="K491" s="251" t="s">
        <v>479</v>
      </c>
      <c r="L491" s="280" t="s">
        <v>479</v>
      </c>
      <c r="M491" s="250" t="s">
        <v>468</v>
      </c>
      <c r="N491" s="250" t="s">
        <v>468</v>
      </c>
      <c r="O491" s="250"/>
      <c r="P491" s="303" t="n">
        <v>45867</v>
      </c>
      <c r="Q491" s="287"/>
      <c r="R491" s="287"/>
      <c r="S491" s="287"/>
    </row>
    <row r="492" customFormat="false" ht="12.75" hidden="false" customHeight="true" outlineLevel="0" collapsed="false">
      <c r="A492" s="302" t="n">
        <v>489</v>
      </c>
      <c r="B492" s="303" t="n">
        <v>45868</v>
      </c>
      <c r="C492" s="276" t="n">
        <v>45839</v>
      </c>
      <c r="D492" s="251" t="s">
        <v>147</v>
      </c>
      <c r="E492" s="251" t="s">
        <v>218</v>
      </c>
      <c r="F492" s="278" t="n">
        <v>207</v>
      </c>
      <c r="G492" s="310" t="s">
        <v>970</v>
      </c>
      <c r="H492" s="253" t="s">
        <v>482</v>
      </c>
      <c r="I492" s="251" t="s">
        <v>394</v>
      </c>
      <c r="J492" s="249" t="s">
        <v>483</v>
      </c>
      <c r="K492" s="251" t="s">
        <v>977</v>
      </c>
      <c r="L492" s="280" t="s">
        <v>977</v>
      </c>
      <c r="M492" s="250" t="s">
        <v>468</v>
      </c>
      <c r="N492" s="250" t="s">
        <v>468</v>
      </c>
      <c r="O492" s="250" t="n">
        <v>7464273</v>
      </c>
      <c r="P492" s="339" t="n">
        <v>45868</v>
      </c>
      <c r="Q492" s="287"/>
      <c r="R492" s="287"/>
      <c r="S492" s="287"/>
    </row>
    <row r="493" customFormat="false" ht="12.75" hidden="false" customHeight="true" outlineLevel="0" collapsed="false">
      <c r="A493" s="291" t="n">
        <v>490</v>
      </c>
      <c r="B493" s="303" t="n">
        <v>45868</v>
      </c>
      <c r="C493" s="276" t="n">
        <v>45839</v>
      </c>
      <c r="D493" s="251" t="s">
        <v>158</v>
      </c>
      <c r="E493" s="251" t="s">
        <v>354</v>
      </c>
      <c r="F493" s="278" t="n">
        <v>44.54</v>
      </c>
      <c r="G493" s="310" t="s">
        <v>972</v>
      </c>
      <c r="H493" s="253" t="s">
        <v>505</v>
      </c>
      <c r="I493" s="251" t="s">
        <v>397</v>
      </c>
      <c r="J493" s="251" t="s">
        <v>487</v>
      </c>
      <c r="K493" s="277" t="s">
        <v>612</v>
      </c>
      <c r="L493" s="280" t="s">
        <v>612</v>
      </c>
      <c r="M493" s="250" t="s">
        <v>468</v>
      </c>
      <c r="N493" s="250" t="s">
        <v>468</v>
      </c>
      <c r="O493" s="250" t="n">
        <v>32354</v>
      </c>
      <c r="P493" s="339" t="n">
        <v>45855</v>
      </c>
      <c r="Q493" s="287"/>
      <c r="R493" s="287"/>
      <c r="S493" s="287"/>
    </row>
    <row r="494" customFormat="false" ht="12.75" hidden="false" customHeight="true" outlineLevel="0" collapsed="false">
      <c r="A494" s="291" t="n">
        <v>491</v>
      </c>
      <c r="B494" s="303" t="n">
        <v>45868</v>
      </c>
      <c r="C494" s="276" t="n">
        <v>45839</v>
      </c>
      <c r="D494" s="251" t="s">
        <v>158</v>
      </c>
      <c r="E494" s="251" t="s">
        <v>302</v>
      </c>
      <c r="F494" s="278" t="n">
        <v>8.2</v>
      </c>
      <c r="G494" s="310" t="s">
        <v>477</v>
      </c>
      <c r="H494" s="253"/>
      <c r="I494" s="251" t="s">
        <v>392</v>
      </c>
      <c r="J494" s="249" t="s">
        <v>839</v>
      </c>
      <c r="K494" s="251" t="s">
        <v>479</v>
      </c>
      <c r="L494" s="280" t="s">
        <v>479</v>
      </c>
      <c r="M494" s="250" t="s">
        <v>468</v>
      </c>
      <c r="N494" s="250" t="s">
        <v>468</v>
      </c>
      <c r="O494" s="250"/>
      <c r="P494" s="339" t="n">
        <v>45868</v>
      </c>
      <c r="Q494" s="287"/>
      <c r="R494" s="287"/>
      <c r="S494" s="287"/>
    </row>
    <row r="495" customFormat="false" ht="12.75" hidden="false" customHeight="true" outlineLevel="0" collapsed="false">
      <c r="A495" s="302" t="n">
        <v>492</v>
      </c>
      <c r="B495" s="303" t="n">
        <v>45868</v>
      </c>
      <c r="C495" s="276" t="n">
        <v>45839</v>
      </c>
      <c r="D495" s="251" t="s">
        <v>158</v>
      </c>
      <c r="E495" s="251" t="s">
        <v>302</v>
      </c>
      <c r="F495" s="278" t="n">
        <v>13</v>
      </c>
      <c r="G495" s="310" t="s">
        <v>477</v>
      </c>
      <c r="H495" s="253"/>
      <c r="I495" s="251" t="s">
        <v>392</v>
      </c>
      <c r="J495" s="249" t="s">
        <v>839</v>
      </c>
      <c r="K495" s="251" t="s">
        <v>479</v>
      </c>
      <c r="L495" s="280" t="s">
        <v>479</v>
      </c>
      <c r="M495" s="250" t="s">
        <v>468</v>
      </c>
      <c r="N495" s="250" t="s">
        <v>468</v>
      </c>
      <c r="O495" s="250"/>
      <c r="P495" s="339" t="n">
        <v>45868</v>
      </c>
      <c r="Q495" s="287"/>
      <c r="R495" s="287"/>
      <c r="S495" s="287"/>
    </row>
    <row r="496" customFormat="false" ht="12.75" hidden="false" customHeight="true" outlineLevel="0" collapsed="false">
      <c r="A496" s="291" t="n">
        <v>493</v>
      </c>
      <c r="B496" s="303" t="n">
        <v>45869</v>
      </c>
      <c r="C496" s="276" t="n">
        <v>45839</v>
      </c>
      <c r="D496" s="251" t="s">
        <v>147</v>
      </c>
      <c r="E496" s="251" t="s">
        <v>201</v>
      </c>
      <c r="F496" s="278" t="n">
        <v>908.59</v>
      </c>
      <c r="G496" s="310" t="s">
        <v>978</v>
      </c>
      <c r="H496" s="253" t="s">
        <v>482</v>
      </c>
      <c r="I496" s="251" t="s">
        <v>393</v>
      </c>
      <c r="J496" s="249" t="s">
        <v>818</v>
      </c>
      <c r="K496" s="251" t="s">
        <v>534</v>
      </c>
      <c r="L496" s="280" t="s">
        <v>534</v>
      </c>
      <c r="M496" s="250" t="s">
        <v>468</v>
      </c>
      <c r="N496" s="250" t="s">
        <v>468</v>
      </c>
      <c r="O496" s="250" t="n">
        <v>60743</v>
      </c>
      <c r="P496" s="339" t="n">
        <v>45869</v>
      </c>
      <c r="Q496" s="287"/>
      <c r="R496" s="287"/>
      <c r="S496" s="287"/>
    </row>
    <row r="497" customFormat="false" ht="12.75" hidden="false" customHeight="true" outlineLevel="0" collapsed="false">
      <c r="A497" s="291" t="n">
        <v>494</v>
      </c>
      <c r="B497" s="303" t="n">
        <v>45869</v>
      </c>
      <c r="C497" s="276" t="n">
        <v>45839</v>
      </c>
      <c r="D497" s="251" t="s">
        <v>147</v>
      </c>
      <c r="E497" s="251" t="s">
        <v>209</v>
      </c>
      <c r="F497" s="278" t="n">
        <v>5729.08</v>
      </c>
      <c r="G497" s="310" t="s">
        <v>819</v>
      </c>
      <c r="H497" s="253" t="s">
        <v>482</v>
      </c>
      <c r="I497" s="251" t="s">
        <v>393</v>
      </c>
      <c r="J497" s="296" t="s">
        <v>483</v>
      </c>
      <c r="K497" s="280" t="s">
        <v>484</v>
      </c>
      <c r="L497" s="280" t="s">
        <v>484</v>
      </c>
      <c r="M497" s="250" t="s">
        <v>468</v>
      </c>
      <c r="N497" s="250" t="s">
        <v>468</v>
      </c>
      <c r="O497" s="250" t="n">
        <v>60744</v>
      </c>
      <c r="P497" s="339" t="n">
        <v>45868</v>
      </c>
      <c r="Q497" s="287"/>
      <c r="R497" s="287"/>
      <c r="S497" s="287"/>
    </row>
    <row r="498" customFormat="false" ht="12.75" hidden="false" customHeight="true" outlineLevel="0" collapsed="false">
      <c r="A498" s="302" t="n">
        <v>495</v>
      </c>
      <c r="B498" s="303" t="n">
        <v>45869</v>
      </c>
      <c r="C498" s="276" t="n">
        <v>45839</v>
      </c>
      <c r="D498" s="251" t="s">
        <v>147</v>
      </c>
      <c r="E498" s="251" t="s">
        <v>209</v>
      </c>
      <c r="F498" s="278" t="n">
        <v>1059.3</v>
      </c>
      <c r="G498" s="310" t="s">
        <v>819</v>
      </c>
      <c r="H498" s="253" t="s">
        <v>482</v>
      </c>
      <c r="I498" s="251" t="s">
        <v>394</v>
      </c>
      <c r="J498" s="251" t="s">
        <v>485</v>
      </c>
      <c r="K498" s="251" t="s">
        <v>636</v>
      </c>
      <c r="L498" s="280" t="s">
        <v>636</v>
      </c>
      <c r="M498" s="250" t="s">
        <v>468</v>
      </c>
      <c r="N498" s="250" t="s">
        <v>468</v>
      </c>
      <c r="O498" s="250" t="n">
        <v>69195</v>
      </c>
      <c r="P498" s="339" t="n">
        <v>45867</v>
      </c>
      <c r="Q498" s="287"/>
      <c r="R498" s="287"/>
      <c r="S498" s="287"/>
    </row>
    <row r="499" customFormat="false" ht="12.75" hidden="false" customHeight="true" outlineLevel="0" collapsed="false">
      <c r="A499" s="291" t="n">
        <v>496</v>
      </c>
      <c r="B499" s="303" t="n">
        <v>45869</v>
      </c>
      <c r="C499" s="276" t="n">
        <v>45839</v>
      </c>
      <c r="D499" s="251" t="s">
        <v>158</v>
      </c>
      <c r="E499" s="251" t="s">
        <v>354</v>
      </c>
      <c r="F499" s="278" t="n">
        <v>50</v>
      </c>
      <c r="G499" s="310" t="s">
        <v>972</v>
      </c>
      <c r="H499" s="253" t="s">
        <v>505</v>
      </c>
      <c r="I499" s="251" t="s">
        <v>396</v>
      </c>
      <c r="J499" s="251" t="s">
        <v>487</v>
      </c>
      <c r="K499" s="251" t="s">
        <v>581</v>
      </c>
      <c r="L499" s="280" t="s">
        <v>581</v>
      </c>
      <c r="M499" s="250" t="s">
        <v>468</v>
      </c>
      <c r="N499" s="250" t="s">
        <v>468</v>
      </c>
      <c r="O499" s="250" t="n">
        <v>69712</v>
      </c>
      <c r="P499" s="339" t="n">
        <v>45866</v>
      </c>
      <c r="Q499" s="287"/>
      <c r="R499" s="287"/>
      <c r="S499" s="287"/>
    </row>
    <row r="500" customFormat="false" ht="12.75" hidden="false" customHeight="true" outlineLevel="0" collapsed="false">
      <c r="A500" s="291" t="n">
        <v>497</v>
      </c>
      <c r="B500" s="303" t="n">
        <v>45869</v>
      </c>
      <c r="C500" s="276" t="n">
        <v>45839</v>
      </c>
      <c r="D500" s="251" t="s">
        <v>158</v>
      </c>
      <c r="E500" s="251" t="s">
        <v>302</v>
      </c>
      <c r="F500" s="278" t="n">
        <v>26</v>
      </c>
      <c r="G500" s="310" t="s">
        <v>477</v>
      </c>
      <c r="H500" s="253"/>
      <c r="I500" s="251" t="s">
        <v>392</v>
      </c>
      <c r="J500" s="249" t="s">
        <v>839</v>
      </c>
      <c r="K500" s="251" t="s">
        <v>479</v>
      </c>
      <c r="L500" s="280" t="s">
        <v>479</v>
      </c>
      <c r="M500" s="250" t="s">
        <v>468</v>
      </c>
      <c r="N500" s="250" t="s">
        <v>468</v>
      </c>
      <c r="O500" s="250" t="n">
        <v>60742</v>
      </c>
      <c r="P500" s="339" t="n">
        <v>45869</v>
      </c>
      <c r="Q500" s="287"/>
      <c r="R500" s="287"/>
      <c r="S500" s="287"/>
    </row>
    <row r="501" customFormat="false" ht="12.75" hidden="false" customHeight="true" outlineLevel="0" collapsed="false">
      <c r="A501" s="302" t="n">
        <v>498</v>
      </c>
      <c r="B501" s="303" t="n">
        <v>45870</v>
      </c>
      <c r="C501" s="276" t="n">
        <v>45870</v>
      </c>
      <c r="D501" s="251" t="s">
        <v>158</v>
      </c>
      <c r="E501" s="251" t="s">
        <v>356</v>
      </c>
      <c r="F501" s="278" t="n">
        <v>158</v>
      </c>
      <c r="G501" s="310" t="s">
        <v>979</v>
      </c>
      <c r="H501" s="253" t="s">
        <v>980</v>
      </c>
      <c r="I501" s="251" t="s">
        <v>396</v>
      </c>
      <c r="J501" s="253" t="s">
        <v>838</v>
      </c>
      <c r="K501" s="251" t="s">
        <v>502</v>
      </c>
      <c r="L501" s="280" t="s">
        <v>502</v>
      </c>
      <c r="M501" s="250" t="s">
        <v>468</v>
      </c>
      <c r="N501" s="250" t="s">
        <v>468</v>
      </c>
      <c r="O501" s="250" t="n">
        <v>3904</v>
      </c>
      <c r="P501" s="303" t="n">
        <v>45791</v>
      </c>
      <c r="Q501" s="287"/>
      <c r="R501" s="287"/>
      <c r="S501" s="287"/>
    </row>
    <row r="502" customFormat="false" ht="12.75" hidden="false" customHeight="true" outlineLevel="0" collapsed="false">
      <c r="A502" s="291" t="n">
        <v>499</v>
      </c>
      <c r="B502" s="303" t="n">
        <v>45870</v>
      </c>
      <c r="C502" s="276" t="n">
        <v>45870</v>
      </c>
      <c r="D502" s="251" t="s">
        <v>158</v>
      </c>
      <c r="E502" s="251" t="s">
        <v>302</v>
      </c>
      <c r="F502" s="278" t="n">
        <v>1.56</v>
      </c>
      <c r="G502" s="310" t="s">
        <v>895</v>
      </c>
      <c r="H502" s="253"/>
      <c r="I502" s="251" t="s">
        <v>392</v>
      </c>
      <c r="J502" s="253" t="s">
        <v>839</v>
      </c>
      <c r="K502" s="251" t="s">
        <v>479</v>
      </c>
      <c r="L502" s="280" t="s">
        <v>479</v>
      </c>
      <c r="M502" s="250" t="s">
        <v>468</v>
      </c>
      <c r="N502" s="250" t="s">
        <v>468</v>
      </c>
      <c r="O502" s="250" t="n">
        <v>69282</v>
      </c>
      <c r="P502" s="303" t="n">
        <v>45870</v>
      </c>
      <c r="Q502" s="287"/>
      <c r="R502" s="287"/>
      <c r="S502" s="287"/>
    </row>
    <row r="503" customFormat="false" ht="12.75" hidden="false" customHeight="true" outlineLevel="0" collapsed="false">
      <c r="A503" s="291" t="n">
        <v>500</v>
      </c>
      <c r="B503" s="303" t="n">
        <v>45873</v>
      </c>
      <c r="C503" s="276" t="n">
        <v>45839</v>
      </c>
      <c r="D503" s="251" t="s">
        <v>147</v>
      </c>
      <c r="E503" s="251" t="s">
        <v>149</v>
      </c>
      <c r="F503" s="278" t="n">
        <v>2789.9</v>
      </c>
      <c r="G503" s="310" t="s">
        <v>981</v>
      </c>
      <c r="H503" s="251" t="s">
        <v>482</v>
      </c>
      <c r="I503" s="251" t="s">
        <v>396</v>
      </c>
      <c r="J503" s="251" t="s">
        <v>487</v>
      </c>
      <c r="K503" s="251" t="s">
        <v>790</v>
      </c>
      <c r="L503" s="280" t="s">
        <v>790</v>
      </c>
      <c r="M503" s="250" t="s">
        <v>468</v>
      </c>
      <c r="N503" s="250" t="s">
        <v>468</v>
      </c>
      <c r="O503" s="250" t="n">
        <v>8368481</v>
      </c>
      <c r="P503" s="303" t="n">
        <v>45869</v>
      </c>
      <c r="Q503" s="287"/>
      <c r="R503" s="287"/>
      <c r="S503" s="287"/>
    </row>
    <row r="504" customFormat="false" ht="12.75" hidden="false" customHeight="true" outlineLevel="0" collapsed="false">
      <c r="A504" s="302" t="n">
        <v>501</v>
      </c>
      <c r="B504" s="303" t="n">
        <v>45873</v>
      </c>
      <c r="C504" s="276" t="n">
        <v>45839</v>
      </c>
      <c r="D504" s="251" t="s">
        <v>147</v>
      </c>
      <c r="E504" s="251" t="s">
        <v>149</v>
      </c>
      <c r="F504" s="278" t="n">
        <v>4261.56</v>
      </c>
      <c r="G504" s="310" t="s">
        <v>981</v>
      </c>
      <c r="H504" s="251" t="s">
        <v>482</v>
      </c>
      <c r="I504" s="251" t="s">
        <v>394</v>
      </c>
      <c r="J504" s="251" t="s">
        <v>506</v>
      </c>
      <c r="K504" s="251" t="s">
        <v>544</v>
      </c>
      <c r="L504" s="280" t="s">
        <v>544</v>
      </c>
      <c r="M504" s="250" t="s">
        <v>468</v>
      </c>
      <c r="N504" s="250" t="s">
        <v>468</v>
      </c>
      <c r="O504" s="250" t="n">
        <v>69334</v>
      </c>
      <c r="P504" s="303" t="n">
        <v>45869</v>
      </c>
      <c r="Q504" s="287"/>
      <c r="R504" s="287"/>
      <c r="S504" s="287"/>
    </row>
    <row r="505" customFormat="false" ht="12.75" hidden="false" customHeight="true" outlineLevel="0" collapsed="false">
      <c r="A505" s="291" t="n">
        <v>502</v>
      </c>
      <c r="B505" s="303" t="n">
        <v>45873</v>
      </c>
      <c r="C505" s="276" t="n">
        <v>45839</v>
      </c>
      <c r="D505" s="251" t="s">
        <v>147</v>
      </c>
      <c r="E505" s="251" t="s">
        <v>149</v>
      </c>
      <c r="F505" s="278" t="n">
        <v>3636.67</v>
      </c>
      <c r="G505" s="310" t="s">
        <v>981</v>
      </c>
      <c r="H505" s="251" t="s">
        <v>482</v>
      </c>
      <c r="I505" s="251" t="s">
        <v>395</v>
      </c>
      <c r="J505" s="251" t="s">
        <v>621</v>
      </c>
      <c r="K505" s="251" t="s">
        <v>645</v>
      </c>
      <c r="L505" s="280" t="s">
        <v>645</v>
      </c>
      <c r="M505" s="250" t="s">
        <v>468</v>
      </c>
      <c r="N505" s="250" t="s">
        <v>468</v>
      </c>
      <c r="O505" s="250" t="n">
        <v>69852</v>
      </c>
      <c r="P505" s="303" t="n">
        <v>45869</v>
      </c>
      <c r="Q505" s="287"/>
      <c r="R505" s="287"/>
      <c r="S505" s="287"/>
    </row>
    <row r="506" customFormat="false" ht="12.75" hidden="false" customHeight="true" outlineLevel="0" collapsed="false">
      <c r="A506" s="291" t="n">
        <v>503</v>
      </c>
      <c r="B506" s="303" t="n">
        <v>45873</v>
      </c>
      <c r="C506" s="276" t="n">
        <v>45839</v>
      </c>
      <c r="D506" s="251" t="s">
        <v>147</v>
      </c>
      <c r="E506" s="251" t="s">
        <v>149</v>
      </c>
      <c r="F506" s="278" t="n">
        <v>2606.95</v>
      </c>
      <c r="G506" s="310" t="s">
        <v>981</v>
      </c>
      <c r="H506" s="251" t="s">
        <v>482</v>
      </c>
      <c r="I506" s="251" t="s">
        <v>394</v>
      </c>
      <c r="J506" s="251" t="s">
        <v>487</v>
      </c>
      <c r="K506" s="251" t="s">
        <v>520</v>
      </c>
      <c r="L506" s="280" t="s">
        <v>520</v>
      </c>
      <c r="M506" s="250" t="s">
        <v>468</v>
      </c>
      <c r="N506" s="250" t="s">
        <v>468</v>
      </c>
      <c r="O506" s="250" t="n">
        <v>69442</v>
      </c>
      <c r="P506" s="303" t="n">
        <v>45869</v>
      </c>
      <c r="Q506" s="287"/>
      <c r="R506" s="287"/>
      <c r="S506" s="287"/>
    </row>
    <row r="507" customFormat="false" ht="12.75" hidden="false" customHeight="true" outlineLevel="0" collapsed="false">
      <c r="A507" s="302" t="n">
        <v>504</v>
      </c>
      <c r="B507" s="303" t="n">
        <v>45873</v>
      </c>
      <c r="C507" s="276" t="n">
        <v>45839</v>
      </c>
      <c r="D507" s="251" t="s">
        <v>147</v>
      </c>
      <c r="E507" s="251" t="s">
        <v>149</v>
      </c>
      <c r="F507" s="278" t="n">
        <v>1030</v>
      </c>
      <c r="G507" s="310" t="s">
        <v>981</v>
      </c>
      <c r="H507" s="251" t="s">
        <v>482</v>
      </c>
      <c r="I507" s="251" t="s">
        <v>395</v>
      </c>
      <c r="J507" s="251" t="s">
        <v>578</v>
      </c>
      <c r="K507" s="277" t="s">
        <v>579</v>
      </c>
      <c r="L507" s="280" t="s">
        <v>579</v>
      </c>
      <c r="M507" s="250" t="s">
        <v>468</v>
      </c>
      <c r="N507" s="250" t="s">
        <v>468</v>
      </c>
      <c r="O507" s="250" t="n">
        <v>69405</v>
      </c>
      <c r="P507" s="303" t="n">
        <v>45869</v>
      </c>
      <c r="Q507" s="287"/>
      <c r="R507" s="287"/>
      <c r="S507" s="287"/>
    </row>
    <row r="508" customFormat="false" ht="12.75" hidden="false" customHeight="true" outlineLevel="0" collapsed="false">
      <c r="A508" s="291" t="n">
        <v>505</v>
      </c>
      <c r="B508" s="303" t="n">
        <v>45873</v>
      </c>
      <c r="C508" s="276" t="n">
        <v>45839</v>
      </c>
      <c r="D508" s="251" t="s">
        <v>147</v>
      </c>
      <c r="E508" s="251" t="s">
        <v>149</v>
      </c>
      <c r="F508" s="278" t="n">
        <v>2725.5</v>
      </c>
      <c r="G508" s="310" t="s">
        <v>981</v>
      </c>
      <c r="H508" s="251" t="s">
        <v>482</v>
      </c>
      <c r="I508" s="251" t="s">
        <v>397</v>
      </c>
      <c r="J508" s="251" t="s">
        <v>487</v>
      </c>
      <c r="K508" s="277" t="s">
        <v>612</v>
      </c>
      <c r="L508" s="280" t="s">
        <v>612</v>
      </c>
      <c r="M508" s="250" t="s">
        <v>468</v>
      </c>
      <c r="N508" s="250" t="s">
        <v>468</v>
      </c>
      <c r="O508" s="250" t="n">
        <v>34617</v>
      </c>
      <c r="P508" s="303" t="n">
        <v>45869</v>
      </c>
      <c r="Q508" s="287"/>
      <c r="R508" s="287"/>
      <c r="S508" s="287"/>
    </row>
    <row r="509" customFormat="false" ht="12.75" hidden="false" customHeight="true" outlineLevel="0" collapsed="false">
      <c r="A509" s="291" t="n">
        <v>506</v>
      </c>
      <c r="B509" s="303" t="n">
        <v>45873</v>
      </c>
      <c r="C509" s="276" t="n">
        <v>45839</v>
      </c>
      <c r="D509" s="251" t="s">
        <v>147</v>
      </c>
      <c r="E509" s="251" t="s">
        <v>149</v>
      </c>
      <c r="F509" s="278" t="n">
        <v>2606.95</v>
      </c>
      <c r="G509" s="310" t="s">
        <v>981</v>
      </c>
      <c r="H509" s="251" t="s">
        <v>482</v>
      </c>
      <c r="I509" s="251" t="s">
        <v>394</v>
      </c>
      <c r="J509" s="296" t="s">
        <v>487</v>
      </c>
      <c r="K509" s="280" t="s">
        <v>489</v>
      </c>
      <c r="L509" s="280" t="s">
        <v>489</v>
      </c>
      <c r="M509" s="250" t="s">
        <v>468</v>
      </c>
      <c r="N509" s="250" t="s">
        <v>468</v>
      </c>
      <c r="O509" s="250" t="n">
        <v>69328</v>
      </c>
      <c r="P509" s="303" t="n">
        <v>45869</v>
      </c>
      <c r="Q509" s="287"/>
      <c r="R509" s="287"/>
      <c r="S509" s="287"/>
    </row>
    <row r="510" customFormat="false" ht="12.75" hidden="false" customHeight="true" outlineLevel="0" collapsed="false">
      <c r="A510" s="302" t="n">
        <v>507</v>
      </c>
      <c r="B510" s="303" t="n">
        <v>45873</v>
      </c>
      <c r="C510" s="276" t="n">
        <v>45839</v>
      </c>
      <c r="D510" s="251" t="s">
        <v>147</v>
      </c>
      <c r="E510" s="251" t="s">
        <v>149</v>
      </c>
      <c r="F510" s="278" t="n">
        <v>2789.9</v>
      </c>
      <c r="G510" s="310" t="s">
        <v>981</v>
      </c>
      <c r="H510" s="251" t="s">
        <v>482</v>
      </c>
      <c r="I510" s="251" t="s">
        <v>396</v>
      </c>
      <c r="J510" s="251" t="s">
        <v>487</v>
      </c>
      <c r="K510" s="251" t="s">
        <v>692</v>
      </c>
      <c r="L510" s="280" t="s">
        <v>692</v>
      </c>
      <c r="M510" s="250" t="s">
        <v>468</v>
      </c>
      <c r="N510" s="250" t="s">
        <v>468</v>
      </c>
      <c r="O510" s="250" t="n">
        <v>69326</v>
      </c>
      <c r="P510" s="303" t="n">
        <v>45869</v>
      </c>
      <c r="Q510" s="287"/>
      <c r="R510" s="287"/>
      <c r="S510" s="287"/>
    </row>
    <row r="511" customFormat="false" ht="12.75" hidden="false" customHeight="true" outlineLevel="0" collapsed="false">
      <c r="A511" s="291" t="n">
        <v>508</v>
      </c>
      <c r="B511" s="303" t="n">
        <v>45873</v>
      </c>
      <c r="C511" s="276" t="n">
        <v>45839</v>
      </c>
      <c r="D511" s="251" t="s">
        <v>147</v>
      </c>
      <c r="E511" s="251" t="s">
        <v>149</v>
      </c>
      <c r="F511" s="278" t="n">
        <v>2789.9</v>
      </c>
      <c r="G511" s="310" t="s">
        <v>981</v>
      </c>
      <c r="H511" s="251" t="s">
        <v>482</v>
      </c>
      <c r="I511" s="251" t="s">
        <v>397</v>
      </c>
      <c r="J511" s="251" t="s">
        <v>487</v>
      </c>
      <c r="K511" s="251" t="s">
        <v>693</v>
      </c>
      <c r="L511" s="280" t="s">
        <v>693</v>
      </c>
      <c r="M511" s="250" t="s">
        <v>468</v>
      </c>
      <c r="N511" s="250" t="s">
        <v>468</v>
      </c>
      <c r="O511" s="250" t="n">
        <v>69323</v>
      </c>
      <c r="P511" s="303" t="n">
        <v>45869</v>
      </c>
      <c r="Q511" s="287"/>
      <c r="R511" s="287"/>
      <c r="S511" s="287"/>
    </row>
    <row r="512" customFormat="false" ht="12.75" hidden="false" customHeight="true" outlineLevel="0" collapsed="false">
      <c r="A512" s="291" t="n">
        <v>509</v>
      </c>
      <c r="B512" s="303" t="n">
        <v>45873</v>
      </c>
      <c r="C512" s="276" t="n">
        <v>45839</v>
      </c>
      <c r="D512" s="251" t="s">
        <v>147</v>
      </c>
      <c r="E512" s="251" t="s">
        <v>149</v>
      </c>
      <c r="F512" s="278" t="n">
        <v>3183.34</v>
      </c>
      <c r="G512" s="310" t="s">
        <v>981</v>
      </c>
      <c r="H512" s="251" t="s">
        <v>482</v>
      </c>
      <c r="I512" s="251" t="s">
        <v>394</v>
      </c>
      <c r="J512" s="251" t="s">
        <v>483</v>
      </c>
      <c r="K512" s="253" t="s">
        <v>521</v>
      </c>
      <c r="L512" s="280" t="s">
        <v>521</v>
      </c>
      <c r="M512" s="250" t="s">
        <v>468</v>
      </c>
      <c r="N512" s="250" t="s">
        <v>468</v>
      </c>
      <c r="O512" s="250" t="n">
        <v>69214</v>
      </c>
      <c r="P512" s="303" t="n">
        <v>45869</v>
      </c>
      <c r="Q512" s="287"/>
      <c r="R512" s="287"/>
      <c r="S512" s="287"/>
    </row>
    <row r="513" customFormat="false" ht="12.75" hidden="false" customHeight="true" outlineLevel="0" collapsed="false">
      <c r="A513" s="302" t="n">
        <v>510</v>
      </c>
      <c r="B513" s="303" t="n">
        <v>45873</v>
      </c>
      <c r="C513" s="276" t="n">
        <v>45839</v>
      </c>
      <c r="D513" s="251" t="s">
        <v>147</v>
      </c>
      <c r="E513" s="251" t="s">
        <v>149</v>
      </c>
      <c r="F513" s="278" t="n">
        <v>2789.9</v>
      </c>
      <c r="G513" s="310" t="s">
        <v>981</v>
      </c>
      <c r="H513" s="251" t="s">
        <v>482</v>
      </c>
      <c r="I513" s="251" t="s">
        <v>396</v>
      </c>
      <c r="J513" s="251" t="s">
        <v>487</v>
      </c>
      <c r="K513" s="251" t="s">
        <v>581</v>
      </c>
      <c r="L513" s="280" t="s">
        <v>581</v>
      </c>
      <c r="M513" s="250" t="s">
        <v>468</v>
      </c>
      <c r="N513" s="250" t="s">
        <v>468</v>
      </c>
      <c r="O513" s="250" t="n">
        <v>69327</v>
      </c>
      <c r="P513" s="303" t="n">
        <v>45869</v>
      </c>
      <c r="Q513" s="287"/>
      <c r="R513" s="287"/>
      <c r="S513" s="287"/>
    </row>
    <row r="514" customFormat="false" ht="12.75" hidden="false" customHeight="true" outlineLevel="0" collapsed="false">
      <c r="A514" s="291" t="n">
        <v>511</v>
      </c>
      <c r="B514" s="303" t="n">
        <v>45873</v>
      </c>
      <c r="C514" s="276" t="n">
        <v>45839</v>
      </c>
      <c r="D514" s="251" t="s">
        <v>147</v>
      </c>
      <c r="E514" s="251" t="s">
        <v>149</v>
      </c>
      <c r="F514" s="278" t="n">
        <v>1561.51</v>
      </c>
      <c r="G514" s="310" t="s">
        <v>981</v>
      </c>
      <c r="H514" s="251" t="s">
        <v>482</v>
      </c>
      <c r="I514" s="251" t="s">
        <v>394</v>
      </c>
      <c r="J514" s="249" t="s">
        <v>487</v>
      </c>
      <c r="K514" s="251" t="s">
        <v>971</v>
      </c>
      <c r="L514" s="280" t="s">
        <v>971</v>
      </c>
      <c r="M514" s="250" t="s">
        <v>468</v>
      </c>
      <c r="N514" s="250" t="s">
        <v>468</v>
      </c>
      <c r="O514" s="250" t="n">
        <v>69333</v>
      </c>
      <c r="P514" s="303" t="n">
        <v>45869</v>
      </c>
      <c r="Q514" s="287"/>
      <c r="R514" s="287"/>
      <c r="S514" s="287"/>
    </row>
    <row r="515" customFormat="false" ht="12.75" hidden="false" customHeight="true" outlineLevel="0" collapsed="false">
      <c r="A515" s="291" t="n">
        <v>512</v>
      </c>
      <c r="B515" s="303" t="n">
        <v>45873</v>
      </c>
      <c r="C515" s="276" t="n">
        <v>45839</v>
      </c>
      <c r="D515" s="251" t="s">
        <v>147</v>
      </c>
      <c r="E515" s="251" t="s">
        <v>149</v>
      </c>
      <c r="F515" s="278" t="n">
        <v>2789.9</v>
      </c>
      <c r="G515" s="310" t="s">
        <v>981</v>
      </c>
      <c r="H515" s="251" t="s">
        <v>482</v>
      </c>
      <c r="I515" s="251" t="s">
        <v>395</v>
      </c>
      <c r="J515" s="295" t="s">
        <v>487</v>
      </c>
      <c r="K515" s="251" t="s">
        <v>510</v>
      </c>
      <c r="L515" s="280" t="s">
        <v>510</v>
      </c>
      <c r="M515" s="250" t="s">
        <v>468</v>
      </c>
      <c r="N515" s="250" t="s">
        <v>468</v>
      </c>
      <c r="O515" s="250" t="n">
        <v>69217</v>
      </c>
      <c r="P515" s="303" t="n">
        <v>45869</v>
      </c>
      <c r="Q515" s="287"/>
      <c r="R515" s="287"/>
      <c r="S515" s="287"/>
    </row>
    <row r="516" customFormat="false" ht="12.75" hidden="false" customHeight="true" outlineLevel="0" collapsed="false">
      <c r="A516" s="302" t="n">
        <v>513</v>
      </c>
      <c r="B516" s="303" t="n">
        <v>45873</v>
      </c>
      <c r="C516" s="276" t="n">
        <v>45839</v>
      </c>
      <c r="D516" s="251" t="s">
        <v>147</v>
      </c>
      <c r="E516" s="251" t="s">
        <v>149</v>
      </c>
      <c r="F516" s="278" t="n">
        <v>3636.67</v>
      </c>
      <c r="G516" s="310" t="s">
        <v>981</v>
      </c>
      <c r="H516" s="251" t="s">
        <v>482</v>
      </c>
      <c r="I516" s="251" t="s">
        <v>397</v>
      </c>
      <c r="J516" s="251" t="s">
        <v>621</v>
      </c>
      <c r="K516" s="251" t="s">
        <v>694</v>
      </c>
      <c r="L516" s="280" t="s">
        <v>694</v>
      </c>
      <c r="M516" s="250" t="s">
        <v>468</v>
      </c>
      <c r="N516" s="250" t="s">
        <v>468</v>
      </c>
      <c r="O516" s="250" t="n">
        <v>70924</v>
      </c>
      <c r="P516" s="303" t="n">
        <v>45869</v>
      </c>
      <c r="Q516" s="287"/>
      <c r="R516" s="287"/>
      <c r="S516" s="287"/>
    </row>
    <row r="517" customFormat="false" ht="12.75" hidden="false" customHeight="true" outlineLevel="0" collapsed="false">
      <c r="A517" s="291" t="n">
        <v>514</v>
      </c>
      <c r="B517" s="303" t="n">
        <v>45873</v>
      </c>
      <c r="C517" s="276" t="n">
        <v>45839</v>
      </c>
      <c r="D517" s="251" t="s">
        <v>147</v>
      </c>
      <c r="E517" s="251" t="s">
        <v>149</v>
      </c>
      <c r="F517" s="278" t="n">
        <v>2617.4</v>
      </c>
      <c r="G517" s="310" t="s">
        <v>981</v>
      </c>
      <c r="H517" s="251" t="s">
        <v>482</v>
      </c>
      <c r="I517" s="251" t="s">
        <v>395</v>
      </c>
      <c r="J517" s="295" t="s">
        <v>487</v>
      </c>
      <c r="K517" s="251" t="s">
        <v>509</v>
      </c>
      <c r="L517" s="280" t="s">
        <v>509</v>
      </c>
      <c r="M517" s="250" t="s">
        <v>468</v>
      </c>
      <c r="N517" s="250" t="s">
        <v>468</v>
      </c>
      <c r="O517" s="250" t="n">
        <v>69680</v>
      </c>
      <c r="P517" s="303" t="n">
        <v>45869</v>
      </c>
      <c r="Q517" s="287"/>
      <c r="R517" s="287"/>
      <c r="S517" s="287"/>
    </row>
    <row r="518" customFormat="false" ht="12.75" hidden="false" customHeight="true" outlineLevel="0" collapsed="false">
      <c r="A518" s="291" t="n">
        <v>515</v>
      </c>
      <c r="B518" s="303" t="n">
        <v>45873</v>
      </c>
      <c r="C518" s="276" t="n">
        <v>45839</v>
      </c>
      <c r="D518" s="251" t="s">
        <v>147</v>
      </c>
      <c r="E518" s="251" t="s">
        <v>149</v>
      </c>
      <c r="F518" s="278" t="n">
        <v>3500</v>
      </c>
      <c r="G518" s="310" t="s">
        <v>981</v>
      </c>
      <c r="H518" s="251" t="s">
        <v>482</v>
      </c>
      <c r="I518" s="251" t="s">
        <v>394</v>
      </c>
      <c r="J518" s="251" t="s">
        <v>621</v>
      </c>
      <c r="K518" s="251" t="s">
        <v>622</v>
      </c>
      <c r="L518" s="280" t="s">
        <v>622</v>
      </c>
      <c r="M518" s="250" t="s">
        <v>468</v>
      </c>
      <c r="N518" s="250" t="s">
        <v>468</v>
      </c>
      <c r="O518" s="250" t="n">
        <v>70319</v>
      </c>
      <c r="P518" s="303" t="n">
        <v>45869</v>
      </c>
      <c r="Q518" s="287"/>
      <c r="R518" s="287"/>
      <c r="S518" s="287"/>
    </row>
    <row r="519" customFormat="false" ht="12.75" hidden="false" customHeight="true" outlineLevel="0" collapsed="false">
      <c r="A519" s="302" t="n">
        <v>516</v>
      </c>
      <c r="B519" s="303" t="n">
        <v>45873</v>
      </c>
      <c r="C519" s="276" t="n">
        <v>45839</v>
      </c>
      <c r="D519" s="251" t="s">
        <v>147</v>
      </c>
      <c r="E519" s="251" t="s">
        <v>149</v>
      </c>
      <c r="F519" s="278" t="n">
        <v>2789.9</v>
      </c>
      <c r="G519" s="310" t="s">
        <v>981</v>
      </c>
      <c r="H519" s="251" t="s">
        <v>482</v>
      </c>
      <c r="I519" s="251" t="s">
        <v>395</v>
      </c>
      <c r="J519" s="249" t="s">
        <v>487</v>
      </c>
      <c r="K519" s="251" t="s">
        <v>830</v>
      </c>
      <c r="L519" s="280" t="s">
        <v>830</v>
      </c>
      <c r="M519" s="250" t="s">
        <v>468</v>
      </c>
      <c r="N519" s="250" t="s">
        <v>468</v>
      </c>
      <c r="O519" s="250" t="n">
        <v>8398359</v>
      </c>
      <c r="P519" s="303" t="n">
        <v>45869</v>
      </c>
      <c r="Q519" s="287"/>
      <c r="R519" s="287"/>
      <c r="S519" s="287"/>
    </row>
    <row r="520" customFormat="false" ht="12.75" hidden="false" customHeight="true" outlineLevel="0" collapsed="false">
      <c r="A520" s="291" t="n">
        <v>517</v>
      </c>
      <c r="B520" s="303" t="n">
        <v>45873</v>
      </c>
      <c r="C520" s="276" t="n">
        <v>45839</v>
      </c>
      <c r="D520" s="251" t="s">
        <v>147</v>
      </c>
      <c r="E520" s="251" t="s">
        <v>149</v>
      </c>
      <c r="F520" s="278" t="n">
        <v>2789.9</v>
      </c>
      <c r="G520" s="310" t="s">
        <v>981</v>
      </c>
      <c r="H520" s="251" t="s">
        <v>482</v>
      </c>
      <c r="I520" s="251" t="s">
        <v>395</v>
      </c>
      <c r="J520" s="251" t="s">
        <v>487</v>
      </c>
      <c r="K520" s="251" t="s">
        <v>695</v>
      </c>
      <c r="L520" s="280" t="s">
        <v>695</v>
      </c>
      <c r="M520" s="250" t="s">
        <v>468</v>
      </c>
      <c r="N520" s="250" t="s">
        <v>468</v>
      </c>
      <c r="O520" s="250" t="n">
        <v>69331</v>
      </c>
      <c r="P520" s="303" t="n">
        <v>45869</v>
      </c>
      <c r="Q520" s="287"/>
      <c r="R520" s="287"/>
      <c r="S520" s="287"/>
    </row>
    <row r="521" customFormat="false" ht="12.75" hidden="false" customHeight="true" outlineLevel="0" collapsed="false">
      <c r="A521" s="291" t="n">
        <v>518</v>
      </c>
      <c r="B521" s="303" t="n">
        <v>45873</v>
      </c>
      <c r="C521" s="276" t="n">
        <v>45839</v>
      </c>
      <c r="D521" s="251" t="s">
        <v>147</v>
      </c>
      <c r="E521" s="251" t="s">
        <v>149</v>
      </c>
      <c r="F521" s="278" t="n">
        <v>2789.9</v>
      </c>
      <c r="G521" s="310" t="s">
        <v>981</v>
      </c>
      <c r="H521" s="251" t="s">
        <v>482</v>
      </c>
      <c r="I521" s="251" t="s">
        <v>396</v>
      </c>
      <c r="J521" s="295" t="s">
        <v>487</v>
      </c>
      <c r="K521" s="251" t="s">
        <v>514</v>
      </c>
      <c r="L521" s="280" t="s">
        <v>514</v>
      </c>
      <c r="M521" s="250" t="s">
        <v>468</v>
      </c>
      <c r="N521" s="250" t="s">
        <v>468</v>
      </c>
      <c r="O521" s="250" t="n">
        <v>70108</v>
      </c>
      <c r="P521" s="303" t="n">
        <v>45869</v>
      </c>
      <c r="Q521" s="287"/>
      <c r="R521" s="287"/>
      <c r="S521" s="287"/>
    </row>
    <row r="522" customFormat="false" ht="12.75" hidden="false" customHeight="true" outlineLevel="0" collapsed="false">
      <c r="A522" s="302" t="n">
        <v>519</v>
      </c>
      <c r="B522" s="303" t="n">
        <v>45873</v>
      </c>
      <c r="C522" s="276" t="n">
        <v>45839</v>
      </c>
      <c r="D522" s="251" t="s">
        <v>147</v>
      </c>
      <c r="E522" s="251" t="s">
        <v>149</v>
      </c>
      <c r="F522" s="278" t="n">
        <v>2606.95</v>
      </c>
      <c r="G522" s="310" t="s">
        <v>981</v>
      </c>
      <c r="H522" s="251" t="s">
        <v>482</v>
      </c>
      <c r="I522" s="251" t="s">
        <v>394</v>
      </c>
      <c r="J522" s="296" t="s">
        <v>487</v>
      </c>
      <c r="K522" s="280" t="s">
        <v>490</v>
      </c>
      <c r="L522" s="280" t="s">
        <v>490</v>
      </c>
      <c r="M522" s="250" t="s">
        <v>468</v>
      </c>
      <c r="N522" s="250" t="s">
        <v>468</v>
      </c>
      <c r="O522" s="250" t="n">
        <v>71083</v>
      </c>
      <c r="P522" s="303" t="n">
        <v>45869</v>
      </c>
      <c r="Q522" s="287"/>
      <c r="R522" s="287"/>
      <c r="S522" s="287"/>
    </row>
    <row r="523" customFormat="false" ht="12.75" hidden="false" customHeight="true" outlineLevel="0" collapsed="false">
      <c r="A523" s="291" t="n">
        <v>520</v>
      </c>
      <c r="B523" s="303" t="n">
        <v>45873</v>
      </c>
      <c r="C523" s="276" t="n">
        <v>45839</v>
      </c>
      <c r="D523" s="251" t="s">
        <v>147</v>
      </c>
      <c r="E523" s="251" t="s">
        <v>149</v>
      </c>
      <c r="F523" s="278" t="n">
        <v>1034.19</v>
      </c>
      <c r="G523" s="310" t="s">
        <v>981</v>
      </c>
      <c r="H523" s="251" t="s">
        <v>482</v>
      </c>
      <c r="I523" s="251" t="s">
        <v>394</v>
      </c>
      <c r="J523" s="253" t="s">
        <v>487</v>
      </c>
      <c r="K523" s="251" t="s">
        <v>982</v>
      </c>
      <c r="L523" s="280" t="s">
        <v>982</v>
      </c>
      <c r="M523" s="250" t="s">
        <v>468</v>
      </c>
      <c r="N523" s="250" t="s">
        <v>468</v>
      </c>
      <c r="O523" s="250" t="n">
        <v>62589</v>
      </c>
      <c r="P523" s="303" t="n">
        <v>45869</v>
      </c>
      <c r="Q523" s="287"/>
      <c r="R523" s="287"/>
      <c r="S523" s="287"/>
    </row>
    <row r="524" customFormat="false" ht="12.75" hidden="false" customHeight="true" outlineLevel="0" collapsed="false">
      <c r="A524" s="291" t="n">
        <v>521</v>
      </c>
      <c r="B524" s="303" t="n">
        <v>45873</v>
      </c>
      <c r="C524" s="276" t="n">
        <v>45839</v>
      </c>
      <c r="D524" s="251" t="s">
        <v>147</v>
      </c>
      <c r="E524" s="251" t="s">
        <v>149</v>
      </c>
      <c r="F524" s="278" t="n">
        <v>1079.5</v>
      </c>
      <c r="G524" s="310" t="s">
        <v>981</v>
      </c>
      <c r="H524" s="251" t="s">
        <v>482</v>
      </c>
      <c r="I524" s="251" t="s">
        <v>394</v>
      </c>
      <c r="J524" s="251" t="s">
        <v>578</v>
      </c>
      <c r="K524" s="277" t="s">
        <v>595</v>
      </c>
      <c r="L524" s="280" t="s">
        <v>595</v>
      </c>
      <c r="M524" s="250" t="s">
        <v>468</v>
      </c>
      <c r="N524" s="250" t="s">
        <v>468</v>
      </c>
      <c r="O524" s="250" t="n">
        <v>8271325</v>
      </c>
      <c r="P524" s="303" t="n">
        <v>45869</v>
      </c>
      <c r="Q524" s="287"/>
      <c r="R524" s="287"/>
      <c r="S524" s="287"/>
    </row>
    <row r="525" customFormat="false" ht="12.75" hidden="false" customHeight="true" outlineLevel="0" collapsed="false">
      <c r="A525" s="302" t="n">
        <v>522</v>
      </c>
      <c r="B525" s="303" t="n">
        <v>45873</v>
      </c>
      <c r="C525" s="276" t="n">
        <v>45839</v>
      </c>
      <c r="D525" s="251" t="s">
        <v>147</v>
      </c>
      <c r="E525" s="251" t="s">
        <v>149</v>
      </c>
      <c r="F525" s="278" t="n">
        <v>963</v>
      </c>
      <c r="G525" s="310" t="s">
        <v>981</v>
      </c>
      <c r="H525" s="251" t="s">
        <v>482</v>
      </c>
      <c r="I525" s="251" t="s">
        <v>396</v>
      </c>
      <c r="J525" s="251" t="s">
        <v>712</v>
      </c>
      <c r="K525" s="251" t="s">
        <v>713</v>
      </c>
      <c r="L525" s="280" t="s">
        <v>713</v>
      </c>
      <c r="M525" s="250" t="s">
        <v>468</v>
      </c>
      <c r="N525" s="250" t="s">
        <v>468</v>
      </c>
      <c r="O525" s="250" t="n">
        <v>5742</v>
      </c>
      <c r="P525" s="303" t="n">
        <v>45869</v>
      </c>
      <c r="Q525" s="287"/>
      <c r="R525" s="287"/>
      <c r="S525" s="287"/>
    </row>
    <row r="526" customFormat="false" ht="12.75" hidden="false" customHeight="true" outlineLevel="0" collapsed="false">
      <c r="A526" s="291" t="n">
        <v>523</v>
      </c>
      <c r="B526" s="303" t="n">
        <v>45873</v>
      </c>
      <c r="C526" s="276" t="n">
        <v>45839</v>
      </c>
      <c r="D526" s="251" t="s">
        <v>147</v>
      </c>
      <c r="E526" s="251" t="s">
        <v>149</v>
      </c>
      <c r="F526" s="278" t="n">
        <v>3636.67</v>
      </c>
      <c r="G526" s="310" t="s">
        <v>981</v>
      </c>
      <c r="H526" s="251" t="s">
        <v>482</v>
      </c>
      <c r="I526" s="251" t="s">
        <v>396</v>
      </c>
      <c r="J526" s="251" t="s">
        <v>621</v>
      </c>
      <c r="K526" s="251" t="s">
        <v>646</v>
      </c>
      <c r="L526" s="280" t="s">
        <v>646</v>
      </c>
      <c r="M526" s="250" t="s">
        <v>468</v>
      </c>
      <c r="N526" s="250" t="s">
        <v>468</v>
      </c>
      <c r="O526" s="250" t="n">
        <v>8265079</v>
      </c>
      <c r="P526" s="303" t="n">
        <v>45869</v>
      </c>
      <c r="Q526" s="287"/>
      <c r="R526" s="287"/>
      <c r="S526" s="287"/>
    </row>
    <row r="527" customFormat="false" ht="12.75" hidden="false" customHeight="true" outlineLevel="0" collapsed="false">
      <c r="A527" s="291" t="n">
        <v>524</v>
      </c>
      <c r="B527" s="303" t="n">
        <v>45873</v>
      </c>
      <c r="C527" s="276" t="n">
        <v>45839</v>
      </c>
      <c r="D527" s="251" t="s">
        <v>147</v>
      </c>
      <c r="E527" s="251" t="s">
        <v>149</v>
      </c>
      <c r="F527" s="278" t="n">
        <v>2789.9</v>
      </c>
      <c r="G527" s="310" t="s">
        <v>981</v>
      </c>
      <c r="H527" s="251" t="s">
        <v>482</v>
      </c>
      <c r="I527" s="251" t="s">
        <v>397</v>
      </c>
      <c r="J527" s="249" t="s">
        <v>487</v>
      </c>
      <c r="K527" s="251" t="s">
        <v>831</v>
      </c>
      <c r="L527" s="280" t="s">
        <v>831</v>
      </c>
      <c r="M527" s="250" t="s">
        <v>468</v>
      </c>
      <c r="N527" s="250" t="s">
        <v>468</v>
      </c>
      <c r="O527" s="250" t="n">
        <v>8328195</v>
      </c>
      <c r="P527" s="303" t="n">
        <v>45869</v>
      </c>
      <c r="Q527" s="287"/>
      <c r="R527" s="287"/>
      <c r="S527" s="287"/>
    </row>
    <row r="528" customFormat="false" ht="12.75" hidden="false" customHeight="true" outlineLevel="0" collapsed="false">
      <c r="A528" s="302" t="n">
        <v>525</v>
      </c>
      <c r="B528" s="303" t="n">
        <v>45873</v>
      </c>
      <c r="C528" s="276" t="n">
        <v>45839</v>
      </c>
      <c r="D528" s="251" t="s">
        <v>147</v>
      </c>
      <c r="E528" s="251" t="s">
        <v>149</v>
      </c>
      <c r="F528" s="278" t="n">
        <v>218.92</v>
      </c>
      <c r="G528" s="310" t="s">
        <v>981</v>
      </c>
      <c r="H528" s="251" t="s">
        <v>482</v>
      </c>
      <c r="I528" s="251" t="s">
        <v>394</v>
      </c>
      <c r="J528" s="249" t="s">
        <v>483</v>
      </c>
      <c r="K528" s="251" t="s">
        <v>977</v>
      </c>
      <c r="L528" s="280" t="s">
        <v>977</v>
      </c>
      <c r="M528" s="250" t="s">
        <v>468</v>
      </c>
      <c r="N528" s="250" t="s">
        <v>468</v>
      </c>
      <c r="O528" s="250" t="n">
        <v>20257502</v>
      </c>
      <c r="P528" s="303" t="n">
        <v>45869</v>
      </c>
      <c r="Q528" s="287"/>
      <c r="R528" s="287"/>
      <c r="S528" s="287"/>
    </row>
    <row r="529" customFormat="false" ht="12.75" hidden="false" customHeight="true" outlineLevel="0" collapsed="false">
      <c r="A529" s="291" t="n">
        <v>526</v>
      </c>
      <c r="B529" s="303" t="n">
        <v>45873</v>
      </c>
      <c r="C529" s="276" t="n">
        <v>45870</v>
      </c>
      <c r="D529" s="251" t="s">
        <v>158</v>
      </c>
      <c r="E529" s="251" t="s">
        <v>322</v>
      </c>
      <c r="F529" s="278" t="n">
        <v>260</v>
      </c>
      <c r="G529" s="310" t="s">
        <v>983</v>
      </c>
      <c r="H529" s="253" t="s">
        <v>984</v>
      </c>
      <c r="I529" s="251" t="s">
        <v>394</v>
      </c>
      <c r="J529" s="253" t="s">
        <v>853</v>
      </c>
      <c r="K529" s="251" t="s">
        <v>552</v>
      </c>
      <c r="L529" s="280" t="s">
        <v>552</v>
      </c>
      <c r="M529" s="250" t="s">
        <v>468</v>
      </c>
      <c r="N529" s="250" t="s">
        <v>468</v>
      </c>
      <c r="O529" s="250" t="n">
        <v>274</v>
      </c>
      <c r="P529" s="303" t="n">
        <v>45873</v>
      </c>
      <c r="Q529" s="287"/>
      <c r="R529" s="287"/>
      <c r="S529" s="287"/>
    </row>
    <row r="530" customFormat="false" ht="12.75" hidden="false" customHeight="true" outlineLevel="0" collapsed="false">
      <c r="A530" s="291" t="n">
        <v>527</v>
      </c>
      <c r="B530" s="303" t="n">
        <v>45873</v>
      </c>
      <c r="C530" s="276" t="n">
        <v>45870</v>
      </c>
      <c r="D530" s="251" t="s">
        <v>158</v>
      </c>
      <c r="E530" s="251" t="s">
        <v>322</v>
      </c>
      <c r="F530" s="278" t="n">
        <v>1012.65</v>
      </c>
      <c r="G530" s="310" t="s">
        <v>983</v>
      </c>
      <c r="H530" s="253" t="s">
        <v>985</v>
      </c>
      <c r="I530" s="251" t="s">
        <v>395</v>
      </c>
      <c r="J530" s="253" t="s">
        <v>986</v>
      </c>
      <c r="K530" s="251" t="s">
        <v>719</v>
      </c>
      <c r="L530" s="280" t="s">
        <v>719</v>
      </c>
      <c r="M530" s="250" t="s">
        <v>468</v>
      </c>
      <c r="N530" s="250" t="s">
        <v>468</v>
      </c>
      <c r="O530" s="250" t="n">
        <v>7655</v>
      </c>
      <c r="P530" s="303" t="n">
        <v>45870</v>
      </c>
      <c r="Q530" s="287"/>
      <c r="R530" s="287"/>
      <c r="S530" s="287"/>
    </row>
    <row r="531" customFormat="false" ht="12.75" hidden="false" customHeight="true" outlineLevel="0" collapsed="false">
      <c r="A531" s="302" t="n">
        <v>528</v>
      </c>
      <c r="B531" s="303" t="n">
        <v>45873</v>
      </c>
      <c r="C531" s="276" t="n">
        <v>45870</v>
      </c>
      <c r="D531" s="251" t="s">
        <v>158</v>
      </c>
      <c r="E531" s="251" t="s">
        <v>302</v>
      </c>
      <c r="F531" s="278" t="n">
        <v>10</v>
      </c>
      <c r="G531" s="310" t="s">
        <v>477</v>
      </c>
      <c r="H531" s="253"/>
      <c r="I531" s="251" t="s">
        <v>392</v>
      </c>
      <c r="J531" s="253" t="s">
        <v>839</v>
      </c>
      <c r="K531" s="251" t="s">
        <v>479</v>
      </c>
      <c r="L531" s="280" t="s">
        <v>479</v>
      </c>
      <c r="M531" s="250" t="s">
        <v>468</v>
      </c>
      <c r="N531" s="250" t="s">
        <v>468</v>
      </c>
      <c r="O531" s="250" t="n">
        <v>69721</v>
      </c>
      <c r="P531" s="303" t="n">
        <v>45873</v>
      </c>
      <c r="Q531" s="287"/>
      <c r="R531" s="287"/>
      <c r="S531" s="287"/>
    </row>
    <row r="532" customFormat="false" ht="12.75" hidden="false" customHeight="true" outlineLevel="0" collapsed="false">
      <c r="A532" s="291" t="n">
        <v>529</v>
      </c>
      <c r="B532" s="303" t="n">
        <v>45873</v>
      </c>
      <c r="C532" s="276" t="n">
        <v>45870</v>
      </c>
      <c r="D532" s="251" t="s">
        <v>158</v>
      </c>
      <c r="E532" s="251" t="s">
        <v>302</v>
      </c>
      <c r="F532" s="278" t="n">
        <v>23.8</v>
      </c>
      <c r="G532" s="310" t="s">
        <v>477</v>
      </c>
      <c r="H532" s="253"/>
      <c r="I532" s="251" t="s">
        <v>392</v>
      </c>
      <c r="J532" s="253" t="s">
        <v>839</v>
      </c>
      <c r="K532" s="251" t="s">
        <v>479</v>
      </c>
      <c r="L532" s="280" t="s">
        <v>479</v>
      </c>
      <c r="M532" s="250" t="s">
        <v>468</v>
      </c>
      <c r="N532" s="250" t="s">
        <v>468</v>
      </c>
      <c r="O532" s="250" t="n">
        <v>69849</v>
      </c>
      <c r="P532" s="303" t="n">
        <v>45873</v>
      </c>
      <c r="Q532" s="287"/>
      <c r="R532" s="287"/>
      <c r="S532" s="287"/>
    </row>
    <row r="533" customFormat="false" ht="12.75" hidden="false" customHeight="true" outlineLevel="0" collapsed="false">
      <c r="A533" s="291" t="n">
        <v>530</v>
      </c>
      <c r="B533" s="303" t="n">
        <v>45873</v>
      </c>
      <c r="C533" s="276" t="n">
        <v>45870</v>
      </c>
      <c r="D533" s="251" t="s">
        <v>158</v>
      </c>
      <c r="E533" s="251" t="s">
        <v>302</v>
      </c>
      <c r="F533" s="278" t="n">
        <v>155.8</v>
      </c>
      <c r="G533" s="310" t="s">
        <v>477</v>
      </c>
      <c r="H533" s="253"/>
      <c r="I533" s="251" t="s">
        <v>392</v>
      </c>
      <c r="J533" s="253" t="s">
        <v>839</v>
      </c>
      <c r="K533" s="251" t="s">
        <v>479</v>
      </c>
      <c r="L533" s="280" t="s">
        <v>479</v>
      </c>
      <c r="M533" s="250" t="s">
        <v>468</v>
      </c>
      <c r="N533" s="250" t="s">
        <v>468</v>
      </c>
      <c r="O533" s="250" t="n">
        <v>69213</v>
      </c>
      <c r="P533" s="303" t="n">
        <v>45873</v>
      </c>
      <c r="Q533" s="287"/>
      <c r="R533" s="287"/>
      <c r="S533" s="287"/>
    </row>
    <row r="534" customFormat="false" ht="12.75" hidden="false" customHeight="true" outlineLevel="0" collapsed="false">
      <c r="A534" s="302" t="n">
        <v>531</v>
      </c>
      <c r="B534" s="303" t="n">
        <v>45874</v>
      </c>
      <c r="C534" s="276" t="n">
        <v>45870</v>
      </c>
      <c r="D534" s="251" t="s">
        <v>158</v>
      </c>
      <c r="E534" s="251" t="s">
        <v>322</v>
      </c>
      <c r="F534" s="278" t="n">
        <v>760.48</v>
      </c>
      <c r="G534" s="310" t="s">
        <v>983</v>
      </c>
      <c r="H534" s="253" t="s">
        <v>987</v>
      </c>
      <c r="I534" s="251" t="s">
        <v>394</v>
      </c>
      <c r="J534" s="253" t="s">
        <v>988</v>
      </c>
      <c r="K534" s="251" t="s">
        <v>989</v>
      </c>
      <c r="L534" s="280" t="s">
        <v>989</v>
      </c>
      <c r="M534" s="250" t="s">
        <v>468</v>
      </c>
      <c r="N534" s="250" t="s">
        <v>468</v>
      </c>
      <c r="O534" s="250" t="n">
        <v>299650</v>
      </c>
      <c r="P534" s="303" t="n">
        <v>45873</v>
      </c>
      <c r="Q534" s="287"/>
      <c r="R534" s="287"/>
      <c r="S534" s="287"/>
    </row>
    <row r="535" customFormat="false" ht="12.75" hidden="false" customHeight="true" outlineLevel="0" collapsed="false">
      <c r="A535" s="291" t="n">
        <v>532</v>
      </c>
      <c r="B535" s="303" t="n">
        <v>45874</v>
      </c>
      <c r="C535" s="276" t="n">
        <v>45870</v>
      </c>
      <c r="D535" s="251" t="s">
        <v>158</v>
      </c>
      <c r="E535" s="251" t="s">
        <v>302</v>
      </c>
      <c r="F535" s="278" t="n">
        <v>7.52</v>
      </c>
      <c r="G535" s="310" t="s">
        <v>477</v>
      </c>
      <c r="H535" s="253"/>
      <c r="I535" s="251" t="s">
        <v>392</v>
      </c>
      <c r="J535" s="253" t="s">
        <v>839</v>
      </c>
      <c r="K535" s="251" t="s">
        <v>479</v>
      </c>
      <c r="L535" s="280" t="s">
        <v>479</v>
      </c>
      <c r="M535" s="250" t="s">
        <v>468</v>
      </c>
      <c r="N535" s="250" t="s">
        <v>468</v>
      </c>
      <c r="O535" s="250" t="n">
        <v>20257503</v>
      </c>
      <c r="P535" s="303" t="n">
        <v>45874</v>
      </c>
      <c r="Q535" s="287"/>
      <c r="R535" s="287"/>
      <c r="S535" s="287"/>
    </row>
    <row r="536" customFormat="false" ht="24.05" hidden="false" customHeight="false" outlineLevel="0" collapsed="false">
      <c r="A536" s="291" t="n">
        <v>533</v>
      </c>
      <c r="B536" s="303" t="n">
        <v>45875</v>
      </c>
      <c r="C536" s="276" t="n">
        <v>45870</v>
      </c>
      <c r="D536" s="251" t="s">
        <v>158</v>
      </c>
      <c r="E536" s="251" t="s">
        <v>292</v>
      </c>
      <c r="F536" s="278" t="n">
        <v>166</v>
      </c>
      <c r="G536" s="310" t="s">
        <v>990</v>
      </c>
      <c r="H536" s="277" t="s">
        <v>991</v>
      </c>
      <c r="I536" s="251" t="s">
        <v>395</v>
      </c>
      <c r="J536" s="253" t="s">
        <v>946</v>
      </c>
      <c r="K536" s="251" t="s">
        <v>666</v>
      </c>
      <c r="L536" s="280" t="s">
        <v>666</v>
      </c>
      <c r="M536" s="250" t="s">
        <v>468</v>
      </c>
      <c r="N536" s="250" t="s">
        <v>468</v>
      </c>
      <c r="O536" s="250" t="n">
        <v>2952</v>
      </c>
      <c r="P536" s="303" t="n">
        <v>45874</v>
      </c>
      <c r="Q536" s="287"/>
      <c r="R536" s="287"/>
      <c r="S536" s="287"/>
    </row>
    <row r="537" customFormat="false" ht="37.3" hidden="false" customHeight="false" outlineLevel="0" collapsed="false">
      <c r="A537" s="302" t="n">
        <v>534</v>
      </c>
      <c r="B537" s="303" t="n">
        <v>45875</v>
      </c>
      <c r="C537" s="276" t="n">
        <v>45870</v>
      </c>
      <c r="D537" s="251" t="s">
        <v>160</v>
      </c>
      <c r="E537" s="251" t="s">
        <v>371</v>
      </c>
      <c r="F537" s="278" t="n">
        <v>870</v>
      </c>
      <c r="G537" s="310" t="s">
        <v>992</v>
      </c>
      <c r="H537" s="253" t="s">
        <v>993</v>
      </c>
      <c r="I537" s="251" t="s">
        <v>395</v>
      </c>
      <c r="J537" s="253" t="s">
        <v>853</v>
      </c>
      <c r="K537" s="251" t="s">
        <v>552</v>
      </c>
      <c r="L537" s="280" t="s">
        <v>552</v>
      </c>
      <c r="M537" s="250" t="s">
        <v>468</v>
      </c>
      <c r="N537" s="250" t="s">
        <v>468</v>
      </c>
      <c r="O537" s="250" t="n">
        <v>281</v>
      </c>
      <c r="P537" s="303" t="n">
        <v>45875</v>
      </c>
      <c r="Q537" s="287"/>
      <c r="R537" s="287"/>
      <c r="S537" s="287"/>
    </row>
    <row r="538" customFormat="false" ht="37.3" hidden="false" customHeight="false" outlineLevel="0" collapsed="false">
      <c r="A538" s="291" t="n">
        <v>535</v>
      </c>
      <c r="B538" s="303" t="n">
        <v>45875</v>
      </c>
      <c r="C538" s="276" t="n">
        <v>45870</v>
      </c>
      <c r="D538" s="251" t="s">
        <v>160</v>
      </c>
      <c r="E538" s="251" t="s">
        <v>371</v>
      </c>
      <c r="F538" s="278" t="n">
        <v>870</v>
      </c>
      <c r="G538" s="310" t="s">
        <v>992</v>
      </c>
      <c r="H538" s="253" t="s">
        <v>994</v>
      </c>
      <c r="I538" s="251" t="s">
        <v>397</v>
      </c>
      <c r="J538" s="253" t="s">
        <v>853</v>
      </c>
      <c r="K538" s="251" t="s">
        <v>552</v>
      </c>
      <c r="L538" s="280" t="s">
        <v>552</v>
      </c>
      <c r="M538" s="250" t="s">
        <v>468</v>
      </c>
      <c r="N538" s="250" t="s">
        <v>468</v>
      </c>
      <c r="O538" s="250" t="n">
        <v>278</v>
      </c>
      <c r="P538" s="303" t="n">
        <v>45874</v>
      </c>
      <c r="Q538" s="287"/>
      <c r="R538" s="287"/>
      <c r="S538" s="287"/>
    </row>
    <row r="539" customFormat="false" ht="12.75" hidden="false" customHeight="true" outlineLevel="0" collapsed="false">
      <c r="A539" s="291" t="n">
        <v>536</v>
      </c>
      <c r="B539" s="303" t="n">
        <v>45875</v>
      </c>
      <c r="C539" s="276" t="n">
        <v>45870</v>
      </c>
      <c r="D539" s="251" t="s">
        <v>158</v>
      </c>
      <c r="E539" s="251" t="s">
        <v>302</v>
      </c>
      <c r="F539" s="278" t="n">
        <v>1.64</v>
      </c>
      <c r="G539" s="310" t="s">
        <v>477</v>
      </c>
      <c r="H539" s="253"/>
      <c r="I539" s="251" t="s">
        <v>392</v>
      </c>
      <c r="J539" s="253" t="s">
        <v>839</v>
      </c>
      <c r="K539" s="251" t="s">
        <v>479</v>
      </c>
      <c r="L539" s="280" t="s">
        <v>479</v>
      </c>
      <c r="M539" s="250" t="s">
        <v>468</v>
      </c>
      <c r="N539" s="250" t="s">
        <v>468</v>
      </c>
      <c r="O539" s="250" t="n">
        <v>20257505</v>
      </c>
      <c r="P539" s="303" t="n">
        <v>45875</v>
      </c>
      <c r="Q539" s="287"/>
      <c r="R539" s="287"/>
      <c r="S539" s="287"/>
    </row>
    <row r="540" customFormat="false" ht="12.75" hidden="false" customHeight="true" outlineLevel="0" collapsed="false">
      <c r="A540" s="302" t="n">
        <v>537</v>
      </c>
      <c r="B540" s="303" t="n">
        <v>45876</v>
      </c>
      <c r="C540" s="276" t="n">
        <v>45870</v>
      </c>
      <c r="D540" s="251" t="s">
        <v>158</v>
      </c>
      <c r="E540" s="251" t="s">
        <v>248</v>
      </c>
      <c r="F540" s="278" t="n">
        <v>10.05</v>
      </c>
      <c r="G540" s="310" t="s">
        <v>995</v>
      </c>
      <c r="H540" s="253" t="s">
        <v>588</v>
      </c>
      <c r="I540" s="251" t="s">
        <v>397</v>
      </c>
      <c r="J540" s="253" t="s">
        <v>996</v>
      </c>
      <c r="K540" s="251" t="s">
        <v>997</v>
      </c>
      <c r="L540" s="280" t="s">
        <v>997</v>
      </c>
      <c r="M540" s="250" t="s">
        <v>815</v>
      </c>
      <c r="N540" s="250" t="s">
        <v>815</v>
      </c>
      <c r="O540" s="250" t="n">
        <v>1666697</v>
      </c>
      <c r="P540" s="303" t="n">
        <v>45854</v>
      </c>
      <c r="Q540" s="287"/>
      <c r="R540" s="287"/>
      <c r="S540" s="287"/>
    </row>
    <row r="541" customFormat="false" ht="12.75" hidden="false" customHeight="true" outlineLevel="0" collapsed="false">
      <c r="A541" s="291" t="n">
        <v>538</v>
      </c>
      <c r="B541" s="303" t="n">
        <v>45876</v>
      </c>
      <c r="C541" s="276" t="n">
        <v>45870</v>
      </c>
      <c r="D541" s="251" t="s">
        <v>147</v>
      </c>
      <c r="E541" s="251" t="s">
        <v>211</v>
      </c>
      <c r="F541" s="278" t="n">
        <v>4.25</v>
      </c>
      <c r="G541" s="310" t="s">
        <v>859</v>
      </c>
      <c r="H541" s="277" t="s">
        <v>482</v>
      </c>
      <c r="I541" s="251" t="s">
        <v>394</v>
      </c>
      <c r="J541" s="253" t="s">
        <v>860</v>
      </c>
      <c r="K541" s="251" t="s">
        <v>861</v>
      </c>
      <c r="L541" s="280" t="s">
        <v>861</v>
      </c>
      <c r="M541" s="250" t="s">
        <v>468</v>
      </c>
      <c r="N541" s="250" t="s">
        <v>705</v>
      </c>
      <c r="O541" s="250" t="n">
        <v>8866643</v>
      </c>
      <c r="P541" s="303" t="n">
        <v>45869</v>
      </c>
      <c r="Q541" s="287"/>
      <c r="R541" s="287"/>
      <c r="S541" s="287"/>
    </row>
    <row r="542" customFormat="false" ht="12.75" hidden="false" customHeight="true" outlineLevel="0" collapsed="false">
      <c r="A542" s="291" t="n">
        <v>539</v>
      </c>
      <c r="B542" s="303" t="n">
        <v>45876</v>
      </c>
      <c r="C542" s="276" t="n">
        <v>45870</v>
      </c>
      <c r="D542" s="251" t="s">
        <v>147</v>
      </c>
      <c r="E542" s="251" t="s">
        <v>211</v>
      </c>
      <c r="F542" s="278" t="n">
        <v>2.32</v>
      </c>
      <c r="G542" s="310" t="s">
        <v>859</v>
      </c>
      <c r="H542" s="277" t="s">
        <v>482</v>
      </c>
      <c r="I542" s="251" t="s">
        <v>395</v>
      </c>
      <c r="J542" s="253" t="s">
        <v>860</v>
      </c>
      <c r="K542" s="251" t="s">
        <v>861</v>
      </c>
      <c r="L542" s="280" t="s">
        <v>861</v>
      </c>
      <c r="M542" s="250" t="s">
        <v>468</v>
      </c>
      <c r="N542" s="250" t="s">
        <v>705</v>
      </c>
      <c r="O542" s="250"/>
      <c r="P542" s="303" t="n">
        <v>45869</v>
      </c>
      <c r="Q542" s="287"/>
      <c r="R542" s="287"/>
      <c r="S542" s="287"/>
    </row>
    <row r="543" customFormat="false" ht="12.75" hidden="false" customHeight="true" outlineLevel="0" collapsed="false">
      <c r="A543" s="302" t="n">
        <v>540</v>
      </c>
      <c r="B543" s="303" t="n">
        <v>45876</v>
      </c>
      <c r="C543" s="276" t="n">
        <v>45870</v>
      </c>
      <c r="D543" s="251" t="s">
        <v>147</v>
      </c>
      <c r="E543" s="251" t="s">
        <v>211</v>
      </c>
      <c r="F543" s="278" t="n">
        <v>1.16</v>
      </c>
      <c r="G543" s="310" t="s">
        <v>859</v>
      </c>
      <c r="H543" s="277" t="s">
        <v>482</v>
      </c>
      <c r="I543" s="251" t="s">
        <v>397</v>
      </c>
      <c r="J543" s="253" t="s">
        <v>860</v>
      </c>
      <c r="K543" s="251" t="s">
        <v>861</v>
      </c>
      <c r="L543" s="280" t="s">
        <v>861</v>
      </c>
      <c r="M543" s="250" t="s">
        <v>468</v>
      </c>
      <c r="N543" s="250" t="s">
        <v>705</v>
      </c>
      <c r="O543" s="250" t="n">
        <v>20742</v>
      </c>
      <c r="P543" s="303" t="n">
        <v>45869</v>
      </c>
      <c r="Q543" s="287"/>
      <c r="R543" s="287"/>
      <c r="S543" s="287"/>
    </row>
    <row r="544" customFormat="false" ht="12.75" hidden="false" customHeight="true" outlineLevel="0" collapsed="false">
      <c r="A544" s="291" t="n">
        <v>541</v>
      </c>
      <c r="B544" s="303" t="n">
        <v>45876</v>
      </c>
      <c r="C544" s="276" t="n">
        <v>45870</v>
      </c>
      <c r="D544" s="251" t="s">
        <v>147</v>
      </c>
      <c r="E544" s="251" t="s">
        <v>211</v>
      </c>
      <c r="F544" s="278" t="n">
        <v>2.32</v>
      </c>
      <c r="G544" s="310" t="s">
        <v>859</v>
      </c>
      <c r="H544" s="277" t="s">
        <v>482</v>
      </c>
      <c r="I544" s="251" t="s">
        <v>396</v>
      </c>
      <c r="J544" s="253" t="s">
        <v>860</v>
      </c>
      <c r="K544" s="251" t="s">
        <v>861</v>
      </c>
      <c r="L544" s="280" t="s">
        <v>861</v>
      </c>
      <c r="M544" s="250" t="s">
        <v>468</v>
      </c>
      <c r="N544" s="250" t="s">
        <v>705</v>
      </c>
      <c r="O544" s="250" t="n">
        <v>112233</v>
      </c>
      <c r="P544" s="303" t="n">
        <v>45869</v>
      </c>
      <c r="Q544" s="287"/>
      <c r="R544" s="287"/>
      <c r="S544" s="287"/>
    </row>
    <row r="545" customFormat="false" ht="12.75" hidden="false" customHeight="true" outlineLevel="0" collapsed="false">
      <c r="A545" s="291" t="n">
        <v>542</v>
      </c>
      <c r="B545" s="303" t="n">
        <v>45876</v>
      </c>
      <c r="C545" s="276" t="n">
        <v>45870</v>
      </c>
      <c r="D545" s="251" t="s">
        <v>158</v>
      </c>
      <c r="E545" s="251" t="s">
        <v>334</v>
      </c>
      <c r="F545" s="278" t="n">
        <v>50.06</v>
      </c>
      <c r="G545" s="310" t="s">
        <v>888</v>
      </c>
      <c r="H545" s="253" t="s">
        <v>998</v>
      </c>
      <c r="I545" s="251" t="s">
        <v>396</v>
      </c>
      <c r="J545" s="253" t="s">
        <v>887</v>
      </c>
      <c r="K545" s="251" t="s">
        <v>761</v>
      </c>
      <c r="L545" s="280" t="s">
        <v>761</v>
      </c>
      <c r="M545" s="250" t="s">
        <v>815</v>
      </c>
      <c r="N545" s="250" t="s">
        <v>815</v>
      </c>
      <c r="O545" s="250" t="n">
        <v>31454</v>
      </c>
      <c r="P545" s="303" t="n">
        <v>45843</v>
      </c>
      <c r="Q545" s="287"/>
      <c r="R545" s="287"/>
      <c r="S545" s="287"/>
    </row>
    <row r="546" customFormat="false" ht="12.75" hidden="false" customHeight="true" outlineLevel="0" collapsed="false">
      <c r="A546" s="302" t="n">
        <v>543</v>
      </c>
      <c r="B546" s="303" t="n">
        <v>45876</v>
      </c>
      <c r="C546" s="276" t="n">
        <v>45870</v>
      </c>
      <c r="D546" s="251" t="s">
        <v>158</v>
      </c>
      <c r="E546" s="251" t="s">
        <v>334</v>
      </c>
      <c r="F546" s="278" t="n">
        <v>50.06</v>
      </c>
      <c r="G546" s="310" t="s">
        <v>888</v>
      </c>
      <c r="H546" s="253" t="s">
        <v>999</v>
      </c>
      <c r="I546" s="251" t="s">
        <v>394</v>
      </c>
      <c r="J546" s="253" t="s">
        <v>887</v>
      </c>
      <c r="K546" s="251" t="s">
        <v>761</v>
      </c>
      <c r="L546" s="280" t="s">
        <v>761</v>
      </c>
      <c r="M546" s="250" t="s">
        <v>815</v>
      </c>
      <c r="N546" s="250" t="s">
        <v>815</v>
      </c>
      <c r="O546" s="250" t="n">
        <v>31583</v>
      </c>
      <c r="P546" s="341" t="n">
        <v>45843</v>
      </c>
      <c r="Q546" s="287"/>
      <c r="R546" s="287"/>
      <c r="S546" s="287"/>
    </row>
    <row r="547" customFormat="false" ht="12.75" hidden="false" customHeight="true" outlineLevel="0" collapsed="false">
      <c r="A547" s="291" t="n">
        <v>544</v>
      </c>
      <c r="B547" s="303" t="n">
        <v>45876</v>
      </c>
      <c r="C547" s="276" t="n">
        <v>45870</v>
      </c>
      <c r="D547" s="251" t="s">
        <v>158</v>
      </c>
      <c r="E547" s="251" t="s">
        <v>334</v>
      </c>
      <c r="F547" s="278" t="n">
        <v>136.67</v>
      </c>
      <c r="G547" s="310" t="s">
        <v>1000</v>
      </c>
      <c r="H547" s="253" t="s">
        <v>999</v>
      </c>
      <c r="I547" s="251" t="s">
        <v>394</v>
      </c>
      <c r="J547" s="253" t="s">
        <v>887</v>
      </c>
      <c r="K547" s="251" t="s">
        <v>761</v>
      </c>
      <c r="L547" s="280" t="s">
        <v>761</v>
      </c>
      <c r="M547" s="250" t="s">
        <v>815</v>
      </c>
      <c r="N547" s="250" t="s">
        <v>815</v>
      </c>
      <c r="O547" s="250" t="n">
        <v>372125</v>
      </c>
      <c r="P547" s="342" t="n">
        <v>45843</v>
      </c>
      <c r="Q547" s="287"/>
      <c r="R547" s="287"/>
      <c r="S547" s="287"/>
    </row>
    <row r="548" customFormat="false" ht="12.75" hidden="false" customHeight="true" outlineLevel="0" collapsed="false">
      <c r="A548" s="291" t="n">
        <v>545</v>
      </c>
      <c r="B548" s="303" t="n">
        <v>45877</v>
      </c>
      <c r="C548" s="276" t="n">
        <v>45870</v>
      </c>
      <c r="D548" s="251" t="s">
        <v>158</v>
      </c>
      <c r="E548" s="251" t="s">
        <v>342</v>
      </c>
      <c r="F548" s="278" t="n">
        <v>28.55</v>
      </c>
      <c r="G548" s="310" t="s">
        <v>1001</v>
      </c>
      <c r="H548" s="253" t="s">
        <v>505</v>
      </c>
      <c r="I548" s="251" t="s">
        <v>393</v>
      </c>
      <c r="J548" s="296" t="s">
        <v>491</v>
      </c>
      <c r="K548" s="251" t="s">
        <v>1002</v>
      </c>
      <c r="L548" s="280" t="s">
        <v>1002</v>
      </c>
      <c r="M548" s="250" t="s">
        <v>468</v>
      </c>
      <c r="N548" s="250" t="s">
        <v>468</v>
      </c>
      <c r="O548" s="250" t="n">
        <v>20252707</v>
      </c>
      <c r="P548" s="303" t="n">
        <v>45875</v>
      </c>
      <c r="Q548" s="287"/>
      <c r="R548" s="287"/>
      <c r="S548" s="287"/>
    </row>
    <row r="549" customFormat="false" ht="12.75" hidden="false" customHeight="true" outlineLevel="0" collapsed="false">
      <c r="A549" s="302" t="n">
        <v>546</v>
      </c>
      <c r="B549" s="303" t="n">
        <v>45877</v>
      </c>
      <c r="C549" s="276" t="n">
        <v>45870</v>
      </c>
      <c r="D549" s="251" t="s">
        <v>158</v>
      </c>
      <c r="E549" s="251" t="s">
        <v>342</v>
      </c>
      <c r="F549" s="278" t="n">
        <v>14.85</v>
      </c>
      <c r="G549" s="310" t="s">
        <v>1001</v>
      </c>
      <c r="H549" s="253" t="s">
        <v>505</v>
      </c>
      <c r="I549" s="251" t="s">
        <v>394</v>
      </c>
      <c r="J549" s="251" t="s">
        <v>621</v>
      </c>
      <c r="K549" s="251" t="s">
        <v>622</v>
      </c>
      <c r="L549" s="280" t="s">
        <v>622</v>
      </c>
      <c r="M549" s="250" t="s">
        <v>468</v>
      </c>
      <c r="N549" s="250" t="s">
        <v>468</v>
      </c>
      <c r="O549" s="250" t="n">
        <v>20252708</v>
      </c>
      <c r="P549" s="303" t="n">
        <v>45874</v>
      </c>
      <c r="Q549" s="287"/>
      <c r="R549" s="287"/>
      <c r="S549" s="287"/>
    </row>
    <row r="550" customFormat="false" ht="12.75" hidden="false" customHeight="true" outlineLevel="0" collapsed="false">
      <c r="A550" s="291" t="n">
        <v>547</v>
      </c>
      <c r="B550" s="303" t="n">
        <v>45877</v>
      </c>
      <c r="C550" s="276" t="n">
        <v>45870</v>
      </c>
      <c r="D550" s="251" t="s">
        <v>113</v>
      </c>
      <c r="E550" s="251" t="s">
        <v>113</v>
      </c>
      <c r="F550" s="278" t="n">
        <v>458.48</v>
      </c>
      <c r="G550" s="310" t="s">
        <v>1003</v>
      </c>
      <c r="H550" s="253" t="s">
        <v>846</v>
      </c>
      <c r="I550" s="251" t="s">
        <v>392</v>
      </c>
      <c r="J550" s="253" t="s">
        <v>478</v>
      </c>
      <c r="K550" s="251" t="s">
        <v>479</v>
      </c>
      <c r="L550" s="280" t="s">
        <v>479</v>
      </c>
      <c r="M550" s="250" t="s">
        <v>468</v>
      </c>
      <c r="N550" s="250" t="s">
        <v>468</v>
      </c>
      <c r="O550" s="250" t="n">
        <v>20252705</v>
      </c>
      <c r="P550" s="303" t="n">
        <v>45877</v>
      </c>
      <c r="Q550" s="287"/>
      <c r="R550" s="287"/>
      <c r="S550" s="287"/>
    </row>
    <row r="551" customFormat="false" ht="12.75" hidden="false" customHeight="true" outlineLevel="0" collapsed="false">
      <c r="A551" s="291" t="n">
        <v>548</v>
      </c>
      <c r="B551" s="303" t="n">
        <v>45877</v>
      </c>
      <c r="C551" s="276" t="n">
        <v>45870</v>
      </c>
      <c r="D551" s="251" t="s">
        <v>158</v>
      </c>
      <c r="E551" s="251" t="s">
        <v>302</v>
      </c>
      <c r="F551" s="278" t="n">
        <v>1</v>
      </c>
      <c r="G551" s="310" t="s">
        <v>477</v>
      </c>
      <c r="H551" s="253"/>
      <c r="I551" s="251" t="s">
        <v>392</v>
      </c>
      <c r="J551" s="253" t="s">
        <v>839</v>
      </c>
      <c r="K551" s="251" t="s">
        <v>479</v>
      </c>
      <c r="L551" s="280" t="s">
        <v>479</v>
      </c>
      <c r="M551" s="250" t="s">
        <v>468</v>
      </c>
      <c r="N551" s="250" t="s">
        <v>468</v>
      </c>
      <c r="O551" s="250" t="n">
        <v>20252706</v>
      </c>
      <c r="P551" s="303" t="n">
        <v>45877</v>
      </c>
      <c r="Q551" s="287"/>
      <c r="R551" s="287"/>
      <c r="S551" s="287"/>
    </row>
    <row r="552" customFormat="false" ht="12.75" hidden="false" customHeight="true" outlineLevel="0" collapsed="false">
      <c r="A552" s="302" t="n">
        <v>549</v>
      </c>
      <c r="B552" s="303" t="n">
        <v>45880</v>
      </c>
      <c r="C552" s="276" t="n">
        <v>45870</v>
      </c>
      <c r="D552" s="251" t="s">
        <v>158</v>
      </c>
      <c r="E552" s="251" t="s">
        <v>292</v>
      </c>
      <c r="F552" s="278" t="n">
        <v>1215</v>
      </c>
      <c r="G552" s="310" t="s">
        <v>868</v>
      </c>
      <c r="H552" s="253" t="s">
        <v>1004</v>
      </c>
      <c r="I552" s="251" t="s">
        <v>395</v>
      </c>
      <c r="J552" s="253" t="s">
        <v>870</v>
      </c>
      <c r="K552" s="251" t="s">
        <v>710</v>
      </c>
      <c r="L552" s="280" t="s">
        <v>710</v>
      </c>
      <c r="M552" s="250" t="s">
        <v>468</v>
      </c>
      <c r="N552" s="250" t="s">
        <v>468</v>
      </c>
      <c r="O552" s="250" t="n">
        <v>137</v>
      </c>
      <c r="P552" s="303" t="n">
        <v>45877</v>
      </c>
      <c r="Q552" s="287"/>
      <c r="R552" s="287"/>
      <c r="S552" s="287"/>
    </row>
    <row r="553" customFormat="false" ht="12.75" hidden="false" customHeight="true" outlineLevel="0" collapsed="false">
      <c r="A553" s="291" t="n">
        <v>550</v>
      </c>
      <c r="B553" s="303" t="n">
        <v>45880</v>
      </c>
      <c r="C553" s="276" t="n">
        <v>45870</v>
      </c>
      <c r="D553" s="251" t="s">
        <v>147</v>
      </c>
      <c r="E553" s="251" t="s">
        <v>234</v>
      </c>
      <c r="F553" s="278" t="n">
        <v>180</v>
      </c>
      <c r="G553" s="310" t="s">
        <v>880</v>
      </c>
      <c r="H553" s="253" t="s">
        <v>482</v>
      </c>
      <c r="I553" s="251" t="s">
        <v>394</v>
      </c>
      <c r="J553" s="253" t="s">
        <v>881</v>
      </c>
      <c r="K553" s="251" t="s">
        <v>524</v>
      </c>
      <c r="L553" s="280" t="s">
        <v>524</v>
      </c>
      <c r="M553" s="250" t="s">
        <v>815</v>
      </c>
      <c r="N553" s="250" t="s">
        <v>815</v>
      </c>
      <c r="O553" s="250" t="n">
        <v>2706</v>
      </c>
      <c r="P553" s="303" t="n">
        <v>45873</v>
      </c>
      <c r="Q553" s="287"/>
      <c r="R553" s="287"/>
      <c r="S553" s="287"/>
    </row>
    <row r="554" customFormat="false" ht="12.75" hidden="false" customHeight="true" outlineLevel="0" collapsed="false">
      <c r="A554" s="291" t="n">
        <v>551</v>
      </c>
      <c r="B554" s="303" t="n">
        <v>45880</v>
      </c>
      <c r="C554" s="276" t="n">
        <v>45870</v>
      </c>
      <c r="D554" s="251" t="s">
        <v>147</v>
      </c>
      <c r="E554" s="251" t="s">
        <v>234</v>
      </c>
      <c r="F554" s="278" t="n">
        <v>108</v>
      </c>
      <c r="G554" s="310" t="s">
        <v>880</v>
      </c>
      <c r="H554" s="253" t="s">
        <v>482</v>
      </c>
      <c r="I554" s="251" t="s">
        <v>395</v>
      </c>
      <c r="J554" s="253" t="s">
        <v>881</v>
      </c>
      <c r="K554" s="251" t="s">
        <v>524</v>
      </c>
      <c r="L554" s="280" t="s">
        <v>524</v>
      </c>
      <c r="M554" s="250" t="s">
        <v>815</v>
      </c>
      <c r="N554" s="250" t="s">
        <v>815</v>
      </c>
      <c r="O554" s="250" t="n">
        <v>2707</v>
      </c>
      <c r="P554" s="303" t="n">
        <v>45873</v>
      </c>
      <c r="Q554" s="287"/>
      <c r="R554" s="287"/>
      <c r="S554" s="287"/>
    </row>
    <row r="555" customFormat="false" ht="12.75" hidden="false" customHeight="true" outlineLevel="0" collapsed="false">
      <c r="A555" s="302" t="n">
        <v>552</v>
      </c>
      <c r="B555" s="303" t="n">
        <v>45880</v>
      </c>
      <c r="C555" s="276" t="n">
        <v>45870</v>
      </c>
      <c r="D555" s="251" t="s">
        <v>147</v>
      </c>
      <c r="E555" s="251" t="s">
        <v>234</v>
      </c>
      <c r="F555" s="278" t="n">
        <v>108</v>
      </c>
      <c r="G555" s="310" t="s">
        <v>880</v>
      </c>
      <c r="H555" s="253" t="s">
        <v>482</v>
      </c>
      <c r="I555" s="251" t="s">
        <v>396</v>
      </c>
      <c r="J555" s="253" t="s">
        <v>881</v>
      </c>
      <c r="K555" s="251" t="s">
        <v>524</v>
      </c>
      <c r="L555" s="280" t="s">
        <v>524</v>
      </c>
      <c r="M555" s="250" t="s">
        <v>815</v>
      </c>
      <c r="N555" s="250" t="s">
        <v>815</v>
      </c>
      <c r="O555" s="250" t="n">
        <v>2708</v>
      </c>
      <c r="P555" s="303" t="n">
        <v>45873</v>
      </c>
      <c r="Q555" s="287"/>
      <c r="R555" s="287"/>
      <c r="S555" s="287"/>
    </row>
    <row r="556" customFormat="false" ht="12.75" hidden="false" customHeight="true" outlineLevel="0" collapsed="false">
      <c r="A556" s="291" t="n">
        <v>553</v>
      </c>
      <c r="B556" s="303" t="n">
        <v>45880</v>
      </c>
      <c r="C556" s="276" t="n">
        <v>45870</v>
      </c>
      <c r="D556" s="251" t="s">
        <v>147</v>
      </c>
      <c r="E556" s="251" t="s">
        <v>234</v>
      </c>
      <c r="F556" s="278" t="n">
        <v>72</v>
      </c>
      <c r="G556" s="310" t="s">
        <v>880</v>
      </c>
      <c r="H556" s="253" t="s">
        <v>482</v>
      </c>
      <c r="I556" s="251" t="s">
        <v>397</v>
      </c>
      <c r="J556" s="253" t="s">
        <v>881</v>
      </c>
      <c r="K556" s="251" t="s">
        <v>524</v>
      </c>
      <c r="L556" s="280" t="s">
        <v>524</v>
      </c>
      <c r="M556" s="250" t="s">
        <v>815</v>
      </c>
      <c r="N556" s="250" t="s">
        <v>815</v>
      </c>
      <c r="O556" s="250" t="n">
        <v>2711</v>
      </c>
      <c r="P556" s="303" t="n">
        <v>45873</v>
      </c>
      <c r="Q556" s="287"/>
      <c r="R556" s="287"/>
      <c r="S556" s="287"/>
    </row>
    <row r="557" customFormat="false" ht="12.75" hidden="false" customHeight="true" outlineLevel="0" collapsed="false">
      <c r="A557" s="291" t="n">
        <v>554</v>
      </c>
      <c r="B557" s="303" t="n">
        <v>45880</v>
      </c>
      <c r="C557" s="276" t="n">
        <v>45870</v>
      </c>
      <c r="D557" s="251" t="s">
        <v>147</v>
      </c>
      <c r="E557" s="251" t="s">
        <v>230</v>
      </c>
      <c r="F557" s="278" t="n">
        <v>230</v>
      </c>
      <c r="G557" s="310" t="s">
        <v>883</v>
      </c>
      <c r="H557" s="253" t="s">
        <v>482</v>
      </c>
      <c r="I557" s="251" t="s">
        <v>394</v>
      </c>
      <c r="J557" s="253" t="s">
        <v>881</v>
      </c>
      <c r="K557" s="251" t="s">
        <v>524</v>
      </c>
      <c r="L557" s="280" t="s">
        <v>524</v>
      </c>
      <c r="M557" s="250" t="s">
        <v>815</v>
      </c>
      <c r="N557" s="250" t="s">
        <v>815</v>
      </c>
      <c r="O557" s="250" t="n">
        <v>2788</v>
      </c>
      <c r="P557" s="303" t="n">
        <v>45873</v>
      </c>
      <c r="Q557" s="287"/>
      <c r="R557" s="287"/>
      <c r="S557" s="287"/>
    </row>
    <row r="558" customFormat="false" ht="12.75" hidden="false" customHeight="true" outlineLevel="0" collapsed="false">
      <c r="A558" s="302" t="n">
        <v>555</v>
      </c>
      <c r="B558" s="303" t="n">
        <v>45880</v>
      </c>
      <c r="C558" s="276" t="n">
        <v>45870</v>
      </c>
      <c r="D558" s="251" t="s">
        <v>147</v>
      </c>
      <c r="E558" s="251" t="s">
        <v>230</v>
      </c>
      <c r="F558" s="278" t="n">
        <v>138</v>
      </c>
      <c r="G558" s="310" t="s">
        <v>883</v>
      </c>
      <c r="H558" s="253" t="s">
        <v>482</v>
      </c>
      <c r="I558" s="251" t="s">
        <v>395</v>
      </c>
      <c r="J558" s="253" t="s">
        <v>881</v>
      </c>
      <c r="K558" s="251" t="s">
        <v>524</v>
      </c>
      <c r="L558" s="280" t="s">
        <v>524</v>
      </c>
      <c r="M558" s="250" t="s">
        <v>815</v>
      </c>
      <c r="N558" s="250" t="s">
        <v>815</v>
      </c>
      <c r="O558" s="250" t="n">
        <v>2789</v>
      </c>
      <c r="P558" s="303" t="n">
        <v>45873</v>
      </c>
      <c r="Q558" s="287"/>
      <c r="R558" s="287"/>
      <c r="S558" s="287"/>
    </row>
    <row r="559" customFormat="false" ht="12.75" hidden="false" customHeight="true" outlineLevel="0" collapsed="false">
      <c r="A559" s="291" t="n">
        <v>556</v>
      </c>
      <c r="B559" s="303" t="n">
        <v>45880</v>
      </c>
      <c r="C559" s="276" t="n">
        <v>45870</v>
      </c>
      <c r="D559" s="251" t="s">
        <v>147</v>
      </c>
      <c r="E559" s="251" t="s">
        <v>230</v>
      </c>
      <c r="F559" s="278" t="n">
        <v>138</v>
      </c>
      <c r="G559" s="310" t="s">
        <v>883</v>
      </c>
      <c r="H559" s="253" t="s">
        <v>482</v>
      </c>
      <c r="I559" s="251" t="s">
        <v>396</v>
      </c>
      <c r="J559" s="253" t="s">
        <v>881</v>
      </c>
      <c r="K559" s="251" t="s">
        <v>524</v>
      </c>
      <c r="L559" s="280" t="s">
        <v>524</v>
      </c>
      <c r="M559" s="250" t="s">
        <v>815</v>
      </c>
      <c r="N559" s="250" t="s">
        <v>815</v>
      </c>
      <c r="O559" s="250" t="n">
        <v>2790</v>
      </c>
      <c r="P559" s="303" t="n">
        <v>45873</v>
      </c>
      <c r="Q559" s="287"/>
      <c r="R559" s="287"/>
      <c r="S559" s="287"/>
    </row>
    <row r="560" customFormat="false" ht="12.75" hidden="false" customHeight="true" outlineLevel="0" collapsed="false">
      <c r="A560" s="291" t="n">
        <v>557</v>
      </c>
      <c r="B560" s="303" t="n">
        <v>45880</v>
      </c>
      <c r="C560" s="276" t="n">
        <v>45870</v>
      </c>
      <c r="D560" s="251" t="s">
        <v>147</v>
      </c>
      <c r="E560" s="251" t="s">
        <v>230</v>
      </c>
      <c r="F560" s="278" t="n">
        <v>92</v>
      </c>
      <c r="G560" s="310" t="s">
        <v>883</v>
      </c>
      <c r="H560" s="253" t="s">
        <v>482</v>
      </c>
      <c r="I560" s="251" t="s">
        <v>397</v>
      </c>
      <c r="J560" s="253" t="s">
        <v>881</v>
      </c>
      <c r="K560" s="251" t="s">
        <v>524</v>
      </c>
      <c r="L560" s="280" t="s">
        <v>524</v>
      </c>
      <c r="M560" s="250" t="s">
        <v>815</v>
      </c>
      <c r="N560" s="250" t="s">
        <v>815</v>
      </c>
      <c r="O560" s="250" t="n">
        <v>2793</v>
      </c>
      <c r="P560" s="303" t="n">
        <v>45873</v>
      </c>
      <c r="Q560" s="287"/>
      <c r="R560" s="287"/>
      <c r="S560" s="287"/>
    </row>
    <row r="561" customFormat="false" ht="12.75" hidden="false" customHeight="true" outlineLevel="0" collapsed="false">
      <c r="A561" s="302" t="n">
        <v>558</v>
      </c>
      <c r="B561" s="303" t="n">
        <v>45880</v>
      </c>
      <c r="C561" s="276" t="n">
        <v>45870</v>
      </c>
      <c r="D561" s="251" t="s">
        <v>147</v>
      </c>
      <c r="E561" s="251" t="s">
        <v>222</v>
      </c>
      <c r="F561" s="278" t="n">
        <v>545</v>
      </c>
      <c r="G561" s="310" t="s">
        <v>884</v>
      </c>
      <c r="H561" s="253" t="s">
        <v>482</v>
      </c>
      <c r="I561" s="251" t="s">
        <v>394</v>
      </c>
      <c r="J561" s="253" t="s">
        <v>881</v>
      </c>
      <c r="K561" s="251" t="s">
        <v>524</v>
      </c>
      <c r="L561" s="280" t="s">
        <v>524</v>
      </c>
      <c r="M561" s="250" t="s">
        <v>815</v>
      </c>
      <c r="N561" s="250" t="s">
        <v>815</v>
      </c>
      <c r="O561" s="250" t="n">
        <v>2870</v>
      </c>
      <c r="P561" s="303" t="n">
        <v>45873</v>
      </c>
      <c r="Q561" s="287"/>
      <c r="R561" s="287"/>
      <c r="S561" s="287"/>
    </row>
    <row r="562" customFormat="false" ht="12.75" hidden="false" customHeight="true" outlineLevel="0" collapsed="false">
      <c r="A562" s="291" t="n">
        <v>559</v>
      </c>
      <c r="B562" s="303" t="n">
        <v>45880</v>
      </c>
      <c r="C562" s="276" t="n">
        <v>45870</v>
      </c>
      <c r="D562" s="251" t="s">
        <v>147</v>
      </c>
      <c r="E562" s="251" t="s">
        <v>222</v>
      </c>
      <c r="F562" s="278" t="n">
        <v>327</v>
      </c>
      <c r="G562" s="310" t="s">
        <v>884</v>
      </c>
      <c r="H562" s="253" t="s">
        <v>482</v>
      </c>
      <c r="I562" s="251" t="s">
        <v>395</v>
      </c>
      <c r="J562" s="253" t="s">
        <v>881</v>
      </c>
      <c r="K562" s="251" t="s">
        <v>524</v>
      </c>
      <c r="L562" s="280" t="s">
        <v>524</v>
      </c>
      <c r="M562" s="250" t="s">
        <v>815</v>
      </c>
      <c r="N562" s="250" t="s">
        <v>815</v>
      </c>
      <c r="O562" s="250" t="n">
        <v>2871</v>
      </c>
      <c r="P562" s="303" t="n">
        <v>45873</v>
      </c>
      <c r="Q562" s="287"/>
      <c r="R562" s="287"/>
      <c r="S562" s="287"/>
    </row>
    <row r="563" customFormat="false" ht="12.75" hidden="false" customHeight="true" outlineLevel="0" collapsed="false">
      <c r="A563" s="291" t="n">
        <v>560</v>
      </c>
      <c r="B563" s="303" t="n">
        <v>45880</v>
      </c>
      <c r="C563" s="276" t="n">
        <v>45870</v>
      </c>
      <c r="D563" s="251" t="s">
        <v>147</v>
      </c>
      <c r="E563" s="251" t="s">
        <v>222</v>
      </c>
      <c r="F563" s="278" t="n">
        <v>327</v>
      </c>
      <c r="G563" s="310" t="s">
        <v>884</v>
      </c>
      <c r="H563" s="253" t="s">
        <v>482</v>
      </c>
      <c r="I563" s="251" t="s">
        <v>396</v>
      </c>
      <c r="J563" s="253" t="s">
        <v>881</v>
      </c>
      <c r="K563" s="251" t="s">
        <v>524</v>
      </c>
      <c r="L563" s="280" t="s">
        <v>524</v>
      </c>
      <c r="M563" s="250" t="s">
        <v>815</v>
      </c>
      <c r="N563" s="250" t="s">
        <v>815</v>
      </c>
      <c r="O563" s="250" t="n">
        <v>2872</v>
      </c>
      <c r="P563" s="303" t="n">
        <v>45873</v>
      </c>
      <c r="Q563" s="287"/>
      <c r="R563" s="287"/>
      <c r="S563" s="287"/>
    </row>
    <row r="564" customFormat="false" ht="12.75" hidden="false" customHeight="true" outlineLevel="0" collapsed="false">
      <c r="A564" s="302" t="n">
        <v>561</v>
      </c>
      <c r="B564" s="303" t="n">
        <v>45880</v>
      </c>
      <c r="C564" s="276" t="n">
        <v>45870</v>
      </c>
      <c r="D564" s="251" t="s">
        <v>147</v>
      </c>
      <c r="E564" s="251" t="s">
        <v>222</v>
      </c>
      <c r="F564" s="278" t="n">
        <v>218</v>
      </c>
      <c r="G564" s="310" t="s">
        <v>884</v>
      </c>
      <c r="H564" s="253" t="s">
        <v>482</v>
      </c>
      <c r="I564" s="251" t="s">
        <v>397</v>
      </c>
      <c r="J564" s="253" t="s">
        <v>881</v>
      </c>
      <c r="K564" s="251" t="s">
        <v>524</v>
      </c>
      <c r="L564" s="280" t="s">
        <v>524</v>
      </c>
      <c r="M564" s="250" t="s">
        <v>815</v>
      </c>
      <c r="N564" s="250" t="s">
        <v>815</v>
      </c>
      <c r="O564" s="250" t="n">
        <v>2875</v>
      </c>
      <c r="P564" s="303" t="n">
        <v>45873</v>
      </c>
      <c r="Q564" s="287"/>
      <c r="R564" s="287"/>
      <c r="S564" s="287"/>
    </row>
    <row r="565" customFormat="false" ht="12.75" hidden="false" customHeight="true" outlineLevel="0" collapsed="false">
      <c r="A565" s="291" t="n">
        <v>562</v>
      </c>
      <c r="B565" s="303" t="n">
        <v>45880</v>
      </c>
      <c r="C565" s="276" t="n">
        <v>45870</v>
      </c>
      <c r="D565" s="251" t="s">
        <v>147</v>
      </c>
      <c r="E565" s="251" t="s">
        <v>224</v>
      </c>
      <c r="F565" s="278" t="n">
        <v>171.52</v>
      </c>
      <c r="G565" s="310" t="s">
        <v>731</v>
      </c>
      <c r="H565" s="253" t="s">
        <v>482</v>
      </c>
      <c r="I565" s="251" t="s">
        <v>394</v>
      </c>
      <c r="J565" s="253" t="s">
        <v>871</v>
      </c>
      <c r="K565" s="251" t="s">
        <v>733</v>
      </c>
      <c r="L565" s="280" t="s">
        <v>733</v>
      </c>
      <c r="M565" s="250" t="s">
        <v>815</v>
      </c>
      <c r="N565" s="250" t="s">
        <v>815</v>
      </c>
      <c r="O565" s="250" t="n">
        <v>1142241</v>
      </c>
      <c r="P565" s="303" t="n">
        <v>45867</v>
      </c>
      <c r="Q565" s="287"/>
      <c r="R565" s="287"/>
      <c r="S565" s="287"/>
    </row>
    <row r="566" customFormat="false" ht="12.75" hidden="false" customHeight="true" outlineLevel="0" collapsed="false">
      <c r="A566" s="291" t="n">
        <v>563</v>
      </c>
      <c r="B566" s="303" t="n">
        <v>45880</v>
      </c>
      <c r="C566" s="276" t="n">
        <v>45870</v>
      </c>
      <c r="D566" s="251" t="s">
        <v>147</v>
      </c>
      <c r="E566" s="251" t="s">
        <v>224</v>
      </c>
      <c r="F566" s="278" t="n">
        <v>64.32</v>
      </c>
      <c r="G566" s="310" t="s">
        <v>731</v>
      </c>
      <c r="H566" s="253" t="s">
        <v>482</v>
      </c>
      <c r="I566" s="251" t="s">
        <v>395</v>
      </c>
      <c r="J566" s="253" t="s">
        <v>871</v>
      </c>
      <c r="K566" s="251" t="s">
        <v>733</v>
      </c>
      <c r="L566" s="280" t="s">
        <v>733</v>
      </c>
      <c r="M566" s="250" t="s">
        <v>815</v>
      </c>
      <c r="N566" s="250" t="s">
        <v>815</v>
      </c>
      <c r="O566" s="250" t="n">
        <v>1142243</v>
      </c>
      <c r="P566" s="303" t="n">
        <v>45867</v>
      </c>
      <c r="Q566" s="287"/>
      <c r="R566" s="287"/>
      <c r="S566" s="287"/>
    </row>
    <row r="567" customFormat="false" ht="12.75" hidden="false" customHeight="true" outlineLevel="0" collapsed="false">
      <c r="A567" s="302" t="n">
        <v>564</v>
      </c>
      <c r="B567" s="303" t="n">
        <v>45880</v>
      </c>
      <c r="C567" s="276" t="n">
        <v>45870</v>
      </c>
      <c r="D567" s="251" t="s">
        <v>147</v>
      </c>
      <c r="E567" s="251" t="s">
        <v>224</v>
      </c>
      <c r="F567" s="278" t="n">
        <v>53.6</v>
      </c>
      <c r="G567" s="310" t="s">
        <v>731</v>
      </c>
      <c r="H567" s="253" t="s">
        <v>482</v>
      </c>
      <c r="I567" s="251" t="s">
        <v>396</v>
      </c>
      <c r="J567" s="253" t="s">
        <v>871</v>
      </c>
      <c r="K567" s="251" t="s">
        <v>733</v>
      </c>
      <c r="L567" s="280" t="s">
        <v>733</v>
      </c>
      <c r="M567" s="250" t="s">
        <v>815</v>
      </c>
      <c r="N567" s="250" t="s">
        <v>815</v>
      </c>
      <c r="O567" s="250" t="n">
        <v>1142244</v>
      </c>
      <c r="P567" s="303" t="n">
        <v>45867</v>
      </c>
      <c r="Q567" s="287"/>
      <c r="R567" s="287"/>
      <c r="S567" s="287"/>
    </row>
    <row r="568" customFormat="false" ht="12.75" hidden="false" customHeight="true" outlineLevel="0" collapsed="false">
      <c r="A568" s="291" t="n">
        <v>565</v>
      </c>
      <c r="B568" s="303" t="n">
        <v>45880</v>
      </c>
      <c r="C568" s="276" t="n">
        <v>45870</v>
      </c>
      <c r="D568" s="251" t="s">
        <v>158</v>
      </c>
      <c r="E568" s="251" t="s">
        <v>356</v>
      </c>
      <c r="F568" s="278" t="n">
        <v>378</v>
      </c>
      <c r="G568" s="310" t="s">
        <v>1005</v>
      </c>
      <c r="H568" s="253" t="s">
        <v>928</v>
      </c>
      <c r="I568" s="251" t="s">
        <v>392</v>
      </c>
      <c r="J568" s="253" t="s">
        <v>881</v>
      </c>
      <c r="K568" s="251" t="s">
        <v>524</v>
      </c>
      <c r="L568" s="280" t="s">
        <v>524</v>
      </c>
      <c r="M568" s="250" t="s">
        <v>468</v>
      </c>
      <c r="N568" s="250" t="s">
        <v>468</v>
      </c>
      <c r="O568" s="250" t="n">
        <v>20252789</v>
      </c>
      <c r="P568" s="303" t="n">
        <v>45880</v>
      </c>
      <c r="Q568" s="287"/>
      <c r="R568" s="287"/>
      <c r="S568" s="287"/>
    </row>
    <row r="569" customFormat="false" ht="12.75" hidden="false" customHeight="true" outlineLevel="0" collapsed="false">
      <c r="A569" s="291" t="n">
        <v>566</v>
      </c>
      <c r="B569" s="303" t="n">
        <v>45880</v>
      </c>
      <c r="C569" s="276" t="n">
        <v>45870</v>
      </c>
      <c r="D569" s="251" t="s">
        <v>158</v>
      </c>
      <c r="E569" s="251" t="s">
        <v>356</v>
      </c>
      <c r="F569" s="278" t="n">
        <v>483</v>
      </c>
      <c r="G569" s="310" t="s">
        <v>1005</v>
      </c>
      <c r="H569" s="253" t="s">
        <v>928</v>
      </c>
      <c r="I569" s="251" t="s">
        <v>392</v>
      </c>
      <c r="J569" s="253" t="s">
        <v>881</v>
      </c>
      <c r="K569" s="251" t="s">
        <v>524</v>
      </c>
      <c r="L569" s="280" t="s">
        <v>524</v>
      </c>
      <c r="M569" s="250" t="s">
        <v>468</v>
      </c>
      <c r="N569" s="250" t="s">
        <v>468</v>
      </c>
      <c r="O569" s="250" t="n">
        <v>20252871</v>
      </c>
      <c r="P569" s="303" t="n">
        <v>45880</v>
      </c>
      <c r="Q569" s="287"/>
      <c r="R569" s="287"/>
      <c r="S569" s="287"/>
    </row>
    <row r="570" customFormat="false" ht="12.75" hidden="false" customHeight="true" outlineLevel="0" collapsed="false">
      <c r="A570" s="302" t="n">
        <v>567</v>
      </c>
      <c r="B570" s="303" t="n">
        <v>45880</v>
      </c>
      <c r="C570" s="276" t="n">
        <v>45870</v>
      </c>
      <c r="D570" s="251" t="s">
        <v>158</v>
      </c>
      <c r="E570" s="251" t="s">
        <v>356</v>
      </c>
      <c r="F570" s="278" t="n">
        <v>1144.5</v>
      </c>
      <c r="G570" s="310" t="s">
        <v>1005</v>
      </c>
      <c r="H570" s="251" t="s">
        <v>928</v>
      </c>
      <c r="I570" s="251" t="s">
        <v>392</v>
      </c>
      <c r="J570" s="253" t="s">
        <v>881</v>
      </c>
      <c r="K570" s="251" t="s">
        <v>524</v>
      </c>
      <c r="L570" s="280" t="s">
        <v>524</v>
      </c>
      <c r="M570" s="250" t="s">
        <v>468</v>
      </c>
      <c r="N570" s="250" t="s">
        <v>468</v>
      </c>
      <c r="O570" s="250" t="n">
        <v>8837385</v>
      </c>
      <c r="P570" s="303" t="n">
        <v>45880</v>
      </c>
      <c r="Q570" s="287"/>
      <c r="R570" s="287"/>
      <c r="S570" s="287"/>
    </row>
    <row r="571" customFormat="false" ht="12.75" hidden="false" customHeight="true" outlineLevel="0" collapsed="false">
      <c r="A571" s="291" t="n">
        <v>568</v>
      </c>
      <c r="B571" s="303" t="n">
        <v>45880</v>
      </c>
      <c r="C571" s="276" t="n">
        <v>45870</v>
      </c>
      <c r="D571" s="251" t="s">
        <v>158</v>
      </c>
      <c r="E571" s="251" t="s">
        <v>238</v>
      </c>
      <c r="F571" s="278" t="n">
        <v>2060.63</v>
      </c>
      <c r="G571" s="310" t="s">
        <v>960</v>
      </c>
      <c r="H571" s="253" t="s">
        <v>1006</v>
      </c>
      <c r="I571" s="251" t="s">
        <v>396</v>
      </c>
      <c r="J571" s="253" t="s">
        <v>864</v>
      </c>
      <c r="K571" s="251" t="s">
        <v>865</v>
      </c>
      <c r="L571" s="280" t="s">
        <v>865</v>
      </c>
      <c r="M571" s="250" t="s">
        <v>503</v>
      </c>
      <c r="N571" s="250" t="s">
        <v>815</v>
      </c>
      <c r="O571" s="250" t="n">
        <v>166697</v>
      </c>
      <c r="P571" s="303" t="n">
        <v>45867</v>
      </c>
      <c r="Q571" s="287"/>
      <c r="R571" s="287"/>
      <c r="S571" s="287"/>
    </row>
    <row r="572" customFormat="false" ht="12.75" hidden="false" customHeight="true" outlineLevel="0" collapsed="false">
      <c r="A572" s="291" t="n">
        <v>569</v>
      </c>
      <c r="B572" s="303" t="n">
        <v>45880</v>
      </c>
      <c r="C572" s="276" t="n">
        <v>45870</v>
      </c>
      <c r="D572" s="251" t="s">
        <v>158</v>
      </c>
      <c r="E572" s="251" t="s">
        <v>322</v>
      </c>
      <c r="F572" s="278" t="n">
        <v>397</v>
      </c>
      <c r="G572" s="310" t="s">
        <v>983</v>
      </c>
      <c r="H572" s="253" t="s">
        <v>1007</v>
      </c>
      <c r="I572" s="251" t="s">
        <v>396</v>
      </c>
      <c r="J572" s="253" t="s">
        <v>853</v>
      </c>
      <c r="K572" s="251" t="s">
        <v>552</v>
      </c>
      <c r="L572" s="280" t="s">
        <v>552</v>
      </c>
      <c r="M572" s="250" t="s">
        <v>468</v>
      </c>
      <c r="N572" s="250" t="s">
        <v>468</v>
      </c>
      <c r="O572" s="250" t="n">
        <v>285</v>
      </c>
      <c r="P572" s="303" t="n">
        <v>45880</v>
      </c>
      <c r="Q572" s="287"/>
      <c r="R572" s="287"/>
      <c r="S572" s="287"/>
    </row>
    <row r="573" customFormat="false" ht="12.75" hidden="false" customHeight="true" outlineLevel="0" collapsed="false">
      <c r="A573" s="302" t="n">
        <v>570</v>
      </c>
      <c r="B573" s="303" t="n">
        <v>45880</v>
      </c>
      <c r="C573" s="276" t="n">
        <v>45870</v>
      </c>
      <c r="D573" s="251" t="s">
        <v>158</v>
      </c>
      <c r="E573" s="251" t="s">
        <v>322</v>
      </c>
      <c r="F573" s="278" t="n">
        <v>280</v>
      </c>
      <c r="G573" s="310" t="s">
        <v>983</v>
      </c>
      <c r="H573" s="253" t="s">
        <v>1008</v>
      </c>
      <c r="I573" s="251" t="s">
        <v>395</v>
      </c>
      <c r="J573" s="253" t="s">
        <v>853</v>
      </c>
      <c r="K573" s="251" t="s">
        <v>552</v>
      </c>
      <c r="L573" s="280" t="s">
        <v>552</v>
      </c>
      <c r="M573" s="250" t="s">
        <v>468</v>
      </c>
      <c r="N573" s="250" t="s">
        <v>468</v>
      </c>
      <c r="O573" s="250" t="n">
        <v>286</v>
      </c>
      <c r="P573" s="303" t="n">
        <v>45880</v>
      </c>
      <c r="Q573" s="287"/>
      <c r="R573" s="287"/>
      <c r="S573" s="287"/>
    </row>
    <row r="574" customFormat="false" ht="12.75" hidden="false" customHeight="true" outlineLevel="0" collapsed="false">
      <c r="A574" s="291" t="n">
        <v>571</v>
      </c>
      <c r="B574" s="303" t="n">
        <v>45880</v>
      </c>
      <c r="C574" s="276" t="n">
        <v>45870</v>
      </c>
      <c r="D574" s="251" t="s">
        <v>158</v>
      </c>
      <c r="E574" s="251" t="s">
        <v>312</v>
      </c>
      <c r="F574" s="278" t="n">
        <v>1040.55</v>
      </c>
      <c r="G574" s="310" t="s">
        <v>1009</v>
      </c>
      <c r="H574" s="253" t="s">
        <v>1010</v>
      </c>
      <c r="I574" s="251" t="s">
        <v>394</v>
      </c>
      <c r="J574" s="253" t="s">
        <v>858</v>
      </c>
      <c r="K574" s="251" t="s">
        <v>738</v>
      </c>
      <c r="L574" s="280" t="s">
        <v>738</v>
      </c>
      <c r="M574" s="250" t="s">
        <v>468</v>
      </c>
      <c r="N574" s="250" t="s">
        <v>468</v>
      </c>
      <c r="O574" s="250" t="n">
        <v>641413</v>
      </c>
      <c r="P574" s="303" t="n">
        <v>45880</v>
      </c>
      <c r="Q574" s="287"/>
      <c r="R574" s="287"/>
      <c r="S574" s="287"/>
    </row>
    <row r="575" customFormat="false" ht="12.75" hidden="false" customHeight="true" outlineLevel="0" collapsed="false">
      <c r="A575" s="291" t="n">
        <v>572</v>
      </c>
      <c r="B575" s="303" t="n">
        <v>45880</v>
      </c>
      <c r="C575" s="276" t="n">
        <v>45870</v>
      </c>
      <c r="D575" s="251" t="s">
        <v>158</v>
      </c>
      <c r="E575" s="251" t="s">
        <v>302</v>
      </c>
      <c r="F575" s="278" t="n">
        <v>20</v>
      </c>
      <c r="G575" s="310" t="s">
        <v>477</v>
      </c>
      <c r="H575" s="253"/>
      <c r="I575" s="251" t="s">
        <v>392</v>
      </c>
      <c r="J575" s="253" t="s">
        <v>839</v>
      </c>
      <c r="K575" s="251" t="s">
        <v>479</v>
      </c>
      <c r="L575" s="280" t="s">
        <v>479</v>
      </c>
      <c r="M575" s="250" t="s">
        <v>468</v>
      </c>
      <c r="N575" s="250" t="s">
        <v>468</v>
      </c>
      <c r="O575" s="250" t="n">
        <v>20252711</v>
      </c>
      <c r="P575" s="303" t="n">
        <v>45880</v>
      </c>
      <c r="Q575" s="287"/>
      <c r="R575" s="287"/>
      <c r="S575" s="287"/>
    </row>
    <row r="576" customFormat="false" ht="12.75" hidden="false" customHeight="true" outlineLevel="0" collapsed="false">
      <c r="A576" s="302" t="n">
        <v>573</v>
      </c>
      <c r="B576" s="303" t="n">
        <v>45881</v>
      </c>
      <c r="C576" s="276" t="n">
        <v>45870</v>
      </c>
      <c r="D576" s="251" t="s">
        <v>158</v>
      </c>
      <c r="E576" s="251" t="s">
        <v>292</v>
      </c>
      <c r="F576" s="278" t="n">
        <v>800</v>
      </c>
      <c r="G576" s="310" t="s">
        <v>1011</v>
      </c>
      <c r="H576" s="253" t="s">
        <v>708</v>
      </c>
      <c r="I576" s="251" t="s">
        <v>394</v>
      </c>
      <c r="J576" s="253" t="s">
        <v>1012</v>
      </c>
      <c r="K576" s="251" t="s">
        <v>699</v>
      </c>
      <c r="L576" s="280" t="s">
        <v>699</v>
      </c>
      <c r="M576" s="250" t="s">
        <v>468</v>
      </c>
      <c r="N576" s="250" t="s">
        <v>468</v>
      </c>
      <c r="O576" s="250" t="n">
        <v>6</v>
      </c>
      <c r="P576" s="303" t="n">
        <v>45869</v>
      </c>
      <c r="Q576" s="287"/>
      <c r="R576" s="287"/>
      <c r="S576" s="287"/>
    </row>
    <row r="577" customFormat="false" ht="12.75" hidden="false" customHeight="true" outlineLevel="0" collapsed="false">
      <c r="A577" s="291" t="n">
        <v>574</v>
      </c>
      <c r="B577" s="303" t="n">
        <v>45881</v>
      </c>
      <c r="C577" s="276" t="n">
        <v>45870</v>
      </c>
      <c r="D577" s="251" t="s">
        <v>158</v>
      </c>
      <c r="E577" s="251" t="s">
        <v>246</v>
      </c>
      <c r="F577" s="278" t="n">
        <v>104.55</v>
      </c>
      <c r="G577" s="310" t="s">
        <v>634</v>
      </c>
      <c r="H577" s="277" t="s">
        <v>588</v>
      </c>
      <c r="I577" s="251" t="s">
        <v>395</v>
      </c>
      <c r="J577" s="251" t="s">
        <v>631</v>
      </c>
      <c r="K577" s="251" t="s">
        <v>632</v>
      </c>
      <c r="L577" s="280" t="s">
        <v>632</v>
      </c>
      <c r="M577" s="250" t="s">
        <v>815</v>
      </c>
      <c r="N577" s="250" t="s">
        <v>815</v>
      </c>
      <c r="O577" s="250" t="n">
        <v>915380</v>
      </c>
      <c r="P577" s="303" t="n">
        <v>45877</v>
      </c>
      <c r="Q577" s="287"/>
      <c r="R577" s="287"/>
      <c r="S577" s="287"/>
    </row>
    <row r="578" customFormat="false" ht="12.75" hidden="false" customHeight="true" outlineLevel="0" collapsed="false">
      <c r="A578" s="291" t="n">
        <v>575</v>
      </c>
      <c r="B578" s="303" t="n">
        <v>45881</v>
      </c>
      <c r="C578" s="276" t="n">
        <v>45870</v>
      </c>
      <c r="D578" s="251" t="s">
        <v>136</v>
      </c>
      <c r="E578" s="251" t="s">
        <v>142</v>
      </c>
      <c r="F578" s="278" t="n">
        <v>378</v>
      </c>
      <c r="G578" s="310" t="s">
        <v>1013</v>
      </c>
      <c r="H578" s="277" t="s">
        <v>928</v>
      </c>
      <c r="I578" s="251" t="s">
        <v>392</v>
      </c>
      <c r="J578" s="249" t="s">
        <v>471</v>
      </c>
      <c r="K578" s="251" t="s">
        <v>467</v>
      </c>
      <c r="L578" s="280" t="s">
        <v>467</v>
      </c>
      <c r="M578" s="250" t="s">
        <v>468</v>
      </c>
      <c r="N578" s="250" t="s">
        <v>468</v>
      </c>
      <c r="O578" s="250"/>
      <c r="P578" s="303" t="n">
        <v>45881</v>
      </c>
      <c r="Q578" s="287"/>
      <c r="R578" s="287"/>
      <c r="S578" s="287"/>
    </row>
    <row r="579" customFormat="false" ht="12.75" hidden="false" customHeight="true" outlineLevel="0" collapsed="false">
      <c r="A579" s="302" t="n">
        <v>576</v>
      </c>
      <c r="B579" s="303" t="n">
        <v>45881</v>
      </c>
      <c r="C579" s="276" t="n">
        <v>45870</v>
      </c>
      <c r="D579" s="251" t="s">
        <v>136</v>
      </c>
      <c r="E579" s="251" t="s">
        <v>142</v>
      </c>
      <c r="F579" s="278" t="n">
        <v>483</v>
      </c>
      <c r="G579" s="310" t="s">
        <v>1013</v>
      </c>
      <c r="H579" s="277" t="s">
        <v>928</v>
      </c>
      <c r="I579" s="251" t="s">
        <v>392</v>
      </c>
      <c r="J579" s="249" t="s">
        <v>471</v>
      </c>
      <c r="K579" s="251" t="s">
        <v>467</v>
      </c>
      <c r="L579" s="280" t="s">
        <v>467</v>
      </c>
      <c r="M579" s="250" t="s">
        <v>468</v>
      </c>
      <c r="N579" s="250" t="s">
        <v>468</v>
      </c>
      <c r="O579" s="250"/>
      <c r="P579" s="303" t="n">
        <v>45881</v>
      </c>
      <c r="Q579" s="287"/>
      <c r="R579" s="287"/>
      <c r="S579" s="287"/>
    </row>
    <row r="580" customFormat="false" ht="12.75" hidden="false" customHeight="true" outlineLevel="0" collapsed="false">
      <c r="A580" s="291" t="n">
        <v>577</v>
      </c>
      <c r="B580" s="303" t="n">
        <v>45881</v>
      </c>
      <c r="C580" s="276" t="n">
        <v>45870</v>
      </c>
      <c r="D580" s="251" t="s">
        <v>136</v>
      </c>
      <c r="E580" s="251" t="s">
        <v>142</v>
      </c>
      <c r="F580" s="278" t="n">
        <v>1144.5</v>
      </c>
      <c r="G580" s="310" t="s">
        <v>1013</v>
      </c>
      <c r="H580" s="277" t="s">
        <v>928</v>
      </c>
      <c r="I580" s="251" t="s">
        <v>392</v>
      </c>
      <c r="J580" s="249" t="s">
        <v>471</v>
      </c>
      <c r="K580" s="251" t="s">
        <v>467</v>
      </c>
      <c r="L580" s="280" t="s">
        <v>467</v>
      </c>
      <c r="M580" s="250" t="s">
        <v>468</v>
      </c>
      <c r="N580" s="250" t="s">
        <v>468</v>
      </c>
      <c r="O580" s="250"/>
      <c r="P580" s="303" t="n">
        <v>45881</v>
      </c>
      <c r="Q580" s="287"/>
      <c r="R580" s="287"/>
      <c r="S580" s="287"/>
    </row>
    <row r="581" customFormat="false" ht="12.75" hidden="false" customHeight="true" outlineLevel="0" collapsed="false">
      <c r="A581" s="291" t="n">
        <v>578</v>
      </c>
      <c r="B581" s="303" t="n">
        <v>45881</v>
      </c>
      <c r="C581" s="276" t="n">
        <v>45870</v>
      </c>
      <c r="D581" s="251" t="s">
        <v>158</v>
      </c>
      <c r="E581" s="251" t="s">
        <v>240</v>
      </c>
      <c r="F581" s="278" t="n">
        <v>407.81</v>
      </c>
      <c r="G581" s="310" t="s">
        <v>1014</v>
      </c>
      <c r="H581" s="253" t="s">
        <v>872</v>
      </c>
      <c r="I581" s="251" t="s">
        <v>394</v>
      </c>
      <c r="J581" s="253" t="s">
        <v>1015</v>
      </c>
      <c r="K581" s="251" t="s">
        <v>608</v>
      </c>
      <c r="L581" s="280" t="s">
        <v>608</v>
      </c>
      <c r="M581" s="250" t="s">
        <v>815</v>
      </c>
      <c r="N581" s="250" t="s">
        <v>815</v>
      </c>
      <c r="O581" s="250" t="n">
        <v>240687</v>
      </c>
      <c r="P581" s="303" t="n">
        <v>45861</v>
      </c>
      <c r="Q581" s="287"/>
      <c r="R581" s="287"/>
      <c r="S581" s="287"/>
    </row>
    <row r="582" customFormat="false" ht="12.75" hidden="false" customHeight="true" outlineLevel="0" collapsed="false">
      <c r="A582" s="302" t="n">
        <v>579</v>
      </c>
      <c r="B582" s="303" t="n">
        <v>45881</v>
      </c>
      <c r="C582" s="276" t="n">
        <v>45870</v>
      </c>
      <c r="D582" s="251" t="s">
        <v>158</v>
      </c>
      <c r="E582" s="251" t="s">
        <v>240</v>
      </c>
      <c r="F582" s="278" t="n">
        <v>407.81</v>
      </c>
      <c r="G582" s="310" t="s">
        <v>1014</v>
      </c>
      <c r="H582" s="253" t="s">
        <v>872</v>
      </c>
      <c r="I582" s="251" t="s">
        <v>394</v>
      </c>
      <c r="J582" s="253" t="s">
        <v>1015</v>
      </c>
      <c r="K582" s="251" t="s">
        <v>608</v>
      </c>
      <c r="L582" s="280" t="s">
        <v>608</v>
      </c>
      <c r="M582" s="250" t="s">
        <v>815</v>
      </c>
      <c r="N582" s="250" t="s">
        <v>815</v>
      </c>
      <c r="O582" s="250" t="n">
        <v>240688</v>
      </c>
      <c r="P582" s="303" t="n">
        <v>45861</v>
      </c>
      <c r="Q582" s="287"/>
      <c r="R582" s="287"/>
      <c r="S582" s="287"/>
    </row>
    <row r="583" customFormat="false" ht="12.75" hidden="false" customHeight="true" outlineLevel="0" collapsed="false">
      <c r="A583" s="291" t="n">
        <v>580</v>
      </c>
      <c r="B583" s="303" t="n">
        <v>45881</v>
      </c>
      <c r="C583" s="276" t="n">
        <v>45870</v>
      </c>
      <c r="D583" s="251" t="s">
        <v>158</v>
      </c>
      <c r="E583" s="251" t="s">
        <v>240</v>
      </c>
      <c r="F583" s="278" t="n">
        <v>382.11</v>
      </c>
      <c r="G583" s="310" t="s">
        <v>1016</v>
      </c>
      <c r="H583" s="253" t="s">
        <v>872</v>
      </c>
      <c r="I583" s="251" t="s">
        <v>394</v>
      </c>
      <c r="J583" s="253" t="s">
        <v>875</v>
      </c>
      <c r="K583" s="251" t="s">
        <v>876</v>
      </c>
      <c r="L583" s="280" t="s">
        <v>876</v>
      </c>
      <c r="M583" s="250" t="s">
        <v>815</v>
      </c>
      <c r="N583" s="250" t="s">
        <v>815</v>
      </c>
      <c r="O583" s="250" t="n">
        <v>140825</v>
      </c>
      <c r="P583" s="303" t="n">
        <v>45881</v>
      </c>
      <c r="Q583" s="287"/>
      <c r="R583" s="287"/>
      <c r="S583" s="287"/>
    </row>
    <row r="584" customFormat="false" ht="12.75" hidden="false" customHeight="true" outlineLevel="0" collapsed="false">
      <c r="A584" s="291" t="n">
        <v>581</v>
      </c>
      <c r="B584" s="303" t="n">
        <v>45881</v>
      </c>
      <c r="C584" s="276" t="n">
        <v>45870</v>
      </c>
      <c r="D584" s="251" t="s">
        <v>158</v>
      </c>
      <c r="E584" s="251" t="s">
        <v>302</v>
      </c>
      <c r="F584" s="278" t="n">
        <v>7.92</v>
      </c>
      <c r="G584" s="310" t="s">
        <v>477</v>
      </c>
      <c r="H584" s="253"/>
      <c r="I584" s="251" t="s">
        <v>392</v>
      </c>
      <c r="J584" s="253" t="s">
        <v>839</v>
      </c>
      <c r="K584" s="251" t="s">
        <v>479</v>
      </c>
      <c r="L584" s="280" t="s">
        <v>479</v>
      </c>
      <c r="M584" s="250" t="s">
        <v>468</v>
      </c>
      <c r="N584" s="250" t="s">
        <v>468</v>
      </c>
      <c r="O584" s="250" t="n">
        <v>9195</v>
      </c>
      <c r="P584" s="303" t="n">
        <v>45881</v>
      </c>
      <c r="Q584" s="287"/>
      <c r="R584" s="287"/>
      <c r="S584" s="287"/>
    </row>
    <row r="585" customFormat="false" ht="12.75" hidden="false" customHeight="true" outlineLevel="0" collapsed="false">
      <c r="A585" s="302" t="n">
        <v>582</v>
      </c>
      <c r="B585" s="303" t="n">
        <v>45882</v>
      </c>
      <c r="C585" s="276" t="n">
        <v>45870</v>
      </c>
      <c r="D585" s="251" t="s">
        <v>158</v>
      </c>
      <c r="E585" s="251" t="s">
        <v>260</v>
      </c>
      <c r="F585" s="278" t="n">
        <v>2000</v>
      </c>
      <c r="G585" s="310" t="s">
        <v>877</v>
      </c>
      <c r="H585" s="277" t="s">
        <v>588</v>
      </c>
      <c r="I585" s="251" t="s">
        <v>393</v>
      </c>
      <c r="J585" s="253" t="s">
        <v>618</v>
      </c>
      <c r="K585" s="251" t="s">
        <v>619</v>
      </c>
      <c r="L585" s="280" t="s">
        <v>619</v>
      </c>
      <c r="M585" s="250" t="s">
        <v>468</v>
      </c>
      <c r="N585" s="250" t="s">
        <v>468</v>
      </c>
      <c r="O585" s="250" t="n">
        <v>506</v>
      </c>
      <c r="P585" s="303" t="n">
        <v>45873</v>
      </c>
      <c r="Q585" s="287"/>
      <c r="R585" s="287"/>
      <c r="S585" s="287"/>
    </row>
    <row r="586" customFormat="false" ht="12.75" hidden="false" customHeight="true" outlineLevel="0" collapsed="false">
      <c r="A586" s="291" t="n">
        <v>583</v>
      </c>
      <c r="B586" s="303" t="n">
        <v>45882</v>
      </c>
      <c r="C586" s="276" t="n">
        <v>45870</v>
      </c>
      <c r="D586" s="251" t="s">
        <v>158</v>
      </c>
      <c r="E586" s="251" t="s">
        <v>334</v>
      </c>
      <c r="F586" s="278" t="n">
        <v>2498.28</v>
      </c>
      <c r="G586" s="310" t="s">
        <v>885</v>
      </c>
      <c r="H586" s="253" t="s">
        <v>1017</v>
      </c>
      <c r="I586" s="251" t="s">
        <v>396</v>
      </c>
      <c r="J586" s="253" t="s">
        <v>887</v>
      </c>
      <c r="K586" s="251" t="s">
        <v>761</v>
      </c>
      <c r="L586" s="280" t="s">
        <v>761</v>
      </c>
      <c r="M586" s="250" t="s">
        <v>815</v>
      </c>
      <c r="N586" s="250" t="s">
        <v>815</v>
      </c>
      <c r="O586" s="250" t="n">
        <v>915381</v>
      </c>
      <c r="P586" s="303" t="n">
        <v>45843</v>
      </c>
      <c r="Q586" s="287"/>
      <c r="R586" s="287"/>
      <c r="S586" s="287"/>
    </row>
    <row r="587" customFormat="false" ht="12.75" hidden="false" customHeight="true" outlineLevel="0" collapsed="false">
      <c r="A587" s="291" t="n">
        <v>584</v>
      </c>
      <c r="B587" s="303" t="n">
        <v>45882</v>
      </c>
      <c r="C587" s="276" t="n">
        <v>45870</v>
      </c>
      <c r="D587" s="251" t="s">
        <v>158</v>
      </c>
      <c r="E587" s="251" t="s">
        <v>334</v>
      </c>
      <c r="F587" s="278" t="n">
        <v>2501.26</v>
      </c>
      <c r="G587" s="310" t="s">
        <v>885</v>
      </c>
      <c r="H587" s="253" t="s">
        <v>1018</v>
      </c>
      <c r="I587" s="251" t="s">
        <v>394</v>
      </c>
      <c r="J587" s="253" t="s">
        <v>887</v>
      </c>
      <c r="K587" s="251" t="s">
        <v>761</v>
      </c>
      <c r="L587" s="280" t="s">
        <v>761</v>
      </c>
      <c r="M587" s="250" t="s">
        <v>815</v>
      </c>
      <c r="N587" s="250" t="s">
        <v>815</v>
      </c>
      <c r="O587" s="250" t="n">
        <v>915380</v>
      </c>
      <c r="P587" s="303" t="n">
        <v>45843</v>
      </c>
      <c r="Q587" s="287"/>
      <c r="R587" s="287"/>
      <c r="S587" s="287"/>
    </row>
    <row r="588" customFormat="false" ht="12.75" hidden="false" customHeight="true" outlineLevel="0" collapsed="false">
      <c r="A588" s="302" t="n">
        <v>585</v>
      </c>
      <c r="B588" s="303" t="n">
        <v>45882</v>
      </c>
      <c r="C588" s="276" t="n">
        <v>45870</v>
      </c>
      <c r="D588" s="251" t="s">
        <v>136</v>
      </c>
      <c r="E588" s="251" t="s">
        <v>142</v>
      </c>
      <c r="F588" s="278" t="n">
        <v>7.96</v>
      </c>
      <c r="G588" s="310" t="s">
        <v>1019</v>
      </c>
      <c r="H588" s="253" t="s">
        <v>505</v>
      </c>
      <c r="I588" s="251" t="s">
        <v>394</v>
      </c>
      <c r="J588" s="251" t="s">
        <v>506</v>
      </c>
      <c r="K588" s="251" t="s">
        <v>544</v>
      </c>
      <c r="L588" s="280" t="s">
        <v>544</v>
      </c>
      <c r="M588" s="250" t="s">
        <v>468</v>
      </c>
      <c r="N588" s="250" t="s">
        <v>468</v>
      </c>
      <c r="O588" s="250" t="n">
        <v>22819</v>
      </c>
      <c r="P588" s="303" t="n">
        <v>45882</v>
      </c>
      <c r="Q588" s="287"/>
      <c r="R588" s="287"/>
      <c r="S588" s="287"/>
    </row>
    <row r="589" customFormat="false" ht="12.75" hidden="false" customHeight="true" outlineLevel="0" collapsed="false">
      <c r="A589" s="291" t="n">
        <v>586</v>
      </c>
      <c r="B589" s="303" t="n">
        <v>45882</v>
      </c>
      <c r="C589" s="276" t="n">
        <v>45870</v>
      </c>
      <c r="D589" s="251" t="s">
        <v>158</v>
      </c>
      <c r="E589" s="251" t="s">
        <v>302</v>
      </c>
      <c r="F589" s="278" t="n">
        <v>10</v>
      </c>
      <c r="G589" s="310" t="s">
        <v>477</v>
      </c>
      <c r="H589" s="253"/>
      <c r="I589" s="251" t="s">
        <v>392</v>
      </c>
      <c r="J589" s="253" t="s">
        <v>839</v>
      </c>
      <c r="K589" s="251" t="s">
        <v>479</v>
      </c>
      <c r="L589" s="280" t="s">
        <v>479</v>
      </c>
      <c r="M589" s="250" t="s">
        <v>468</v>
      </c>
      <c r="N589" s="250" t="s">
        <v>468</v>
      </c>
      <c r="O589" s="250" t="n">
        <v>22818</v>
      </c>
      <c r="P589" s="303" t="n">
        <v>45882</v>
      </c>
      <c r="Q589" s="287"/>
      <c r="R589" s="287"/>
      <c r="S589" s="287"/>
    </row>
    <row r="590" customFormat="false" ht="12.75" hidden="false" customHeight="true" outlineLevel="0" collapsed="false">
      <c r="A590" s="291" t="n">
        <v>587</v>
      </c>
      <c r="B590" s="303" t="n">
        <v>45883</v>
      </c>
      <c r="C590" s="276" t="n">
        <v>45870</v>
      </c>
      <c r="D590" s="251" t="s">
        <v>158</v>
      </c>
      <c r="E590" s="251" t="s">
        <v>292</v>
      </c>
      <c r="F590" s="278" t="n">
        <v>1360</v>
      </c>
      <c r="G590" s="310" t="s">
        <v>1020</v>
      </c>
      <c r="H590" s="253" t="s">
        <v>1021</v>
      </c>
      <c r="I590" s="251" t="s">
        <v>396</v>
      </c>
      <c r="J590" s="253" t="s">
        <v>1022</v>
      </c>
      <c r="K590" s="251" t="s">
        <v>639</v>
      </c>
      <c r="L590" s="280" t="s">
        <v>639</v>
      </c>
      <c r="M590" s="250" t="s">
        <v>468</v>
      </c>
      <c r="N590" s="250" t="s">
        <v>468</v>
      </c>
      <c r="O590" s="343" t="n">
        <v>45839</v>
      </c>
      <c r="P590" s="303" t="n">
        <v>45856</v>
      </c>
      <c r="Q590" s="287"/>
      <c r="R590" s="287"/>
      <c r="S590" s="287"/>
    </row>
    <row r="591" customFormat="false" ht="12.75" hidden="false" customHeight="true" outlineLevel="0" collapsed="false">
      <c r="A591" s="302" t="n">
        <v>588</v>
      </c>
      <c r="B591" s="303" t="n">
        <v>45883</v>
      </c>
      <c r="C591" s="276" t="n">
        <v>45870</v>
      </c>
      <c r="D591" s="251" t="s">
        <v>158</v>
      </c>
      <c r="E591" s="251" t="s">
        <v>342</v>
      </c>
      <c r="F591" s="278" t="n">
        <v>17.13</v>
      </c>
      <c r="G591" s="310" t="s">
        <v>1023</v>
      </c>
      <c r="H591" s="253" t="s">
        <v>505</v>
      </c>
      <c r="I591" s="251" t="s">
        <v>393</v>
      </c>
      <c r="J591" s="296" t="s">
        <v>491</v>
      </c>
      <c r="K591" s="251" t="s">
        <v>1002</v>
      </c>
      <c r="L591" s="280" t="s">
        <v>1002</v>
      </c>
      <c r="M591" s="250" t="s">
        <v>468</v>
      </c>
      <c r="N591" s="250" t="s">
        <v>468</v>
      </c>
      <c r="O591" s="250" t="n">
        <v>1010162</v>
      </c>
      <c r="P591" s="303" t="n">
        <v>45883</v>
      </c>
      <c r="Q591" s="287"/>
      <c r="R591" s="287"/>
      <c r="S591" s="287"/>
    </row>
    <row r="592" customFormat="false" ht="12.75" hidden="false" customHeight="true" outlineLevel="0" collapsed="false">
      <c r="A592" s="291" t="n">
        <v>589</v>
      </c>
      <c r="B592" s="303" t="n">
        <v>45887</v>
      </c>
      <c r="C592" s="276" t="n">
        <v>45870</v>
      </c>
      <c r="D592" s="251" t="s">
        <v>158</v>
      </c>
      <c r="E592" s="251" t="s">
        <v>306</v>
      </c>
      <c r="F592" s="278" t="n">
        <v>375.57</v>
      </c>
      <c r="G592" s="310" t="s">
        <v>1024</v>
      </c>
      <c r="H592" s="253" t="s">
        <v>961</v>
      </c>
      <c r="I592" s="251" t="s">
        <v>397</v>
      </c>
      <c r="J592" s="253" t="s">
        <v>1025</v>
      </c>
      <c r="K592" s="251" t="s">
        <v>1026</v>
      </c>
      <c r="L592" s="280" t="s">
        <v>1026</v>
      </c>
      <c r="M592" s="250" t="s">
        <v>468</v>
      </c>
      <c r="N592" s="250" t="s">
        <v>705</v>
      </c>
      <c r="O592" s="250" t="n">
        <v>30773</v>
      </c>
      <c r="P592" s="303" t="n">
        <v>45887</v>
      </c>
      <c r="Q592" s="287"/>
      <c r="R592" s="287"/>
      <c r="S592" s="287"/>
    </row>
    <row r="593" customFormat="false" ht="12.75" hidden="false" customHeight="true" outlineLevel="0" collapsed="false">
      <c r="A593" s="291" t="n">
        <v>590</v>
      </c>
      <c r="B593" s="303" t="n">
        <v>45887</v>
      </c>
      <c r="C593" s="276" t="n">
        <v>45870</v>
      </c>
      <c r="D593" s="251" t="s">
        <v>158</v>
      </c>
      <c r="E593" s="251" t="s">
        <v>284</v>
      </c>
      <c r="F593" s="278" t="n">
        <v>711.74</v>
      </c>
      <c r="G593" s="310" t="s">
        <v>1027</v>
      </c>
      <c r="H593" s="253" t="s">
        <v>1028</v>
      </c>
      <c r="I593" s="251" t="s">
        <v>397</v>
      </c>
      <c r="J593" s="251" t="s">
        <v>615</v>
      </c>
      <c r="K593" s="277" t="s">
        <v>616</v>
      </c>
      <c r="L593" s="280" t="s">
        <v>616</v>
      </c>
      <c r="M593" s="250" t="s">
        <v>503</v>
      </c>
      <c r="N593" s="250" t="s">
        <v>815</v>
      </c>
      <c r="O593" s="250" t="n">
        <v>1070</v>
      </c>
      <c r="P593" s="303" t="n">
        <v>45887</v>
      </c>
      <c r="Q593" s="287"/>
      <c r="R593" s="287"/>
      <c r="S593" s="287"/>
    </row>
    <row r="594" customFormat="false" ht="12.75" hidden="false" customHeight="true" outlineLevel="0" collapsed="false">
      <c r="A594" s="302" t="n">
        <v>591</v>
      </c>
      <c r="B594" s="303" t="n">
        <v>45887</v>
      </c>
      <c r="C594" s="276" t="n">
        <v>45870</v>
      </c>
      <c r="D594" s="251" t="s">
        <v>158</v>
      </c>
      <c r="E594" s="251" t="s">
        <v>284</v>
      </c>
      <c r="F594" s="278" t="n">
        <v>505.37</v>
      </c>
      <c r="G594" s="310" t="s">
        <v>919</v>
      </c>
      <c r="H594" s="253" t="s">
        <v>920</v>
      </c>
      <c r="I594" s="251" t="s">
        <v>394</v>
      </c>
      <c r="J594" s="253" t="s">
        <v>1029</v>
      </c>
      <c r="K594" s="251" t="s">
        <v>769</v>
      </c>
      <c r="L594" s="280" t="s">
        <v>769</v>
      </c>
      <c r="M594" s="250" t="s">
        <v>468</v>
      </c>
      <c r="N594" s="250" t="s">
        <v>468</v>
      </c>
      <c r="O594" s="250" t="n">
        <v>22818</v>
      </c>
      <c r="P594" s="303" t="n">
        <v>45868</v>
      </c>
      <c r="Q594" s="287"/>
      <c r="R594" s="287"/>
      <c r="S594" s="287"/>
    </row>
    <row r="595" customFormat="false" ht="12.75" hidden="false" customHeight="true" outlineLevel="0" collapsed="false">
      <c r="A595" s="291" t="n">
        <v>592</v>
      </c>
      <c r="B595" s="303" t="n">
        <v>45887</v>
      </c>
      <c r="C595" s="276" t="n">
        <v>45870</v>
      </c>
      <c r="D595" s="251" t="s">
        <v>158</v>
      </c>
      <c r="E595" s="251" t="s">
        <v>284</v>
      </c>
      <c r="F595" s="278" t="n">
        <v>477.15</v>
      </c>
      <c r="G595" s="310" t="s">
        <v>919</v>
      </c>
      <c r="H595" s="253" t="s">
        <v>920</v>
      </c>
      <c r="I595" s="251" t="s">
        <v>395</v>
      </c>
      <c r="J595" s="253" t="s">
        <v>1029</v>
      </c>
      <c r="K595" s="251" t="s">
        <v>769</v>
      </c>
      <c r="L595" s="280" t="s">
        <v>769</v>
      </c>
      <c r="M595" s="250" t="s">
        <v>468</v>
      </c>
      <c r="N595" s="250" t="s">
        <v>468</v>
      </c>
      <c r="O595" s="250" t="n">
        <v>22819</v>
      </c>
      <c r="P595" s="303" t="n">
        <v>45868</v>
      </c>
      <c r="Q595" s="287"/>
      <c r="R595" s="287"/>
      <c r="S595" s="287"/>
    </row>
    <row r="596" customFormat="false" ht="12.75" hidden="false" customHeight="true" outlineLevel="0" collapsed="false">
      <c r="A596" s="291" t="n">
        <v>593</v>
      </c>
      <c r="B596" s="303" t="n">
        <v>45887</v>
      </c>
      <c r="C596" s="276" t="n">
        <v>45870</v>
      </c>
      <c r="D596" s="251" t="s">
        <v>158</v>
      </c>
      <c r="E596" s="251" t="s">
        <v>284</v>
      </c>
      <c r="F596" s="278" t="n">
        <v>471.58</v>
      </c>
      <c r="G596" s="310" t="s">
        <v>919</v>
      </c>
      <c r="H596" s="253" t="s">
        <v>920</v>
      </c>
      <c r="I596" s="251" t="s">
        <v>397</v>
      </c>
      <c r="J596" s="253" t="s">
        <v>1029</v>
      </c>
      <c r="K596" s="251" t="s">
        <v>769</v>
      </c>
      <c r="L596" s="280" t="s">
        <v>769</v>
      </c>
      <c r="M596" s="250" t="s">
        <v>468</v>
      </c>
      <c r="N596" s="250" t="s">
        <v>468</v>
      </c>
      <c r="O596" s="250" t="n">
        <v>22820</v>
      </c>
      <c r="P596" s="303" t="n">
        <v>45868</v>
      </c>
      <c r="Q596" s="287"/>
      <c r="R596" s="287"/>
      <c r="S596" s="287"/>
    </row>
    <row r="597" customFormat="false" ht="12.75" hidden="false" customHeight="true" outlineLevel="0" collapsed="false">
      <c r="A597" s="302" t="n">
        <v>594</v>
      </c>
      <c r="B597" s="303" t="n">
        <v>45889</v>
      </c>
      <c r="C597" s="276" t="n">
        <v>45870</v>
      </c>
      <c r="D597" s="251" t="s">
        <v>158</v>
      </c>
      <c r="E597" s="251" t="s">
        <v>258</v>
      </c>
      <c r="F597" s="278" t="n">
        <v>1210.66</v>
      </c>
      <c r="G597" s="310" t="s">
        <v>937</v>
      </c>
      <c r="H597" s="253" t="s">
        <v>708</v>
      </c>
      <c r="I597" s="251" t="s">
        <v>394</v>
      </c>
      <c r="J597" s="253" t="s">
        <v>1030</v>
      </c>
      <c r="K597" s="251" t="s">
        <v>939</v>
      </c>
      <c r="L597" s="280" t="s">
        <v>939</v>
      </c>
      <c r="M597" s="250" t="s">
        <v>468</v>
      </c>
      <c r="N597" s="250" t="s">
        <v>468</v>
      </c>
      <c r="O597" s="250" t="n">
        <v>1330</v>
      </c>
      <c r="P597" s="303" t="n">
        <v>45873</v>
      </c>
      <c r="Q597" s="287"/>
      <c r="R597" s="287"/>
      <c r="S597" s="287"/>
    </row>
    <row r="598" customFormat="false" ht="12.75" hidden="false" customHeight="true" outlineLevel="0" collapsed="false">
      <c r="A598" s="291" t="n">
        <v>595</v>
      </c>
      <c r="B598" s="303" t="n">
        <v>45889</v>
      </c>
      <c r="C598" s="276" t="n">
        <v>45870</v>
      </c>
      <c r="D598" s="251" t="s">
        <v>158</v>
      </c>
      <c r="E598" s="251" t="s">
        <v>258</v>
      </c>
      <c r="F598" s="278" t="n">
        <v>484.27</v>
      </c>
      <c r="G598" s="310" t="s">
        <v>937</v>
      </c>
      <c r="H598" s="253" t="s">
        <v>588</v>
      </c>
      <c r="I598" s="251" t="s">
        <v>395</v>
      </c>
      <c r="J598" s="253" t="s">
        <v>1030</v>
      </c>
      <c r="K598" s="251" t="s">
        <v>939</v>
      </c>
      <c r="L598" s="280" t="s">
        <v>939</v>
      </c>
      <c r="M598" s="250" t="s">
        <v>468</v>
      </c>
      <c r="N598" s="250" t="s">
        <v>468</v>
      </c>
      <c r="O598" s="250" t="n">
        <v>1331</v>
      </c>
      <c r="P598" s="303" t="n">
        <v>45873</v>
      </c>
      <c r="Q598" s="287"/>
      <c r="R598" s="287"/>
      <c r="S598" s="287"/>
    </row>
    <row r="599" customFormat="false" ht="12.75" hidden="false" customHeight="true" outlineLevel="0" collapsed="false">
      <c r="A599" s="291" t="n">
        <v>596</v>
      </c>
      <c r="B599" s="303" t="n">
        <v>45889</v>
      </c>
      <c r="C599" s="276" t="n">
        <v>45870</v>
      </c>
      <c r="D599" s="251" t="s">
        <v>158</v>
      </c>
      <c r="E599" s="251" t="s">
        <v>258</v>
      </c>
      <c r="F599" s="278" t="n">
        <v>131.39</v>
      </c>
      <c r="G599" s="310" t="s">
        <v>937</v>
      </c>
      <c r="H599" s="253" t="s">
        <v>1031</v>
      </c>
      <c r="I599" s="251" t="s">
        <v>397</v>
      </c>
      <c r="J599" s="253" t="s">
        <v>1030</v>
      </c>
      <c r="K599" s="251" t="s">
        <v>939</v>
      </c>
      <c r="L599" s="280" t="s">
        <v>939</v>
      </c>
      <c r="M599" s="250" t="s">
        <v>468</v>
      </c>
      <c r="N599" s="250" t="s">
        <v>468</v>
      </c>
      <c r="O599" s="250" t="n">
        <v>1332</v>
      </c>
      <c r="P599" s="303" t="n">
        <v>45873</v>
      </c>
      <c r="Q599" s="287"/>
      <c r="R599" s="287"/>
      <c r="S599" s="287"/>
    </row>
    <row r="600" customFormat="false" ht="12.75" hidden="false" customHeight="true" outlineLevel="0" collapsed="false">
      <c r="A600" s="302" t="n">
        <v>597</v>
      </c>
      <c r="B600" s="303" t="n">
        <v>45889</v>
      </c>
      <c r="C600" s="276" t="n">
        <v>45870</v>
      </c>
      <c r="D600" s="251" t="s">
        <v>158</v>
      </c>
      <c r="E600" s="251" t="s">
        <v>254</v>
      </c>
      <c r="F600" s="278" t="n">
        <v>130</v>
      </c>
      <c r="G600" s="310" t="s">
        <v>951</v>
      </c>
      <c r="H600" s="253" t="s">
        <v>588</v>
      </c>
      <c r="I600" s="251" t="s">
        <v>395</v>
      </c>
      <c r="J600" s="253" t="s">
        <v>952</v>
      </c>
      <c r="K600" s="251" t="s">
        <v>953</v>
      </c>
      <c r="L600" s="280" t="s">
        <v>953</v>
      </c>
      <c r="M600" s="250" t="s">
        <v>815</v>
      </c>
      <c r="N600" s="250" t="s">
        <v>815</v>
      </c>
      <c r="O600" s="250" t="n">
        <v>15929007</v>
      </c>
      <c r="P600" s="303" t="n">
        <v>45864</v>
      </c>
      <c r="Q600" s="287"/>
      <c r="R600" s="287"/>
      <c r="S600" s="287"/>
    </row>
    <row r="601" customFormat="false" ht="12.75" hidden="false" customHeight="true" outlineLevel="0" collapsed="false">
      <c r="A601" s="291" t="n">
        <v>598</v>
      </c>
      <c r="B601" s="303" t="n">
        <v>45889</v>
      </c>
      <c r="C601" s="276" t="n">
        <v>45870</v>
      </c>
      <c r="D601" s="251" t="s">
        <v>147</v>
      </c>
      <c r="E601" s="251" t="s">
        <v>149</v>
      </c>
      <c r="F601" s="278" t="n">
        <v>1571.53</v>
      </c>
      <c r="G601" s="310" t="s">
        <v>1032</v>
      </c>
      <c r="H601" s="251" t="s">
        <v>482</v>
      </c>
      <c r="I601" s="251" t="s">
        <v>395</v>
      </c>
      <c r="J601" s="251" t="s">
        <v>539</v>
      </c>
      <c r="K601" s="277" t="s">
        <v>537</v>
      </c>
      <c r="L601" s="280" t="s">
        <v>537</v>
      </c>
      <c r="M601" s="250" t="s">
        <v>538</v>
      </c>
      <c r="N601" s="250" t="s">
        <v>538</v>
      </c>
      <c r="O601" s="250" t="n">
        <v>111111</v>
      </c>
      <c r="P601" s="303" t="n">
        <v>45869</v>
      </c>
      <c r="Q601" s="287"/>
      <c r="R601" s="287"/>
      <c r="S601" s="287"/>
    </row>
    <row r="602" customFormat="false" ht="12.75" hidden="false" customHeight="true" outlineLevel="0" collapsed="false">
      <c r="A602" s="291" t="n">
        <v>599</v>
      </c>
      <c r="B602" s="303" t="n">
        <v>45889</v>
      </c>
      <c r="C602" s="276" t="n">
        <v>45870</v>
      </c>
      <c r="D602" s="251" t="s">
        <v>147</v>
      </c>
      <c r="E602" s="251" t="s">
        <v>149</v>
      </c>
      <c r="F602" s="278" t="n">
        <v>1571.53</v>
      </c>
      <c r="G602" s="310" t="s">
        <v>1032</v>
      </c>
      <c r="H602" s="251" t="s">
        <v>482</v>
      </c>
      <c r="I602" s="251" t="s">
        <v>396</v>
      </c>
      <c r="J602" s="251" t="s">
        <v>539</v>
      </c>
      <c r="K602" s="277" t="s">
        <v>537</v>
      </c>
      <c r="L602" s="280" t="s">
        <v>537</v>
      </c>
      <c r="M602" s="250" t="s">
        <v>538</v>
      </c>
      <c r="N602" s="250" t="s">
        <v>538</v>
      </c>
      <c r="O602" s="250" t="n">
        <v>2210162</v>
      </c>
      <c r="P602" s="303" t="n">
        <v>45869</v>
      </c>
      <c r="Q602" s="287"/>
      <c r="R602" s="287"/>
      <c r="S602" s="287"/>
    </row>
    <row r="603" customFormat="false" ht="12.75" hidden="false" customHeight="true" outlineLevel="0" collapsed="false">
      <c r="A603" s="302" t="n">
        <v>600</v>
      </c>
      <c r="B603" s="303" t="n">
        <v>45889</v>
      </c>
      <c r="C603" s="276" t="n">
        <v>45870</v>
      </c>
      <c r="D603" s="251" t="s">
        <v>147</v>
      </c>
      <c r="E603" s="251" t="s">
        <v>149</v>
      </c>
      <c r="F603" s="278" t="n">
        <v>1312.23</v>
      </c>
      <c r="G603" s="310" t="s">
        <v>1032</v>
      </c>
      <c r="H603" s="251" t="s">
        <v>482</v>
      </c>
      <c r="I603" s="251" t="s">
        <v>397</v>
      </c>
      <c r="J603" s="251" t="s">
        <v>539</v>
      </c>
      <c r="K603" s="277" t="s">
        <v>537</v>
      </c>
      <c r="L603" s="280" t="s">
        <v>537</v>
      </c>
      <c r="M603" s="250" t="s">
        <v>538</v>
      </c>
      <c r="N603" s="250" t="s">
        <v>538</v>
      </c>
      <c r="O603" s="250" t="n">
        <v>22817</v>
      </c>
      <c r="P603" s="303" t="n">
        <v>45869</v>
      </c>
      <c r="Q603" s="287"/>
      <c r="R603" s="287"/>
      <c r="S603" s="287"/>
    </row>
    <row r="604" customFormat="false" ht="12.75" hidden="false" customHeight="true" outlineLevel="0" collapsed="false">
      <c r="A604" s="291" t="n">
        <v>601</v>
      </c>
      <c r="B604" s="303" t="n">
        <v>45889</v>
      </c>
      <c r="C604" s="276" t="n">
        <v>45870</v>
      </c>
      <c r="D604" s="251" t="s">
        <v>147</v>
      </c>
      <c r="E604" s="251" t="s">
        <v>149</v>
      </c>
      <c r="F604" s="278" t="n">
        <v>4030.8</v>
      </c>
      <c r="G604" s="310" t="s">
        <v>1032</v>
      </c>
      <c r="H604" s="251" t="s">
        <v>482</v>
      </c>
      <c r="I604" s="251" t="s">
        <v>394</v>
      </c>
      <c r="J604" s="251" t="s">
        <v>539</v>
      </c>
      <c r="K604" s="277" t="s">
        <v>537</v>
      </c>
      <c r="L604" s="280" t="s">
        <v>537</v>
      </c>
      <c r="M604" s="250" t="s">
        <v>538</v>
      </c>
      <c r="N604" s="250" t="s">
        <v>538</v>
      </c>
      <c r="O604" s="250" t="n">
        <v>20251330</v>
      </c>
      <c r="P604" s="303" t="n">
        <v>45869</v>
      </c>
      <c r="Q604" s="287"/>
      <c r="R604" s="287"/>
      <c r="S604" s="287"/>
    </row>
    <row r="605" customFormat="false" ht="12.75" hidden="false" customHeight="true" outlineLevel="0" collapsed="false">
      <c r="A605" s="291" t="n">
        <v>602</v>
      </c>
      <c r="B605" s="303" t="n">
        <v>45889</v>
      </c>
      <c r="C605" s="276" t="n">
        <v>45839</v>
      </c>
      <c r="D605" s="251" t="s">
        <v>147</v>
      </c>
      <c r="E605" s="251" t="s">
        <v>199</v>
      </c>
      <c r="F605" s="278" t="n">
        <v>2390.21</v>
      </c>
      <c r="G605" s="310" t="s">
        <v>1033</v>
      </c>
      <c r="H605" s="251" t="s">
        <v>482</v>
      </c>
      <c r="I605" s="251" t="s">
        <v>394</v>
      </c>
      <c r="J605" s="253" t="s">
        <v>818</v>
      </c>
      <c r="K605" s="251" t="s">
        <v>534</v>
      </c>
      <c r="L605" s="280" t="s">
        <v>534</v>
      </c>
      <c r="M605" s="250" t="s">
        <v>468</v>
      </c>
      <c r="N605" s="250" t="s">
        <v>468</v>
      </c>
      <c r="O605" s="250" t="n">
        <v>20251332</v>
      </c>
      <c r="P605" s="303" t="n">
        <v>45869</v>
      </c>
      <c r="Q605" s="287"/>
      <c r="R605" s="287"/>
      <c r="S605" s="287"/>
    </row>
    <row r="606" customFormat="false" ht="12.75" hidden="false" customHeight="true" outlineLevel="0" collapsed="false">
      <c r="A606" s="302" t="n">
        <v>603</v>
      </c>
      <c r="B606" s="303" t="n">
        <v>45889</v>
      </c>
      <c r="C606" s="276" t="n">
        <v>45839</v>
      </c>
      <c r="D606" s="251" t="s">
        <v>147</v>
      </c>
      <c r="E606" s="251" t="s">
        <v>199</v>
      </c>
      <c r="F606" s="278" t="n">
        <v>1309.4</v>
      </c>
      <c r="G606" s="310" t="s">
        <v>1033</v>
      </c>
      <c r="H606" s="251" t="s">
        <v>482</v>
      </c>
      <c r="I606" s="251" t="s">
        <v>396</v>
      </c>
      <c r="J606" s="253" t="s">
        <v>818</v>
      </c>
      <c r="K606" s="251" t="s">
        <v>534</v>
      </c>
      <c r="L606" s="280" t="s">
        <v>534</v>
      </c>
      <c r="M606" s="250" t="s">
        <v>468</v>
      </c>
      <c r="N606" s="250" t="s">
        <v>468</v>
      </c>
      <c r="O606" s="250" t="n">
        <v>13848196</v>
      </c>
      <c r="P606" s="303" t="n">
        <v>45869</v>
      </c>
      <c r="Q606" s="287"/>
      <c r="R606" s="287"/>
      <c r="S606" s="287"/>
    </row>
    <row r="607" customFormat="false" ht="12.75" hidden="false" customHeight="true" outlineLevel="0" collapsed="false">
      <c r="A607" s="291" t="n">
        <v>604</v>
      </c>
      <c r="B607" s="303" t="n">
        <v>45889</v>
      </c>
      <c r="C607" s="276" t="n">
        <v>45839</v>
      </c>
      <c r="D607" s="251" t="s">
        <v>147</v>
      </c>
      <c r="E607" s="251" t="s">
        <v>199</v>
      </c>
      <c r="F607" s="278" t="n">
        <v>1309.4</v>
      </c>
      <c r="G607" s="310" t="s">
        <v>1033</v>
      </c>
      <c r="H607" s="251" t="s">
        <v>482</v>
      </c>
      <c r="I607" s="251" t="s">
        <v>395</v>
      </c>
      <c r="J607" s="253" t="s">
        <v>818</v>
      </c>
      <c r="K607" s="251" t="s">
        <v>534</v>
      </c>
      <c r="L607" s="280" t="s">
        <v>534</v>
      </c>
      <c r="M607" s="250" t="s">
        <v>468</v>
      </c>
      <c r="N607" s="250" t="s">
        <v>468</v>
      </c>
      <c r="O607" s="250" t="n">
        <v>262589</v>
      </c>
      <c r="P607" s="303" t="n">
        <v>45869</v>
      </c>
      <c r="Q607" s="287"/>
      <c r="R607" s="287"/>
      <c r="S607" s="287"/>
    </row>
    <row r="608" customFormat="false" ht="12.75" hidden="false" customHeight="true" outlineLevel="0" collapsed="false">
      <c r="A608" s="291" t="n">
        <v>605</v>
      </c>
      <c r="B608" s="303" t="n">
        <v>45889</v>
      </c>
      <c r="C608" s="276" t="n">
        <v>45839</v>
      </c>
      <c r="D608" s="251" t="s">
        <v>147</v>
      </c>
      <c r="E608" s="251" t="s">
        <v>199</v>
      </c>
      <c r="F608" s="278" t="n">
        <v>1065.47</v>
      </c>
      <c r="G608" s="310" t="s">
        <v>1033</v>
      </c>
      <c r="H608" s="251" t="s">
        <v>482</v>
      </c>
      <c r="I608" s="251" t="s">
        <v>397</v>
      </c>
      <c r="J608" s="253" t="s">
        <v>818</v>
      </c>
      <c r="K608" s="251" t="s">
        <v>534</v>
      </c>
      <c r="L608" s="280" t="s">
        <v>534</v>
      </c>
      <c r="M608" s="250" t="s">
        <v>468</v>
      </c>
      <c r="N608" s="250" t="s">
        <v>468</v>
      </c>
      <c r="O608" s="250" t="n">
        <v>9076669</v>
      </c>
      <c r="P608" s="303" t="n">
        <v>45869</v>
      </c>
      <c r="Q608" s="287"/>
      <c r="R608" s="287"/>
      <c r="S608" s="287"/>
    </row>
    <row r="609" customFormat="false" ht="12.75" hidden="false" customHeight="true" outlineLevel="0" collapsed="false">
      <c r="A609" s="302" t="n">
        <v>606</v>
      </c>
      <c r="B609" s="303" t="n">
        <v>45889</v>
      </c>
      <c r="C609" s="276" t="n">
        <v>45870</v>
      </c>
      <c r="D609" s="251" t="s">
        <v>158</v>
      </c>
      <c r="E609" s="251" t="s">
        <v>284</v>
      </c>
      <c r="F609" s="278" t="n">
        <v>499.48</v>
      </c>
      <c r="G609" s="310" t="s">
        <v>919</v>
      </c>
      <c r="H609" s="253" t="s">
        <v>920</v>
      </c>
      <c r="I609" s="251" t="s">
        <v>396</v>
      </c>
      <c r="J609" s="253" t="s">
        <v>1029</v>
      </c>
      <c r="K609" s="251" t="s">
        <v>769</v>
      </c>
      <c r="L609" s="280" t="s">
        <v>769</v>
      </c>
      <c r="M609" s="250" t="s">
        <v>468</v>
      </c>
      <c r="N609" s="250" t="s">
        <v>468</v>
      </c>
      <c r="O609" s="250" t="n">
        <v>22817</v>
      </c>
      <c r="P609" s="303" t="n">
        <v>45868</v>
      </c>
      <c r="Q609" s="287"/>
      <c r="R609" s="287"/>
      <c r="S609" s="287"/>
    </row>
    <row r="610" customFormat="false" ht="12.75" hidden="false" customHeight="true" outlineLevel="0" collapsed="false">
      <c r="A610" s="291" t="n">
        <v>607</v>
      </c>
      <c r="B610" s="303" t="n">
        <v>45889</v>
      </c>
      <c r="C610" s="276" t="n">
        <v>45870</v>
      </c>
      <c r="D610" s="251" t="s">
        <v>158</v>
      </c>
      <c r="E610" s="251" t="s">
        <v>302</v>
      </c>
      <c r="F610" s="278" t="n">
        <v>16.09</v>
      </c>
      <c r="G610" s="310" t="s">
        <v>477</v>
      </c>
      <c r="H610" s="253"/>
      <c r="I610" s="251" t="s">
        <v>392</v>
      </c>
      <c r="J610" s="253" t="s">
        <v>839</v>
      </c>
      <c r="K610" s="251" t="s">
        <v>479</v>
      </c>
      <c r="L610" s="280" t="s">
        <v>479</v>
      </c>
      <c r="M610" s="250" t="s">
        <v>468</v>
      </c>
      <c r="N610" s="250" t="s">
        <v>468</v>
      </c>
      <c r="O610" s="250" t="n">
        <v>20251331</v>
      </c>
      <c r="P610" s="303" t="n">
        <v>45889</v>
      </c>
      <c r="Q610" s="287"/>
      <c r="R610" s="287"/>
      <c r="S610" s="287"/>
    </row>
    <row r="611" customFormat="false" ht="12.75" hidden="false" customHeight="true" outlineLevel="0" collapsed="false">
      <c r="A611" s="291" t="n">
        <v>608</v>
      </c>
      <c r="B611" s="303" t="n">
        <v>45890</v>
      </c>
      <c r="C611" s="276" t="n">
        <v>45870</v>
      </c>
      <c r="D611" s="251" t="s">
        <v>158</v>
      </c>
      <c r="E611" s="251" t="s">
        <v>258</v>
      </c>
      <c r="F611" s="278" t="n">
        <v>484.27</v>
      </c>
      <c r="G611" s="310" t="s">
        <v>937</v>
      </c>
      <c r="H611" s="253" t="s">
        <v>1034</v>
      </c>
      <c r="I611" s="251" t="s">
        <v>396</v>
      </c>
      <c r="J611" s="253" t="s">
        <v>1030</v>
      </c>
      <c r="K611" s="251" t="s">
        <v>939</v>
      </c>
      <c r="L611" s="280" t="s">
        <v>939</v>
      </c>
      <c r="M611" s="250" t="s">
        <v>468</v>
      </c>
      <c r="N611" s="250" t="s">
        <v>468</v>
      </c>
      <c r="O611" s="250" t="n">
        <v>1333</v>
      </c>
      <c r="P611" s="303" t="n">
        <v>45873</v>
      </c>
      <c r="Q611" s="287"/>
      <c r="R611" s="287"/>
      <c r="S611" s="287"/>
    </row>
    <row r="612" customFormat="false" ht="12.75" hidden="false" customHeight="true" outlineLevel="0" collapsed="false">
      <c r="A612" s="302" t="n">
        <v>609</v>
      </c>
      <c r="B612" s="303" t="n">
        <v>45890</v>
      </c>
      <c r="C612" s="276" t="n">
        <v>45870</v>
      </c>
      <c r="D612" s="251" t="s">
        <v>158</v>
      </c>
      <c r="E612" s="251" t="s">
        <v>246</v>
      </c>
      <c r="F612" s="278" t="n">
        <v>79.62</v>
      </c>
      <c r="G612" s="310" t="s">
        <v>634</v>
      </c>
      <c r="H612" s="277" t="s">
        <v>588</v>
      </c>
      <c r="I612" s="251" t="s">
        <v>397</v>
      </c>
      <c r="J612" s="251" t="s">
        <v>631</v>
      </c>
      <c r="K612" s="251" t="s">
        <v>632</v>
      </c>
      <c r="L612" s="280" t="s">
        <v>632</v>
      </c>
      <c r="M612" s="250" t="s">
        <v>815</v>
      </c>
      <c r="N612" s="250" t="s">
        <v>815</v>
      </c>
      <c r="O612" s="250" t="n">
        <v>15929069</v>
      </c>
      <c r="P612" s="303" t="n">
        <v>45881</v>
      </c>
      <c r="Q612" s="287"/>
      <c r="R612" s="287"/>
      <c r="S612" s="287"/>
    </row>
    <row r="613" customFormat="false" ht="12.75" hidden="false" customHeight="true" outlineLevel="0" collapsed="false">
      <c r="A613" s="291" t="n">
        <v>610</v>
      </c>
      <c r="B613" s="303" t="n">
        <v>45890</v>
      </c>
      <c r="C613" s="276" t="n">
        <v>45870</v>
      </c>
      <c r="D613" s="251" t="s">
        <v>158</v>
      </c>
      <c r="E613" s="251" t="s">
        <v>246</v>
      </c>
      <c r="F613" s="278" t="n">
        <v>183.76</v>
      </c>
      <c r="G613" s="310" t="s">
        <v>634</v>
      </c>
      <c r="H613" s="277" t="s">
        <v>588</v>
      </c>
      <c r="I613" s="251" t="s">
        <v>396</v>
      </c>
      <c r="J613" s="251" t="s">
        <v>631</v>
      </c>
      <c r="K613" s="251" t="s">
        <v>632</v>
      </c>
      <c r="L613" s="280" t="s">
        <v>632</v>
      </c>
      <c r="M613" s="250" t="s">
        <v>815</v>
      </c>
      <c r="N613" s="250" t="s">
        <v>815</v>
      </c>
      <c r="O613" s="250" t="n">
        <v>20258754</v>
      </c>
      <c r="P613" s="303" t="n">
        <v>45875</v>
      </c>
      <c r="Q613" s="287"/>
      <c r="R613" s="287"/>
      <c r="S613" s="287"/>
    </row>
    <row r="614" customFormat="false" ht="12.75" hidden="false" customHeight="true" outlineLevel="0" collapsed="false">
      <c r="A614" s="291" t="n">
        <v>611</v>
      </c>
      <c r="B614" s="303" t="n">
        <v>45890</v>
      </c>
      <c r="C614" s="276" t="n">
        <v>45870</v>
      </c>
      <c r="D614" s="251" t="s">
        <v>158</v>
      </c>
      <c r="E614" s="251" t="s">
        <v>356</v>
      </c>
      <c r="F614" s="278" t="n">
        <v>450</v>
      </c>
      <c r="G614" s="310" t="s">
        <v>1035</v>
      </c>
      <c r="H614" s="277" t="s">
        <v>482</v>
      </c>
      <c r="I614" s="251" t="s">
        <v>395</v>
      </c>
      <c r="J614" s="253" t="s">
        <v>1036</v>
      </c>
      <c r="K614" s="251" t="s">
        <v>628</v>
      </c>
      <c r="L614" s="280" t="s">
        <v>628</v>
      </c>
      <c r="M614" s="250" t="s">
        <v>468</v>
      </c>
      <c r="N614" s="250" t="s">
        <v>468</v>
      </c>
      <c r="O614" s="250" t="n">
        <v>20258756</v>
      </c>
      <c r="P614" s="303" t="n">
        <v>45890</v>
      </c>
      <c r="Q614" s="287"/>
      <c r="R614" s="287"/>
      <c r="S614" s="287"/>
    </row>
    <row r="615" customFormat="false" ht="12.75" hidden="false" customHeight="true" outlineLevel="0" collapsed="false">
      <c r="A615" s="302" t="n">
        <v>612</v>
      </c>
      <c r="B615" s="303" t="n">
        <v>45890</v>
      </c>
      <c r="C615" s="276" t="n">
        <v>45870</v>
      </c>
      <c r="D615" s="251" t="s">
        <v>158</v>
      </c>
      <c r="E615" s="251" t="s">
        <v>320</v>
      </c>
      <c r="F615" s="278" t="n">
        <v>871.5</v>
      </c>
      <c r="G615" s="310" t="s">
        <v>1037</v>
      </c>
      <c r="H615" s="253" t="s">
        <v>1038</v>
      </c>
      <c r="I615" s="251" t="s">
        <v>396</v>
      </c>
      <c r="J615" s="253" t="s">
        <v>853</v>
      </c>
      <c r="K615" s="251" t="s">
        <v>552</v>
      </c>
      <c r="L615" s="280" t="s">
        <v>552</v>
      </c>
      <c r="M615" s="250" t="s">
        <v>468</v>
      </c>
      <c r="N615" s="250" t="s">
        <v>468</v>
      </c>
      <c r="O615" s="250" t="n">
        <v>295</v>
      </c>
      <c r="P615" s="303" t="n">
        <v>45883</v>
      </c>
      <c r="Q615" s="287"/>
      <c r="R615" s="287"/>
      <c r="S615" s="287"/>
    </row>
    <row r="616" customFormat="false" ht="12.75" hidden="false" customHeight="true" outlineLevel="0" collapsed="false">
      <c r="A616" s="291" t="n">
        <v>613</v>
      </c>
      <c r="B616" s="303" t="n">
        <v>45890</v>
      </c>
      <c r="C616" s="276" t="n">
        <v>45870</v>
      </c>
      <c r="D616" s="251" t="s">
        <v>158</v>
      </c>
      <c r="E616" s="251" t="s">
        <v>302</v>
      </c>
      <c r="F616" s="278" t="n">
        <v>9.24</v>
      </c>
      <c r="G616" s="310" t="s">
        <v>477</v>
      </c>
      <c r="H616" s="253"/>
      <c r="I616" s="251" t="s">
        <v>392</v>
      </c>
      <c r="J616" s="253" t="s">
        <v>839</v>
      </c>
      <c r="K616" s="251" t="s">
        <v>479</v>
      </c>
      <c r="L616" s="280" t="s">
        <v>479</v>
      </c>
      <c r="M616" s="250" t="s">
        <v>468</v>
      </c>
      <c r="N616" s="250" t="s">
        <v>468</v>
      </c>
      <c r="O616" s="250" t="n">
        <v>15929031</v>
      </c>
      <c r="P616" s="303" t="n">
        <v>45890</v>
      </c>
      <c r="Q616" s="287"/>
      <c r="R616" s="287"/>
      <c r="S616" s="287"/>
    </row>
    <row r="617" customFormat="false" ht="12.75" hidden="false" customHeight="true" outlineLevel="0" collapsed="false">
      <c r="A617" s="291" t="n">
        <v>614</v>
      </c>
      <c r="B617" s="303" t="n">
        <v>45891</v>
      </c>
      <c r="C617" s="276" t="n">
        <v>45901</v>
      </c>
      <c r="D617" s="251" t="s">
        <v>147</v>
      </c>
      <c r="E617" s="251" t="s">
        <v>218</v>
      </c>
      <c r="F617" s="278" t="n">
        <v>1785.28</v>
      </c>
      <c r="G617" s="310" t="s">
        <v>1039</v>
      </c>
      <c r="H617" s="277" t="s">
        <v>482</v>
      </c>
      <c r="I617" s="251" t="s">
        <v>394</v>
      </c>
      <c r="J617" s="251" t="s">
        <v>527</v>
      </c>
      <c r="K617" s="251" t="s">
        <v>528</v>
      </c>
      <c r="L617" s="280" t="s">
        <v>528</v>
      </c>
      <c r="M617" s="250" t="s">
        <v>815</v>
      </c>
      <c r="N617" s="250" t="s">
        <v>815</v>
      </c>
      <c r="O617" s="250" t="n">
        <v>15929007</v>
      </c>
      <c r="P617" s="303" t="n">
        <v>45889</v>
      </c>
      <c r="Q617" s="287"/>
      <c r="R617" s="287"/>
      <c r="S617" s="287"/>
    </row>
    <row r="618" customFormat="false" ht="12.75" hidden="false" customHeight="true" outlineLevel="0" collapsed="false">
      <c r="A618" s="302" t="n">
        <v>615</v>
      </c>
      <c r="B618" s="303" t="n">
        <v>45891</v>
      </c>
      <c r="C618" s="276" t="n">
        <v>45901</v>
      </c>
      <c r="D618" s="251" t="s">
        <v>147</v>
      </c>
      <c r="E618" s="251" t="s">
        <v>218</v>
      </c>
      <c r="F618" s="278" t="n">
        <v>295</v>
      </c>
      <c r="G618" s="310" t="s">
        <v>1040</v>
      </c>
      <c r="H618" s="277" t="s">
        <v>482</v>
      </c>
      <c r="I618" s="251" t="s">
        <v>395</v>
      </c>
      <c r="J618" s="251" t="s">
        <v>527</v>
      </c>
      <c r="K618" s="251" t="s">
        <v>528</v>
      </c>
      <c r="L618" s="280" t="s">
        <v>528</v>
      </c>
      <c r="M618" s="250" t="s">
        <v>815</v>
      </c>
      <c r="N618" s="250" t="s">
        <v>815</v>
      </c>
      <c r="O618" s="250" t="n">
        <v>15929031</v>
      </c>
      <c r="P618" s="303" t="n">
        <v>45889</v>
      </c>
      <c r="Q618" s="287"/>
      <c r="R618" s="287"/>
      <c r="S618" s="287"/>
    </row>
    <row r="619" customFormat="false" ht="12.75" hidden="false" customHeight="true" outlineLevel="0" collapsed="false">
      <c r="A619" s="291" t="n">
        <v>616</v>
      </c>
      <c r="B619" s="303" t="n">
        <v>45891</v>
      </c>
      <c r="C619" s="276" t="n">
        <v>45901</v>
      </c>
      <c r="D619" s="251" t="s">
        <v>147</v>
      </c>
      <c r="E619" s="251" t="s">
        <v>218</v>
      </c>
      <c r="F619" s="278" t="n">
        <v>238.1</v>
      </c>
      <c r="G619" s="310" t="s">
        <v>1040</v>
      </c>
      <c r="H619" s="277" t="s">
        <v>482</v>
      </c>
      <c r="I619" s="251" t="s">
        <v>397</v>
      </c>
      <c r="J619" s="251" t="s">
        <v>527</v>
      </c>
      <c r="K619" s="251" t="s">
        <v>528</v>
      </c>
      <c r="L619" s="280" t="s">
        <v>528</v>
      </c>
      <c r="M619" s="250" t="s">
        <v>815</v>
      </c>
      <c r="N619" s="250" t="s">
        <v>815</v>
      </c>
      <c r="O619" s="250" t="n">
        <v>15929069</v>
      </c>
      <c r="P619" s="303" t="n">
        <v>45889</v>
      </c>
      <c r="Q619" s="287"/>
      <c r="R619" s="287"/>
      <c r="S619" s="287"/>
    </row>
    <row r="620" customFormat="false" ht="12.75" hidden="false" customHeight="true" outlineLevel="0" collapsed="false">
      <c r="A620" s="291" t="n">
        <v>617</v>
      </c>
      <c r="B620" s="303" t="n">
        <v>45891</v>
      </c>
      <c r="C620" s="276" t="n">
        <v>45870</v>
      </c>
      <c r="D620" s="251" t="s">
        <v>147</v>
      </c>
      <c r="E620" s="251" t="s">
        <v>211</v>
      </c>
      <c r="F620" s="278" t="n">
        <v>255.35</v>
      </c>
      <c r="G620" s="310" t="s">
        <v>644</v>
      </c>
      <c r="H620" s="277" t="s">
        <v>482</v>
      </c>
      <c r="I620" s="251" t="s">
        <v>394</v>
      </c>
      <c r="J620" s="253" t="s">
        <v>569</v>
      </c>
      <c r="K620" s="251" t="s">
        <v>570</v>
      </c>
      <c r="L620" s="280" t="s">
        <v>570</v>
      </c>
      <c r="M620" s="250" t="s">
        <v>815</v>
      </c>
      <c r="N620" s="250" t="s">
        <v>815</v>
      </c>
      <c r="O620" s="250" t="n">
        <v>8754</v>
      </c>
      <c r="P620" s="303" t="n">
        <v>45874</v>
      </c>
      <c r="Q620" s="287"/>
      <c r="R620" s="287"/>
      <c r="S620" s="287"/>
    </row>
    <row r="621" customFormat="false" ht="12.75" hidden="false" customHeight="true" outlineLevel="0" collapsed="false">
      <c r="A621" s="302" t="n">
        <v>618</v>
      </c>
      <c r="B621" s="303" t="n">
        <v>45891</v>
      </c>
      <c r="C621" s="276" t="n">
        <v>45870</v>
      </c>
      <c r="D621" s="251" t="s">
        <v>147</v>
      </c>
      <c r="E621" s="251" t="s">
        <v>211</v>
      </c>
      <c r="F621" s="278" t="n">
        <v>70.15</v>
      </c>
      <c r="G621" s="310" t="s">
        <v>644</v>
      </c>
      <c r="H621" s="277" t="s">
        <v>482</v>
      </c>
      <c r="I621" s="251" t="s">
        <v>395</v>
      </c>
      <c r="J621" s="253" t="s">
        <v>569</v>
      </c>
      <c r="K621" s="251" t="s">
        <v>570</v>
      </c>
      <c r="L621" s="280" t="s">
        <v>570</v>
      </c>
      <c r="M621" s="250" t="s">
        <v>815</v>
      </c>
      <c r="N621" s="250" t="s">
        <v>815</v>
      </c>
      <c r="O621" s="250" t="n">
        <v>8755</v>
      </c>
      <c r="P621" s="303" t="n">
        <v>45874</v>
      </c>
      <c r="Q621" s="287"/>
      <c r="R621" s="287"/>
      <c r="S621" s="287"/>
    </row>
    <row r="622" customFormat="false" ht="12.75" hidden="false" customHeight="true" outlineLevel="0" collapsed="false">
      <c r="A622" s="291" t="n">
        <v>619</v>
      </c>
      <c r="B622" s="303" t="n">
        <v>45891</v>
      </c>
      <c r="C622" s="276" t="n">
        <v>45870</v>
      </c>
      <c r="D622" s="251" t="s">
        <v>147</v>
      </c>
      <c r="E622" s="251" t="s">
        <v>211</v>
      </c>
      <c r="F622" s="278" t="n">
        <v>35.07</v>
      </c>
      <c r="G622" s="310" t="s">
        <v>644</v>
      </c>
      <c r="H622" s="277" t="s">
        <v>482</v>
      </c>
      <c r="I622" s="251" t="s">
        <v>397</v>
      </c>
      <c r="J622" s="253" t="s">
        <v>569</v>
      </c>
      <c r="K622" s="251" t="s">
        <v>570</v>
      </c>
      <c r="L622" s="280" t="s">
        <v>570</v>
      </c>
      <c r="M622" s="250" t="s">
        <v>815</v>
      </c>
      <c r="N622" s="250" t="s">
        <v>815</v>
      </c>
      <c r="O622" s="250" t="n">
        <v>8756</v>
      </c>
      <c r="P622" s="303" t="n">
        <v>45874</v>
      </c>
      <c r="Q622" s="287"/>
      <c r="R622" s="287"/>
      <c r="S622" s="287"/>
    </row>
    <row r="623" customFormat="false" ht="12.75" hidden="false" customHeight="true" outlineLevel="0" collapsed="false">
      <c r="A623" s="291" t="n">
        <v>620</v>
      </c>
      <c r="B623" s="303" t="n">
        <v>45891</v>
      </c>
      <c r="C623" s="276" t="n">
        <v>45870</v>
      </c>
      <c r="D623" s="251" t="s">
        <v>147</v>
      </c>
      <c r="E623" s="251" t="s">
        <v>211</v>
      </c>
      <c r="F623" s="278" t="n">
        <v>112.4</v>
      </c>
      <c r="G623" s="310" t="s">
        <v>644</v>
      </c>
      <c r="H623" s="277" t="s">
        <v>482</v>
      </c>
      <c r="I623" s="251" t="s">
        <v>396</v>
      </c>
      <c r="J623" s="253" t="s">
        <v>569</v>
      </c>
      <c r="K623" s="251" t="s">
        <v>570</v>
      </c>
      <c r="L623" s="280" t="s">
        <v>570</v>
      </c>
      <c r="M623" s="250" t="s">
        <v>815</v>
      </c>
      <c r="N623" s="250" t="s">
        <v>815</v>
      </c>
      <c r="O623" s="250" t="n">
        <v>8757</v>
      </c>
      <c r="P623" s="303" t="n">
        <v>45874</v>
      </c>
      <c r="Q623" s="287"/>
      <c r="R623" s="287"/>
      <c r="S623" s="287"/>
    </row>
    <row r="624" customFormat="false" ht="12.75" hidden="false" customHeight="true" outlineLevel="0" collapsed="false">
      <c r="A624" s="302" t="n">
        <v>621</v>
      </c>
      <c r="B624" s="303" t="n">
        <v>45894</v>
      </c>
      <c r="C624" s="276" t="n">
        <v>45870</v>
      </c>
      <c r="D624" s="251" t="s">
        <v>158</v>
      </c>
      <c r="E624" s="251" t="s">
        <v>306</v>
      </c>
      <c r="F624" s="278" t="n">
        <v>375.57</v>
      </c>
      <c r="G624" s="310" t="s">
        <v>1024</v>
      </c>
      <c r="H624" s="253" t="s">
        <v>961</v>
      </c>
      <c r="I624" s="251" t="s">
        <v>397</v>
      </c>
      <c r="J624" s="253" t="s">
        <v>1025</v>
      </c>
      <c r="K624" s="251" t="s">
        <v>1026</v>
      </c>
      <c r="L624" s="280" t="s">
        <v>1026</v>
      </c>
      <c r="M624" s="250" t="s">
        <v>468</v>
      </c>
      <c r="N624" s="250" t="s">
        <v>705</v>
      </c>
      <c r="O624" s="250" t="n">
        <v>3057174</v>
      </c>
      <c r="P624" s="303" t="n">
        <v>45887</v>
      </c>
      <c r="Q624" s="287"/>
      <c r="R624" s="287"/>
      <c r="S624" s="287"/>
    </row>
    <row r="625" customFormat="false" ht="12.75" hidden="false" customHeight="true" outlineLevel="0" collapsed="false">
      <c r="A625" s="291" t="n">
        <v>622</v>
      </c>
      <c r="B625" s="303" t="n">
        <v>45894</v>
      </c>
      <c r="C625" s="276" t="n">
        <v>45870</v>
      </c>
      <c r="D625" s="251" t="s">
        <v>158</v>
      </c>
      <c r="E625" s="251" t="s">
        <v>238</v>
      </c>
      <c r="F625" s="278" t="n">
        <v>1679.65</v>
      </c>
      <c r="G625" s="310" t="s">
        <v>1041</v>
      </c>
      <c r="H625" s="253" t="s">
        <v>961</v>
      </c>
      <c r="I625" s="251" t="s">
        <v>397</v>
      </c>
      <c r="J625" s="253" t="s">
        <v>962</v>
      </c>
      <c r="K625" s="251" t="s">
        <v>963</v>
      </c>
      <c r="L625" s="280" t="s">
        <v>963</v>
      </c>
      <c r="M625" s="250" t="s">
        <v>468</v>
      </c>
      <c r="N625" s="250" t="s">
        <v>468</v>
      </c>
      <c r="O625" s="250" t="n">
        <v>20252961</v>
      </c>
      <c r="P625" s="303" t="n">
        <v>45887</v>
      </c>
      <c r="Q625" s="287"/>
      <c r="R625" s="287"/>
      <c r="S625" s="287"/>
    </row>
    <row r="626" customFormat="false" ht="12.75" hidden="false" customHeight="true" outlineLevel="0" collapsed="false">
      <c r="A626" s="291" t="n">
        <v>623</v>
      </c>
      <c r="B626" s="303" t="n">
        <v>45896</v>
      </c>
      <c r="C626" s="276" t="n">
        <v>45870</v>
      </c>
      <c r="D626" s="251" t="s">
        <v>158</v>
      </c>
      <c r="E626" s="251" t="s">
        <v>340</v>
      </c>
      <c r="F626" s="278" t="n">
        <v>528.8</v>
      </c>
      <c r="G626" s="310" t="s">
        <v>1042</v>
      </c>
      <c r="H626" s="253" t="s">
        <v>813</v>
      </c>
      <c r="I626" s="251" t="s">
        <v>397</v>
      </c>
      <c r="J626" s="253" t="s">
        <v>814</v>
      </c>
      <c r="K626" s="251" t="s">
        <v>662</v>
      </c>
      <c r="L626" s="280" t="s">
        <v>662</v>
      </c>
      <c r="M626" s="250" t="s">
        <v>815</v>
      </c>
      <c r="N626" s="250" t="s">
        <v>815</v>
      </c>
      <c r="O626" s="250" t="n">
        <v>3056936</v>
      </c>
      <c r="P626" s="303" t="n">
        <v>45870</v>
      </c>
      <c r="Q626" s="287"/>
      <c r="R626" s="287"/>
      <c r="S626" s="287"/>
    </row>
    <row r="627" customFormat="false" ht="12.75" hidden="false" customHeight="true" outlineLevel="0" collapsed="false">
      <c r="A627" s="302" t="n">
        <v>624</v>
      </c>
      <c r="B627" s="303" t="n">
        <v>45896</v>
      </c>
      <c r="C627" s="276" t="n">
        <v>45870</v>
      </c>
      <c r="D627" s="251" t="s">
        <v>158</v>
      </c>
      <c r="E627" s="251" t="s">
        <v>340</v>
      </c>
      <c r="F627" s="278" t="n">
        <v>604.64</v>
      </c>
      <c r="G627" s="310" t="s">
        <v>1042</v>
      </c>
      <c r="H627" s="253" t="s">
        <v>813</v>
      </c>
      <c r="I627" s="251" t="s">
        <v>396</v>
      </c>
      <c r="J627" s="253" t="s">
        <v>814</v>
      </c>
      <c r="K627" s="251" t="s">
        <v>662</v>
      </c>
      <c r="L627" s="280" t="s">
        <v>662</v>
      </c>
      <c r="M627" s="250" t="s">
        <v>815</v>
      </c>
      <c r="N627" s="250" t="s">
        <v>815</v>
      </c>
      <c r="O627" s="250" t="n">
        <v>3056937</v>
      </c>
      <c r="P627" s="303" t="n">
        <v>45870</v>
      </c>
      <c r="Q627" s="287"/>
      <c r="R627" s="287"/>
      <c r="S627" s="287"/>
    </row>
    <row r="628" customFormat="false" ht="12.75" hidden="false" customHeight="true" outlineLevel="0" collapsed="false">
      <c r="A628" s="291" t="n">
        <v>625</v>
      </c>
      <c r="B628" s="303" t="n">
        <v>45896</v>
      </c>
      <c r="C628" s="276" t="n">
        <v>45870</v>
      </c>
      <c r="D628" s="251" t="s">
        <v>158</v>
      </c>
      <c r="E628" s="251" t="s">
        <v>340</v>
      </c>
      <c r="F628" s="278" t="n">
        <v>173.25</v>
      </c>
      <c r="G628" s="310" t="s">
        <v>1042</v>
      </c>
      <c r="H628" s="253" t="s">
        <v>813</v>
      </c>
      <c r="I628" s="251" t="s">
        <v>394</v>
      </c>
      <c r="J628" s="253" t="s">
        <v>814</v>
      </c>
      <c r="K628" s="251" t="s">
        <v>662</v>
      </c>
      <c r="L628" s="280" t="s">
        <v>662</v>
      </c>
      <c r="M628" s="250" t="s">
        <v>815</v>
      </c>
      <c r="N628" s="250" t="s">
        <v>815</v>
      </c>
      <c r="O628" s="250" t="n">
        <v>3056938</v>
      </c>
      <c r="P628" s="303" t="n">
        <v>45870</v>
      </c>
      <c r="Q628" s="287"/>
      <c r="R628" s="287"/>
      <c r="S628" s="287"/>
    </row>
    <row r="629" customFormat="false" ht="12.75" hidden="false" customHeight="true" outlineLevel="0" collapsed="false">
      <c r="A629" s="291" t="n">
        <v>626</v>
      </c>
      <c r="B629" s="303" t="n">
        <v>45896</v>
      </c>
      <c r="C629" s="276" t="n">
        <v>45870</v>
      </c>
      <c r="D629" s="251" t="s">
        <v>158</v>
      </c>
      <c r="E629" s="251" t="s">
        <v>340</v>
      </c>
      <c r="F629" s="278" t="n">
        <v>995.97</v>
      </c>
      <c r="G629" s="310" t="s">
        <v>1042</v>
      </c>
      <c r="H629" s="253" t="s">
        <v>813</v>
      </c>
      <c r="I629" s="251" t="s">
        <v>393</v>
      </c>
      <c r="J629" s="253" t="s">
        <v>814</v>
      </c>
      <c r="K629" s="251" t="s">
        <v>662</v>
      </c>
      <c r="L629" s="280" t="s">
        <v>662</v>
      </c>
      <c r="M629" s="250" t="s">
        <v>815</v>
      </c>
      <c r="N629" s="250" t="s">
        <v>815</v>
      </c>
      <c r="O629" s="250" t="n">
        <v>3057174</v>
      </c>
      <c r="P629" s="303" t="n">
        <v>45870</v>
      </c>
      <c r="Q629" s="287"/>
      <c r="R629" s="287"/>
      <c r="S629" s="287"/>
    </row>
    <row r="630" customFormat="false" ht="12.75" hidden="false" customHeight="true" outlineLevel="0" collapsed="false">
      <c r="A630" s="302" t="n">
        <v>627</v>
      </c>
      <c r="B630" s="303" t="n">
        <v>45896</v>
      </c>
      <c r="C630" s="276" t="n">
        <v>45870</v>
      </c>
      <c r="D630" s="251" t="s">
        <v>158</v>
      </c>
      <c r="E630" s="251" t="s">
        <v>292</v>
      </c>
      <c r="F630" s="278" t="n">
        <v>464.5</v>
      </c>
      <c r="G630" s="310" t="s">
        <v>664</v>
      </c>
      <c r="H630" s="277" t="s">
        <v>1043</v>
      </c>
      <c r="I630" s="251" t="s">
        <v>395</v>
      </c>
      <c r="J630" s="253" t="s">
        <v>946</v>
      </c>
      <c r="K630" s="251" t="s">
        <v>666</v>
      </c>
      <c r="L630" s="280" t="s">
        <v>666</v>
      </c>
      <c r="M630" s="250" t="s">
        <v>468</v>
      </c>
      <c r="N630" s="250" t="s">
        <v>468</v>
      </c>
      <c r="O630" s="250" t="n">
        <v>2961</v>
      </c>
      <c r="P630" s="303" t="n">
        <v>45890</v>
      </c>
      <c r="Q630" s="287"/>
      <c r="R630" s="287"/>
      <c r="S630" s="287"/>
    </row>
    <row r="631" customFormat="false" ht="12.75" hidden="false" customHeight="true" outlineLevel="0" collapsed="false">
      <c r="A631" s="291" t="n">
        <v>628</v>
      </c>
      <c r="B631" s="303" t="n">
        <v>45896</v>
      </c>
      <c r="C631" s="276" t="n">
        <v>45870</v>
      </c>
      <c r="D631" s="251" t="s">
        <v>147</v>
      </c>
      <c r="E631" s="251" t="s">
        <v>220</v>
      </c>
      <c r="F631" s="278" t="n">
        <v>920</v>
      </c>
      <c r="G631" s="310" t="s">
        <v>1044</v>
      </c>
      <c r="H631" s="253" t="s">
        <v>482</v>
      </c>
      <c r="I631" s="251" t="s">
        <v>393</v>
      </c>
      <c r="J631" s="251" t="s">
        <v>527</v>
      </c>
      <c r="K631" s="251" t="s">
        <v>528</v>
      </c>
      <c r="L631" s="280" t="s">
        <v>528</v>
      </c>
      <c r="M631" s="250" t="s">
        <v>815</v>
      </c>
      <c r="N631" s="250" t="s">
        <v>815</v>
      </c>
      <c r="O631" s="250" t="n">
        <v>15950544</v>
      </c>
      <c r="P631" s="303" t="n">
        <v>45895</v>
      </c>
      <c r="Q631" s="287"/>
      <c r="R631" s="287"/>
      <c r="S631" s="287"/>
    </row>
    <row r="632" customFormat="false" ht="12.75" hidden="false" customHeight="true" outlineLevel="0" collapsed="false">
      <c r="A632" s="291" t="n">
        <v>629</v>
      </c>
      <c r="B632" s="303" t="n">
        <v>45896</v>
      </c>
      <c r="C632" s="276" t="n">
        <v>45870</v>
      </c>
      <c r="D632" s="251" t="s">
        <v>158</v>
      </c>
      <c r="E632" s="251" t="s">
        <v>302</v>
      </c>
      <c r="F632" s="278" t="n">
        <v>4.59</v>
      </c>
      <c r="G632" s="310" t="s">
        <v>477</v>
      </c>
      <c r="H632" s="253"/>
      <c r="I632" s="251" t="s">
        <v>392</v>
      </c>
      <c r="J632" s="253" t="s">
        <v>839</v>
      </c>
      <c r="K632" s="251" t="s">
        <v>479</v>
      </c>
      <c r="L632" s="280" t="s">
        <v>479</v>
      </c>
      <c r="M632" s="250" t="s">
        <v>468</v>
      </c>
      <c r="N632" s="250" t="s">
        <v>468</v>
      </c>
      <c r="O632" s="250" t="n">
        <v>65653</v>
      </c>
      <c r="P632" s="303" t="n">
        <v>45896</v>
      </c>
      <c r="Q632" s="287"/>
      <c r="R632" s="287"/>
      <c r="S632" s="287"/>
    </row>
    <row r="633" customFormat="false" ht="12.75" hidden="false" customHeight="true" outlineLevel="0" collapsed="false">
      <c r="A633" s="302" t="n">
        <v>630</v>
      </c>
      <c r="B633" s="303" t="n">
        <v>45897</v>
      </c>
      <c r="C633" s="276" t="n">
        <v>45870</v>
      </c>
      <c r="D633" s="251" t="s">
        <v>158</v>
      </c>
      <c r="E633" s="251" t="s">
        <v>242</v>
      </c>
      <c r="F633" s="278" t="n">
        <v>79.95</v>
      </c>
      <c r="G633" s="310" t="s">
        <v>242</v>
      </c>
      <c r="H633" s="253" t="s">
        <v>473</v>
      </c>
      <c r="I633" s="251" t="s">
        <v>394</v>
      </c>
      <c r="J633" s="253" t="s">
        <v>860</v>
      </c>
      <c r="K633" s="251" t="s">
        <v>1045</v>
      </c>
      <c r="L633" s="280" t="s">
        <v>1045</v>
      </c>
      <c r="M633" s="250" t="s">
        <v>468</v>
      </c>
      <c r="N633" s="250" t="s">
        <v>705</v>
      </c>
      <c r="O633" s="250" t="n">
        <v>9175450</v>
      </c>
      <c r="P633" s="303" t="n">
        <v>45897</v>
      </c>
      <c r="Q633" s="287"/>
      <c r="R633" s="287"/>
      <c r="S633" s="287"/>
    </row>
    <row r="634" customFormat="false" ht="12.75" hidden="false" customHeight="true" outlineLevel="0" collapsed="false">
      <c r="A634" s="291" t="n">
        <v>631</v>
      </c>
      <c r="B634" s="303" t="n">
        <v>45897</v>
      </c>
      <c r="C634" s="276" t="n">
        <v>45870</v>
      </c>
      <c r="D634" s="251" t="s">
        <v>158</v>
      </c>
      <c r="E634" s="251" t="s">
        <v>242</v>
      </c>
      <c r="F634" s="278" t="n">
        <v>79.95</v>
      </c>
      <c r="G634" s="310" t="s">
        <v>242</v>
      </c>
      <c r="H634" s="253" t="s">
        <v>473</v>
      </c>
      <c r="I634" s="251" t="s">
        <v>394</v>
      </c>
      <c r="J634" s="253" t="s">
        <v>860</v>
      </c>
      <c r="K634" s="251" t="s">
        <v>1045</v>
      </c>
      <c r="L634" s="280" t="s">
        <v>1045</v>
      </c>
      <c r="M634" s="250" t="s">
        <v>468</v>
      </c>
      <c r="N634" s="250" t="s">
        <v>705</v>
      </c>
      <c r="O634" s="250" t="n">
        <v>9175477</v>
      </c>
      <c r="P634" s="303" t="n">
        <v>45897</v>
      </c>
      <c r="Q634" s="287"/>
      <c r="R634" s="287"/>
      <c r="S634" s="287"/>
    </row>
    <row r="635" customFormat="false" ht="12.75" hidden="false" customHeight="true" outlineLevel="0" collapsed="false">
      <c r="A635" s="291" t="n">
        <v>632</v>
      </c>
      <c r="B635" s="303" t="n">
        <v>45897</v>
      </c>
      <c r="C635" s="276" t="n">
        <v>45870</v>
      </c>
      <c r="D635" s="251" t="s">
        <v>158</v>
      </c>
      <c r="E635" s="251" t="s">
        <v>354</v>
      </c>
      <c r="F635" s="278" t="n">
        <v>283</v>
      </c>
      <c r="G635" s="310" t="s">
        <v>972</v>
      </c>
      <c r="H635" s="253" t="s">
        <v>505</v>
      </c>
      <c r="I635" s="251" t="s">
        <v>394</v>
      </c>
      <c r="J635" s="251" t="s">
        <v>506</v>
      </c>
      <c r="K635" s="251" t="s">
        <v>544</v>
      </c>
      <c r="L635" s="280" t="s">
        <v>544</v>
      </c>
      <c r="M635" s="250" t="s">
        <v>468</v>
      </c>
      <c r="N635" s="250" t="s">
        <v>468</v>
      </c>
      <c r="O635" s="250" t="n">
        <v>8873184</v>
      </c>
      <c r="P635" s="303" t="n">
        <v>45882</v>
      </c>
      <c r="Q635" s="287"/>
      <c r="R635" s="287"/>
      <c r="S635" s="287"/>
    </row>
    <row r="636" customFormat="false" ht="12.75" hidden="false" customHeight="true" outlineLevel="0" collapsed="false">
      <c r="A636" s="302" t="n">
        <v>633</v>
      </c>
      <c r="B636" s="303" t="n">
        <v>45897</v>
      </c>
      <c r="C636" s="276" t="n">
        <v>45870</v>
      </c>
      <c r="D636" s="251" t="s">
        <v>158</v>
      </c>
      <c r="E636" s="251" t="s">
        <v>310</v>
      </c>
      <c r="F636" s="278" t="n">
        <v>319.4</v>
      </c>
      <c r="G636" s="310" t="s">
        <v>1046</v>
      </c>
      <c r="H636" s="253" t="s">
        <v>1047</v>
      </c>
      <c r="I636" s="251" t="s">
        <v>396</v>
      </c>
      <c r="J636" s="253" t="s">
        <v>1048</v>
      </c>
      <c r="K636" s="251" t="s">
        <v>656</v>
      </c>
      <c r="L636" s="280" t="s">
        <v>656</v>
      </c>
      <c r="M636" s="250" t="s">
        <v>468</v>
      </c>
      <c r="N636" s="250" t="s">
        <v>468</v>
      </c>
      <c r="O636" s="250" t="n">
        <v>7268</v>
      </c>
      <c r="P636" s="303" t="n">
        <v>45896</v>
      </c>
      <c r="Q636" s="287"/>
      <c r="R636" s="287"/>
      <c r="S636" s="287"/>
    </row>
    <row r="637" customFormat="false" ht="12.75" hidden="false" customHeight="true" outlineLevel="0" collapsed="false">
      <c r="A637" s="291" t="n">
        <v>634</v>
      </c>
      <c r="B637" s="303" t="n">
        <v>45897</v>
      </c>
      <c r="C637" s="276" t="n">
        <v>45870</v>
      </c>
      <c r="D637" s="251" t="s">
        <v>158</v>
      </c>
      <c r="E637" s="251" t="s">
        <v>302</v>
      </c>
      <c r="F637" s="278" t="n">
        <v>2.8</v>
      </c>
      <c r="G637" s="310" t="s">
        <v>477</v>
      </c>
      <c r="H637" s="253"/>
      <c r="I637" s="251" t="s">
        <v>392</v>
      </c>
      <c r="J637" s="253" t="s">
        <v>839</v>
      </c>
      <c r="K637" s="251" t="s">
        <v>479</v>
      </c>
      <c r="L637" s="280" t="s">
        <v>479</v>
      </c>
      <c r="M637" s="250" t="s">
        <v>468</v>
      </c>
      <c r="N637" s="250" t="s">
        <v>468</v>
      </c>
      <c r="O637" s="250" t="n">
        <v>9195147</v>
      </c>
      <c r="P637" s="303" t="n">
        <v>45897</v>
      </c>
      <c r="Q637" s="287"/>
      <c r="R637" s="287"/>
      <c r="S637" s="287"/>
    </row>
    <row r="638" customFormat="false" ht="12.75" hidden="false" customHeight="true" outlineLevel="0" collapsed="false">
      <c r="A638" s="291" t="n">
        <v>635</v>
      </c>
      <c r="B638" s="303" t="n">
        <v>45898</v>
      </c>
      <c r="C638" s="276" t="n">
        <v>45870</v>
      </c>
      <c r="D638" s="251" t="s">
        <v>158</v>
      </c>
      <c r="E638" s="251" t="s">
        <v>354</v>
      </c>
      <c r="F638" s="278" t="n">
        <v>31</v>
      </c>
      <c r="G638" s="310" t="s">
        <v>972</v>
      </c>
      <c r="H638" s="253" t="s">
        <v>505</v>
      </c>
      <c r="I638" s="251" t="s">
        <v>397</v>
      </c>
      <c r="J638" s="251" t="s">
        <v>487</v>
      </c>
      <c r="K638" s="277" t="s">
        <v>612</v>
      </c>
      <c r="L638" s="280" t="s">
        <v>612</v>
      </c>
      <c r="M638" s="250" t="s">
        <v>468</v>
      </c>
      <c r="N638" s="250" t="s">
        <v>468</v>
      </c>
      <c r="O638" s="250" t="n">
        <v>23743</v>
      </c>
      <c r="P638" s="303" t="n">
        <v>45834</v>
      </c>
      <c r="Q638" s="287"/>
      <c r="R638" s="287"/>
      <c r="S638" s="287"/>
    </row>
    <row r="639" customFormat="false" ht="12.75" hidden="false" customHeight="true" outlineLevel="0" collapsed="false">
      <c r="A639" s="302" t="n">
        <v>636</v>
      </c>
      <c r="B639" s="303" t="n">
        <v>45898</v>
      </c>
      <c r="C639" s="276" t="n">
        <v>45870</v>
      </c>
      <c r="D639" s="251" t="s">
        <v>158</v>
      </c>
      <c r="E639" s="251" t="s">
        <v>302</v>
      </c>
      <c r="F639" s="278" t="n">
        <v>1</v>
      </c>
      <c r="G639" s="310" t="s">
        <v>477</v>
      </c>
      <c r="H639" s="253"/>
      <c r="I639" s="251" t="s">
        <v>392</v>
      </c>
      <c r="J639" s="253" t="s">
        <v>839</v>
      </c>
      <c r="K639" s="251" t="s">
        <v>479</v>
      </c>
      <c r="L639" s="280" t="s">
        <v>479</v>
      </c>
      <c r="M639" s="250" t="s">
        <v>468</v>
      </c>
      <c r="N639" s="250" t="s">
        <v>468</v>
      </c>
      <c r="O639" s="250" t="n">
        <v>23742</v>
      </c>
      <c r="P639" s="303" t="n">
        <v>45898</v>
      </c>
      <c r="Q639" s="287"/>
      <c r="R639" s="287"/>
      <c r="S639" s="287"/>
    </row>
    <row r="640" customFormat="false" ht="12.75" hidden="false" customHeight="true" outlineLevel="0" collapsed="false">
      <c r="A640" s="291" t="n">
        <v>637</v>
      </c>
      <c r="B640" s="303" t="n">
        <v>45901</v>
      </c>
      <c r="C640" s="276" t="n">
        <v>45901</v>
      </c>
      <c r="D640" s="251" t="s">
        <v>158</v>
      </c>
      <c r="E640" s="251" t="s">
        <v>248</v>
      </c>
      <c r="F640" s="278" t="n">
        <v>67.13</v>
      </c>
      <c r="G640" s="310" t="s">
        <v>995</v>
      </c>
      <c r="H640" s="253" t="s">
        <v>588</v>
      </c>
      <c r="I640" s="251" t="s">
        <v>397</v>
      </c>
      <c r="J640" s="253" t="s">
        <v>996</v>
      </c>
      <c r="K640" s="251" t="s">
        <v>997</v>
      </c>
      <c r="L640" s="280" t="s">
        <v>997</v>
      </c>
      <c r="M640" s="250" t="s">
        <v>815</v>
      </c>
      <c r="N640" s="250" t="s">
        <v>815</v>
      </c>
      <c r="O640" s="250" t="n">
        <v>69712</v>
      </c>
      <c r="P640" s="303" t="n">
        <v>45870</v>
      </c>
      <c r="Q640" s="287"/>
      <c r="R640" s="287"/>
      <c r="S640" s="287"/>
    </row>
    <row r="641" customFormat="false" ht="12.75" hidden="false" customHeight="true" outlineLevel="0" collapsed="false">
      <c r="A641" s="291" t="n">
        <v>638</v>
      </c>
      <c r="B641" s="303" t="n">
        <v>45901</v>
      </c>
      <c r="C641" s="276" t="n">
        <v>45901</v>
      </c>
      <c r="D641" s="251" t="s">
        <v>158</v>
      </c>
      <c r="E641" s="251" t="s">
        <v>248</v>
      </c>
      <c r="F641" s="278" t="n">
        <v>71.61</v>
      </c>
      <c r="G641" s="310" t="s">
        <v>995</v>
      </c>
      <c r="H641" s="253" t="s">
        <v>588</v>
      </c>
      <c r="I641" s="251" t="s">
        <v>395</v>
      </c>
      <c r="J641" s="253" t="s">
        <v>949</v>
      </c>
      <c r="K641" s="251" t="s">
        <v>950</v>
      </c>
      <c r="L641" s="280" t="s">
        <v>950</v>
      </c>
      <c r="M641" s="250" t="s">
        <v>815</v>
      </c>
      <c r="N641" s="250" t="s">
        <v>815</v>
      </c>
      <c r="O641" s="250" t="n">
        <v>69195</v>
      </c>
      <c r="P641" s="303" t="n">
        <v>45870</v>
      </c>
      <c r="Q641" s="287"/>
      <c r="R641" s="287"/>
      <c r="S641" s="287"/>
    </row>
    <row r="642" customFormat="false" ht="12.75" hidden="false" customHeight="true" outlineLevel="0" collapsed="false">
      <c r="A642" s="302" t="n">
        <v>639</v>
      </c>
      <c r="B642" s="303" t="n">
        <v>45901</v>
      </c>
      <c r="C642" s="276" t="n">
        <v>45901</v>
      </c>
      <c r="D642" s="251" t="s">
        <v>147</v>
      </c>
      <c r="E642" s="251" t="s">
        <v>224</v>
      </c>
      <c r="F642" s="278" t="n">
        <v>63.24</v>
      </c>
      <c r="G642" s="310" t="s">
        <v>1049</v>
      </c>
      <c r="H642" s="253" t="s">
        <v>482</v>
      </c>
      <c r="I642" s="251" t="s">
        <v>395</v>
      </c>
      <c r="J642" s="253" t="s">
        <v>1050</v>
      </c>
      <c r="K642" s="251" t="s">
        <v>1051</v>
      </c>
      <c r="L642" s="280" t="s">
        <v>1051</v>
      </c>
      <c r="M642" s="250" t="s">
        <v>503</v>
      </c>
      <c r="N642" s="250" t="s">
        <v>503</v>
      </c>
      <c r="O642" s="250" t="n">
        <v>69282</v>
      </c>
      <c r="P642" s="303" t="n">
        <v>45894</v>
      </c>
      <c r="Q642" s="287"/>
      <c r="R642" s="287"/>
      <c r="S642" s="287"/>
    </row>
    <row r="643" customFormat="false" ht="12.75" hidden="false" customHeight="true" outlineLevel="0" collapsed="false">
      <c r="A643" s="291" t="n">
        <v>640</v>
      </c>
      <c r="B643" s="303" t="n">
        <v>45901</v>
      </c>
      <c r="C643" s="276" t="n">
        <v>45901</v>
      </c>
      <c r="D643" s="251" t="s">
        <v>147</v>
      </c>
      <c r="E643" s="251" t="s">
        <v>224</v>
      </c>
      <c r="F643" s="278" t="n">
        <v>42.16</v>
      </c>
      <c r="G643" s="310" t="s">
        <v>1049</v>
      </c>
      <c r="H643" s="253" t="s">
        <v>482</v>
      </c>
      <c r="I643" s="251" t="s">
        <v>397</v>
      </c>
      <c r="J643" s="253" t="s">
        <v>1050</v>
      </c>
      <c r="K643" s="251" t="s">
        <v>1051</v>
      </c>
      <c r="L643" s="280" t="s">
        <v>1051</v>
      </c>
      <c r="M643" s="250" t="s">
        <v>503</v>
      </c>
      <c r="N643" s="250" t="s">
        <v>503</v>
      </c>
      <c r="O643" s="250" t="n">
        <v>69329</v>
      </c>
      <c r="P643" s="303" t="n">
        <v>45894</v>
      </c>
      <c r="Q643" s="287"/>
      <c r="R643" s="287"/>
      <c r="S643" s="287"/>
    </row>
    <row r="644" customFormat="false" ht="12.75" hidden="false" customHeight="true" outlineLevel="0" collapsed="false">
      <c r="A644" s="291" t="n">
        <v>641</v>
      </c>
      <c r="B644" s="303" t="n">
        <v>45902</v>
      </c>
      <c r="C644" s="276" t="n">
        <v>45901</v>
      </c>
      <c r="D644" s="251" t="s">
        <v>147</v>
      </c>
      <c r="E644" s="251" t="s">
        <v>224</v>
      </c>
      <c r="F644" s="278" t="n">
        <v>63.24</v>
      </c>
      <c r="G644" s="310" t="s">
        <v>1049</v>
      </c>
      <c r="H644" s="253" t="s">
        <v>482</v>
      </c>
      <c r="I644" s="251" t="s">
        <v>396</v>
      </c>
      <c r="J644" s="253" t="s">
        <v>1050</v>
      </c>
      <c r="K644" s="251" t="s">
        <v>1051</v>
      </c>
      <c r="L644" s="280" t="s">
        <v>1051</v>
      </c>
      <c r="M644" s="250" t="s">
        <v>503</v>
      </c>
      <c r="N644" s="250" t="s">
        <v>503</v>
      </c>
      <c r="O644" s="250" t="n">
        <v>69721</v>
      </c>
      <c r="P644" s="303" t="n">
        <v>45897</v>
      </c>
      <c r="Q644" s="287"/>
      <c r="R644" s="287"/>
      <c r="S644" s="287"/>
    </row>
    <row r="645" customFormat="false" ht="12.75" hidden="false" customHeight="true" outlineLevel="0" collapsed="false">
      <c r="A645" s="302" t="n">
        <v>642</v>
      </c>
      <c r="B645" s="303" t="n">
        <v>45903</v>
      </c>
      <c r="C645" s="276" t="n">
        <v>45870</v>
      </c>
      <c r="D645" s="251" t="s">
        <v>147</v>
      </c>
      <c r="E645" s="251" t="s">
        <v>149</v>
      </c>
      <c r="F645" s="278" t="n">
        <v>2789.9</v>
      </c>
      <c r="G645" s="310" t="s">
        <v>981</v>
      </c>
      <c r="H645" s="251" t="s">
        <v>482</v>
      </c>
      <c r="I645" s="251" t="s">
        <v>396</v>
      </c>
      <c r="J645" s="251" t="s">
        <v>487</v>
      </c>
      <c r="K645" s="251" t="s">
        <v>790</v>
      </c>
      <c r="L645" s="280" t="s">
        <v>790</v>
      </c>
      <c r="M645" s="250" t="s">
        <v>468</v>
      </c>
      <c r="N645" s="250" t="s">
        <v>468</v>
      </c>
      <c r="O645" s="250" t="n">
        <v>6911</v>
      </c>
      <c r="P645" s="303" t="n">
        <v>45900</v>
      </c>
      <c r="Q645" s="287"/>
      <c r="R645" s="287"/>
      <c r="S645" s="287"/>
    </row>
    <row r="646" customFormat="false" ht="12.75" hidden="false" customHeight="true" outlineLevel="0" collapsed="false">
      <c r="A646" s="291" t="n">
        <v>643</v>
      </c>
      <c r="B646" s="303" t="n">
        <v>45903</v>
      </c>
      <c r="C646" s="276" t="n">
        <v>45870</v>
      </c>
      <c r="D646" s="251" t="s">
        <v>147</v>
      </c>
      <c r="E646" s="251" t="s">
        <v>149</v>
      </c>
      <c r="F646" s="278" t="n">
        <v>4256.2</v>
      </c>
      <c r="G646" s="310" t="s">
        <v>981</v>
      </c>
      <c r="H646" s="251" t="s">
        <v>482</v>
      </c>
      <c r="I646" s="251" t="s">
        <v>394</v>
      </c>
      <c r="J646" s="251" t="s">
        <v>506</v>
      </c>
      <c r="K646" s="251" t="s">
        <v>544</v>
      </c>
      <c r="L646" s="280" t="s">
        <v>544</v>
      </c>
      <c r="M646" s="250" t="s">
        <v>468</v>
      </c>
      <c r="N646" s="250" t="s">
        <v>468</v>
      </c>
      <c r="O646" s="250" t="n">
        <v>69334</v>
      </c>
      <c r="P646" s="303" t="n">
        <v>45900</v>
      </c>
      <c r="Q646" s="287"/>
      <c r="R646" s="287"/>
      <c r="S646" s="287"/>
    </row>
    <row r="647" customFormat="false" ht="12.75" hidden="false" customHeight="true" outlineLevel="0" collapsed="false">
      <c r="A647" s="291" t="n">
        <v>644</v>
      </c>
      <c r="B647" s="303" t="n">
        <v>45903</v>
      </c>
      <c r="C647" s="276" t="n">
        <v>45870</v>
      </c>
      <c r="D647" s="251" t="s">
        <v>147</v>
      </c>
      <c r="E647" s="251" t="s">
        <v>149</v>
      </c>
      <c r="F647" s="278" t="n">
        <v>3636.67</v>
      </c>
      <c r="G647" s="310" t="s">
        <v>981</v>
      </c>
      <c r="H647" s="251" t="s">
        <v>482</v>
      </c>
      <c r="I647" s="251" t="s">
        <v>395</v>
      </c>
      <c r="J647" s="251" t="s">
        <v>621</v>
      </c>
      <c r="K647" s="251" t="s">
        <v>645</v>
      </c>
      <c r="L647" s="280" t="s">
        <v>645</v>
      </c>
      <c r="M647" s="250" t="s">
        <v>468</v>
      </c>
      <c r="N647" s="250" t="s">
        <v>468</v>
      </c>
      <c r="O647" s="250" t="n">
        <v>69852</v>
      </c>
      <c r="P647" s="303" t="n">
        <v>45900</v>
      </c>
      <c r="Q647" s="287"/>
      <c r="R647" s="287"/>
      <c r="S647" s="287"/>
    </row>
    <row r="648" customFormat="false" ht="12.75" hidden="false" customHeight="true" outlineLevel="0" collapsed="false">
      <c r="A648" s="302" t="n">
        <v>645</v>
      </c>
      <c r="B648" s="303" t="n">
        <v>45903</v>
      </c>
      <c r="C648" s="276" t="n">
        <v>45870</v>
      </c>
      <c r="D648" s="251" t="s">
        <v>147</v>
      </c>
      <c r="E648" s="251" t="s">
        <v>149</v>
      </c>
      <c r="F648" s="278" t="n">
        <v>2601.59</v>
      </c>
      <c r="G648" s="310" t="s">
        <v>981</v>
      </c>
      <c r="H648" s="251" t="s">
        <v>482</v>
      </c>
      <c r="I648" s="251" t="s">
        <v>394</v>
      </c>
      <c r="J648" s="251" t="s">
        <v>487</v>
      </c>
      <c r="K648" s="251" t="s">
        <v>520</v>
      </c>
      <c r="L648" s="280" t="s">
        <v>520</v>
      </c>
      <c r="M648" s="250" t="s">
        <v>468</v>
      </c>
      <c r="N648" s="250" t="s">
        <v>468</v>
      </c>
      <c r="O648" s="250" t="n">
        <v>69442</v>
      </c>
      <c r="P648" s="303" t="n">
        <v>45900</v>
      </c>
      <c r="Q648" s="287"/>
      <c r="R648" s="287"/>
      <c r="S648" s="287"/>
    </row>
    <row r="649" customFormat="false" ht="12.75" hidden="false" customHeight="true" outlineLevel="0" collapsed="false">
      <c r="A649" s="291" t="n">
        <v>646</v>
      </c>
      <c r="B649" s="303" t="n">
        <v>45903</v>
      </c>
      <c r="C649" s="276" t="n">
        <v>45870</v>
      </c>
      <c r="D649" s="251" t="s">
        <v>147</v>
      </c>
      <c r="E649" s="251" t="s">
        <v>149</v>
      </c>
      <c r="F649" s="278" t="n">
        <v>1030</v>
      </c>
      <c r="G649" s="310" t="s">
        <v>981</v>
      </c>
      <c r="H649" s="251" t="s">
        <v>482</v>
      </c>
      <c r="I649" s="251" t="s">
        <v>395</v>
      </c>
      <c r="J649" s="251" t="s">
        <v>578</v>
      </c>
      <c r="K649" s="277" t="s">
        <v>579</v>
      </c>
      <c r="L649" s="280" t="s">
        <v>579</v>
      </c>
      <c r="M649" s="250" t="s">
        <v>468</v>
      </c>
      <c r="N649" s="250" t="s">
        <v>468</v>
      </c>
      <c r="O649" s="250" t="n">
        <v>69405</v>
      </c>
      <c r="P649" s="303" t="n">
        <v>45900</v>
      </c>
      <c r="Q649" s="287"/>
      <c r="R649" s="287"/>
      <c r="S649" s="287"/>
    </row>
    <row r="650" customFormat="false" ht="12.75" hidden="false" customHeight="true" outlineLevel="0" collapsed="false">
      <c r="A650" s="291" t="n">
        <v>647</v>
      </c>
      <c r="B650" s="303" t="n">
        <v>45903</v>
      </c>
      <c r="C650" s="276" t="n">
        <v>45870</v>
      </c>
      <c r="D650" s="251" t="s">
        <v>147</v>
      </c>
      <c r="E650" s="251" t="s">
        <v>149</v>
      </c>
      <c r="F650" s="278" t="n">
        <v>2730.1</v>
      </c>
      <c r="G650" s="310" t="s">
        <v>981</v>
      </c>
      <c r="H650" s="251" t="s">
        <v>482</v>
      </c>
      <c r="I650" s="251" t="s">
        <v>487</v>
      </c>
      <c r="J650" s="251" t="s">
        <v>487</v>
      </c>
      <c r="K650" s="277" t="s">
        <v>612</v>
      </c>
      <c r="L650" s="280" t="s">
        <v>612</v>
      </c>
      <c r="M650" s="250" t="s">
        <v>468</v>
      </c>
      <c r="N650" s="250" t="s">
        <v>468</v>
      </c>
      <c r="O650" s="250" t="n">
        <v>34617</v>
      </c>
      <c r="P650" s="303" t="n">
        <v>45900</v>
      </c>
      <c r="Q650" s="287"/>
      <c r="R650" s="287"/>
      <c r="S650" s="287"/>
    </row>
    <row r="651" customFormat="false" ht="12.75" hidden="false" customHeight="true" outlineLevel="0" collapsed="false">
      <c r="A651" s="302" t="n">
        <v>648</v>
      </c>
      <c r="B651" s="303" t="n">
        <v>45903</v>
      </c>
      <c r="C651" s="276" t="n">
        <v>45870</v>
      </c>
      <c r="D651" s="251" t="s">
        <v>147</v>
      </c>
      <c r="E651" s="251" t="s">
        <v>149</v>
      </c>
      <c r="F651" s="278" t="n">
        <v>2601.59</v>
      </c>
      <c r="G651" s="310" t="s">
        <v>981</v>
      </c>
      <c r="H651" s="251" t="s">
        <v>482</v>
      </c>
      <c r="I651" s="251" t="s">
        <v>394</v>
      </c>
      <c r="J651" s="296" t="s">
        <v>487</v>
      </c>
      <c r="K651" s="280" t="s">
        <v>489</v>
      </c>
      <c r="L651" s="280" t="s">
        <v>489</v>
      </c>
      <c r="M651" s="250" t="s">
        <v>468</v>
      </c>
      <c r="N651" s="250" t="s">
        <v>468</v>
      </c>
      <c r="O651" s="250" t="n">
        <v>69328</v>
      </c>
      <c r="P651" s="303" t="n">
        <v>45900</v>
      </c>
      <c r="Q651" s="287"/>
      <c r="R651" s="287"/>
      <c r="S651" s="287"/>
    </row>
    <row r="652" customFormat="false" ht="12.75" hidden="false" customHeight="true" outlineLevel="0" collapsed="false">
      <c r="A652" s="291" t="n">
        <v>649</v>
      </c>
      <c r="B652" s="303" t="n">
        <v>45903</v>
      </c>
      <c r="C652" s="276" t="n">
        <v>45870</v>
      </c>
      <c r="D652" s="251" t="s">
        <v>147</v>
      </c>
      <c r="E652" s="251" t="s">
        <v>149</v>
      </c>
      <c r="F652" s="278" t="n">
        <v>5400.92</v>
      </c>
      <c r="G652" s="310" t="s">
        <v>981</v>
      </c>
      <c r="H652" s="251" t="s">
        <v>482</v>
      </c>
      <c r="I652" s="251" t="s">
        <v>393</v>
      </c>
      <c r="J652" s="296" t="s">
        <v>491</v>
      </c>
      <c r="K652" s="251" t="s">
        <v>1002</v>
      </c>
      <c r="L652" s="280" t="s">
        <v>1002</v>
      </c>
      <c r="M652" s="250" t="s">
        <v>468</v>
      </c>
      <c r="N652" s="250" t="s">
        <v>468</v>
      </c>
      <c r="O652" s="250" t="n">
        <v>69850</v>
      </c>
      <c r="P652" s="303" t="n">
        <v>45900</v>
      </c>
      <c r="Q652" s="287"/>
      <c r="R652" s="287"/>
      <c r="S652" s="287"/>
    </row>
    <row r="653" customFormat="false" ht="12.75" hidden="false" customHeight="true" outlineLevel="0" collapsed="false">
      <c r="A653" s="291" t="n">
        <v>650</v>
      </c>
      <c r="B653" s="303" t="n">
        <v>45903</v>
      </c>
      <c r="C653" s="276" t="n">
        <v>45870</v>
      </c>
      <c r="D653" s="251" t="s">
        <v>147</v>
      </c>
      <c r="E653" s="251" t="s">
        <v>149</v>
      </c>
      <c r="F653" s="278" t="n">
        <v>2789.9</v>
      </c>
      <c r="G653" s="310" t="s">
        <v>981</v>
      </c>
      <c r="H653" s="251" t="s">
        <v>482</v>
      </c>
      <c r="I653" s="251" t="s">
        <v>396</v>
      </c>
      <c r="J653" s="251" t="s">
        <v>487</v>
      </c>
      <c r="K653" s="251" t="s">
        <v>692</v>
      </c>
      <c r="L653" s="280" t="s">
        <v>692</v>
      </c>
      <c r="M653" s="250" t="s">
        <v>468</v>
      </c>
      <c r="N653" s="250" t="s">
        <v>468</v>
      </c>
      <c r="O653" s="250" t="n">
        <v>69326</v>
      </c>
      <c r="P653" s="303" t="n">
        <v>45900</v>
      </c>
      <c r="Q653" s="287"/>
      <c r="R653" s="287"/>
      <c r="S653" s="287"/>
    </row>
    <row r="654" customFormat="false" ht="12.75" hidden="false" customHeight="true" outlineLevel="0" collapsed="false">
      <c r="A654" s="302" t="n">
        <v>651</v>
      </c>
      <c r="B654" s="303" t="n">
        <v>45903</v>
      </c>
      <c r="C654" s="276" t="n">
        <v>45870</v>
      </c>
      <c r="D654" s="251" t="s">
        <v>147</v>
      </c>
      <c r="E654" s="251" t="s">
        <v>149</v>
      </c>
      <c r="F654" s="278" t="n">
        <v>2789.9</v>
      </c>
      <c r="G654" s="310" t="s">
        <v>981</v>
      </c>
      <c r="H654" s="251" t="s">
        <v>482</v>
      </c>
      <c r="I654" s="251" t="s">
        <v>397</v>
      </c>
      <c r="J654" s="251" t="s">
        <v>487</v>
      </c>
      <c r="K654" s="251" t="s">
        <v>693</v>
      </c>
      <c r="L654" s="280" t="s">
        <v>693</v>
      </c>
      <c r="M654" s="250" t="s">
        <v>468</v>
      </c>
      <c r="N654" s="250" t="s">
        <v>468</v>
      </c>
      <c r="O654" s="250" t="n">
        <v>69323</v>
      </c>
      <c r="P654" s="303" t="n">
        <v>45900</v>
      </c>
      <c r="Q654" s="287"/>
      <c r="R654" s="287"/>
      <c r="S654" s="287"/>
    </row>
    <row r="655" customFormat="false" ht="12.75" hidden="false" customHeight="true" outlineLevel="0" collapsed="false">
      <c r="A655" s="291" t="n">
        <v>652</v>
      </c>
      <c r="B655" s="303" t="n">
        <v>45903</v>
      </c>
      <c r="C655" s="276" t="n">
        <v>45870</v>
      </c>
      <c r="D655" s="251" t="s">
        <v>147</v>
      </c>
      <c r="E655" s="251" t="s">
        <v>149</v>
      </c>
      <c r="F655" s="278" t="n">
        <v>3177.98</v>
      </c>
      <c r="G655" s="310" t="s">
        <v>981</v>
      </c>
      <c r="H655" s="251" t="s">
        <v>482</v>
      </c>
      <c r="I655" s="251" t="s">
        <v>394</v>
      </c>
      <c r="J655" s="251" t="s">
        <v>483</v>
      </c>
      <c r="K655" s="253" t="s">
        <v>521</v>
      </c>
      <c r="L655" s="280" t="s">
        <v>521</v>
      </c>
      <c r="M655" s="250" t="s">
        <v>468</v>
      </c>
      <c r="N655" s="250" t="s">
        <v>468</v>
      </c>
      <c r="O655" s="250" t="n">
        <v>69214</v>
      </c>
      <c r="P655" s="303" t="n">
        <v>45900</v>
      </c>
      <c r="Q655" s="287"/>
      <c r="R655" s="287"/>
      <c r="S655" s="287"/>
    </row>
    <row r="656" customFormat="false" ht="12.75" hidden="false" customHeight="true" outlineLevel="0" collapsed="false">
      <c r="A656" s="291" t="n">
        <v>653</v>
      </c>
      <c r="B656" s="303" t="n">
        <v>45903</v>
      </c>
      <c r="C656" s="276" t="n">
        <v>45870</v>
      </c>
      <c r="D656" s="251" t="s">
        <v>147</v>
      </c>
      <c r="E656" s="251" t="s">
        <v>149</v>
      </c>
      <c r="F656" s="278" t="n">
        <v>2789.9</v>
      </c>
      <c r="G656" s="310" t="s">
        <v>981</v>
      </c>
      <c r="H656" s="251" t="s">
        <v>482</v>
      </c>
      <c r="I656" s="251" t="s">
        <v>396</v>
      </c>
      <c r="J656" s="251" t="s">
        <v>487</v>
      </c>
      <c r="K656" s="251" t="s">
        <v>581</v>
      </c>
      <c r="L656" s="280" t="s">
        <v>581</v>
      </c>
      <c r="M656" s="250" t="s">
        <v>468</v>
      </c>
      <c r="N656" s="250" t="s">
        <v>468</v>
      </c>
      <c r="O656" s="250" t="n">
        <v>69327</v>
      </c>
      <c r="P656" s="303" t="n">
        <v>45900</v>
      </c>
      <c r="Q656" s="287"/>
      <c r="R656" s="287"/>
      <c r="S656" s="287"/>
    </row>
    <row r="657" customFormat="false" ht="12.75" hidden="false" customHeight="true" outlineLevel="0" collapsed="false">
      <c r="A657" s="302" t="n">
        <v>654</v>
      </c>
      <c r="B657" s="303" t="n">
        <v>45903</v>
      </c>
      <c r="C657" s="276" t="n">
        <v>45870</v>
      </c>
      <c r="D657" s="251" t="s">
        <v>147</v>
      </c>
      <c r="E657" s="251" t="s">
        <v>149</v>
      </c>
      <c r="F657" s="278" t="n">
        <v>2784.54</v>
      </c>
      <c r="G657" s="310" t="s">
        <v>981</v>
      </c>
      <c r="H657" s="251" t="s">
        <v>482</v>
      </c>
      <c r="I657" s="251" t="s">
        <v>394</v>
      </c>
      <c r="J657" s="249" t="s">
        <v>487</v>
      </c>
      <c r="K657" s="251" t="s">
        <v>971</v>
      </c>
      <c r="L657" s="280" t="s">
        <v>971</v>
      </c>
      <c r="M657" s="250" t="s">
        <v>468</v>
      </c>
      <c r="N657" s="250" t="s">
        <v>468</v>
      </c>
      <c r="O657" s="250" t="n">
        <v>69333</v>
      </c>
      <c r="P657" s="303" t="n">
        <v>45900</v>
      </c>
      <c r="Q657" s="287"/>
      <c r="R657" s="287"/>
      <c r="S657" s="287"/>
    </row>
    <row r="658" customFormat="false" ht="12.75" hidden="false" customHeight="true" outlineLevel="0" collapsed="false">
      <c r="A658" s="291" t="n">
        <v>655</v>
      </c>
      <c r="B658" s="303" t="n">
        <v>45903</v>
      </c>
      <c r="C658" s="276" t="n">
        <v>45870</v>
      </c>
      <c r="D658" s="251" t="s">
        <v>147</v>
      </c>
      <c r="E658" s="251" t="s">
        <v>149</v>
      </c>
      <c r="F658" s="278" t="n">
        <v>2789.9</v>
      </c>
      <c r="G658" s="310" t="s">
        <v>981</v>
      </c>
      <c r="H658" s="251" t="s">
        <v>482</v>
      </c>
      <c r="I658" s="251" t="s">
        <v>395</v>
      </c>
      <c r="J658" s="295" t="s">
        <v>487</v>
      </c>
      <c r="K658" s="251" t="s">
        <v>510</v>
      </c>
      <c r="L658" s="280" t="s">
        <v>510</v>
      </c>
      <c r="M658" s="250" t="s">
        <v>468</v>
      </c>
      <c r="N658" s="250" t="s">
        <v>468</v>
      </c>
      <c r="O658" s="250" t="n">
        <v>69217</v>
      </c>
      <c r="P658" s="303" t="n">
        <v>45900</v>
      </c>
      <c r="Q658" s="287"/>
      <c r="R658" s="287"/>
      <c r="S658" s="287"/>
    </row>
    <row r="659" customFormat="false" ht="12.75" hidden="false" customHeight="true" outlineLevel="0" collapsed="false">
      <c r="A659" s="291" t="n">
        <v>656</v>
      </c>
      <c r="B659" s="303" t="n">
        <v>45903</v>
      </c>
      <c r="C659" s="276" t="n">
        <v>45870</v>
      </c>
      <c r="D659" s="251" t="s">
        <v>147</v>
      </c>
      <c r="E659" s="251" t="s">
        <v>149</v>
      </c>
      <c r="F659" s="278" t="n">
        <v>3636.67</v>
      </c>
      <c r="G659" s="310" t="s">
        <v>981</v>
      </c>
      <c r="H659" s="251" t="s">
        <v>482</v>
      </c>
      <c r="I659" s="251" t="s">
        <v>397</v>
      </c>
      <c r="J659" s="251" t="s">
        <v>621</v>
      </c>
      <c r="K659" s="251" t="s">
        <v>694</v>
      </c>
      <c r="L659" s="280" t="s">
        <v>694</v>
      </c>
      <c r="M659" s="250" t="s">
        <v>468</v>
      </c>
      <c r="N659" s="250" t="s">
        <v>468</v>
      </c>
      <c r="O659" s="250" t="n">
        <v>70924</v>
      </c>
      <c r="P659" s="303" t="n">
        <v>45900</v>
      </c>
      <c r="Q659" s="287"/>
      <c r="R659" s="287"/>
      <c r="S659" s="287"/>
    </row>
    <row r="660" customFormat="false" ht="12.75" hidden="false" customHeight="true" outlineLevel="0" collapsed="false">
      <c r="A660" s="302" t="n">
        <v>657</v>
      </c>
      <c r="B660" s="303" t="n">
        <v>45903</v>
      </c>
      <c r="C660" s="276" t="n">
        <v>45870</v>
      </c>
      <c r="D660" s="251" t="s">
        <v>147</v>
      </c>
      <c r="E660" s="251" t="s">
        <v>149</v>
      </c>
      <c r="F660" s="278" t="n">
        <v>2632.4</v>
      </c>
      <c r="G660" s="310" t="s">
        <v>981</v>
      </c>
      <c r="H660" s="251" t="s">
        <v>482</v>
      </c>
      <c r="I660" s="251" t="s">
        <v>395</v>
      </c>
      <c r="J660" s="295" t="s">
        <v>487</v>
      </c>
      <c r="K660" s="251" t="s">
        <v>509</v>
      </c>
      <c r="L660" s="280" t="s">
        <v>509</v>
      </c>
      <c r="M660" s="250" t="s">
        <v>468</v>
      </c>
      <c r="N660" s="250" t="s">
        <v>468</v>
      </c>
      <c r="O660" s="250" t="n">
        <v>69680</v>
      </c>
      <c r="P660" s="303" t="n">
        <v>45900</v>
      </c>
      <c r="Q660" s="287"/>
      <c r="R660" s="287"/>
      <c r="S660" s="287"/>
    </row>
    <row r="661" customFormat="false" ht="12.75" hidden="false" customHeight="true" outlineLevel="0" collapsed="false">
      <c r="A661" s="291" t="n">
        <v>658</v>
      </c>
      <c r="B661" s="303" t="n">
        <v>45903</v>
      </c>
      <c r="C661" s="276" t="n">
        <v>45870</v>
      </c>
      <c r="D661" s="251" t="s">
        <v>147</v>
      </c>
      <c r="E661" s="251" t="s">
        <v>149</v>
      </c>
      <c r="F661" s="278" t="n">
        <v>3477.24</v>
      </c>
      <c r="G661" s="310" t="s">
        <v>981</v>
      </c>
      <c r="H661" s="251" t="s">
        <v>482</v>
      </c>
      <c r="I661" s="251" t="s">
        <v>394</v>
      </c>
      <c r="J661" s="251" t="s">
        <v>621</v>
      </c>
      <c r="K661" s="251" t="s">
        <v>622</v>
      </c>
      <c r="L661" s="280" t="s">
        <v>622</v>
      </c>
      <c r="M661" s="250" t="s">
        <v>468</v>
      </c>
      <c r="N661" s="250" t="s">
        <v>468</v>
      </c>
      <c r="O661" s="250" t="n">
        <v>70319</v>
      </c>
      <c r="P661" s="303" t="n">
        <v>45900</v>
      </c>
      <c r="Q661" s="287"/>
      <c r="R661" s="287"/>
      <c r="S661" s="287"/>
    </row>
    <row r="662" customFormat="false" ht="12.75" hidden="false" customHeight="true" outlineLevel="0" collapsed="false">
      <c r="A662" s="291" t="n">
        <v>659</v>
      </c>
      <c r="B662" s="303" t="n">
        <v>45903</v>
      </c>
      <c r="C662" s="276" t="n">
        <v>45870</v>
      </c>
      <c r="D662" s="251" t="s">
        <v>147</v>
      </c>
      <c r="E662" s="251" t="s">
        <v>149</v>
      </c>
      <c r="F662" s="278" t="n">
        <v>2789.9</v>
      </c>
      <c r="G662" s="310" t="s">
        <v>981</v>
      </c>
      <c r="H662" s="251" t="s">
        <v>482</v>
      </c>
      <c r="I662" s="251" t="s">
        <v>395</v>
      </c>
      <c r="J662" s="249" t="s">
        <v>487</v>
      </c>
      <c r="K662" s="251" t="s">
        <v>830</v>
      </c>
      <c r="L662" s="280" t="s">
        <v>830</v>
      </c>
      <c r="M662" s="250" t="s">
        <v>468</v>
      </c>
      <c r="N662" s="250" t="s">
        <v>468</v>
      </c>
      <c r="O662" s="250" t="n">
        <v>69331</v>
      </c>
      <c r="P662" s="303" t="n">
        <v>45900</v>
      </c>
      <c r="Q662" s="287"/>
      <c r="R662" s="287"/>
      <c r="S662" s="287"/>
    </row>
    <row r="663" customFormat="false" ht="12.75" hidden="false" customHeight="true" outlineLevel="0" collapsed="false">
      <c r="A663" s="302" t="n">
        <v>660</v>
      </c>
      <c r="B663" s="303" t="n">
        <v>45903</v>
      </c>
      <c r="C663" s="276" t="n">
        <v>45870</v>
      </c>
      <c r="D663" s="251" t="s">
        <v>147</v>
      </c>
      <c r="E663" s="251" t="s">
        <v>149</v>
      </c>
      <c r="F663" s="278" t="n">
        <v>2789.9</v>
      </c>
      <c r="G663" s="310" t="s">
        <v>981</v>
      </c>
      <c r="H663" s="251" t="s">
        <v>482</v>
      </c>
      <c r="I663" s="251" t="s">
        <v>395</v>
      </c>
      <c r="J663" s="251" t="s">
        <v>487</v>
      </c>
      <c r="K663" s="251" t="s">
        <v>695</v>
      </c>
      <c r="L663" s="280" t="s">
        <v>695</v>
      </c>
      <c r="M663" s="250" t="s">
        <v>468</v>
      </c>
      <c r="N663" s="250" t="s">
        <v>468</v>
      </c>
      <c r="O663" s="250" t="n">
        <v>70108</v>
      </c>
      <c r="P663" s="303" t="n">
        <v>45900</v>
      </c>
      <c r="Q663" s="287"/>
      <c r="R663" s="287"/>
      <c r="S663" s="287"/>
    </row>
    <row r="664" customFormat="false" ht="12.75" hidden="false" customHeight="true" outlineLevel="0" collapsed="false">
      <c r="A664" s="291" t="n">
        <v>661</v>
      </c>
      <c r="B664" s="303" t="n">
        <v>45903</v>
      </c>
      <c r="C664" s="276" t="n">
        <v>45870</v>
      </c>
      <c r="D664" s="251" t="s">
        <v>147</v>
      </c>
      <c r="E664" s="251" t="s">
        <v>149</v>
      </c>
      <c r="F664" s="278" t="n">
        <v>2789.9</v>
      </c>
      <c r="G664" s="310" t="s">
        <v>981</v>
      </c>
      <c r="H664" s="251" t="s">
        <v>482</v>
      </c>
      <c r="I664" s="251" t="s">
        <v>396</v>
      </c>
      <c r="J664" s="295" t="s">
        <v>487</v>
      </c>
      <c r="K664" s="251" t="s">
        <v>514</v>
      </c>
      <c r="L664" s="280" t="s">
        <v>514</v>
      </c>
      <c r="M664" s="250" t="s">
        <v>468</v>
      </c>
      <c r="N664" s="250" t="s">
        <v>468</v>
      </c>
      <c r="O664" s="250" t="n">
        <v>71083</v>
      </c>
      <c r="P664" s="303" t="n">
        <v>45900</v>
      </c>
      <c r="Q664" s="287"/>
      <c r="R664" s="287"/>
      <c r="S664" s="287"/>
    </row>
    <row r="665" customFormat="false" ht="12.75" hidden="false" customHeight="true" outlineLevel="0" collapsed="false">
      <c r="A665" s="291" t="n">
        <v>662</v>
      </c>
      <c r="B665" s="303" t="n">
        <v>45903</v>
      </c>
      <c r="C665" s="276" t="n">
        <v>45870</v>
      </c>
      <c r="D665" s="251" t="s">
        <v>147</v>
      </c>
      <c r="E665" s="251" t="s">
        <v>149</v>
      </c>
      <c r="F665" s="278" t="n">
        <v>2601.59</v>
      </c>
      <c r="G665" s="310" t="s">
        <v>981</v>
      </c>
      <c r="H665" s="251" t="s">
        <v>482</v>
      </c>
      <c r="I665" s="251" t="s">
        <v>394</v>
      </c>
      <c r="J665" s="296" t="s">
        <v>487</v>
      </c>
      <c r="K665" s="280" t="s">
        <v>490</v>
      </c>
      <c r="L665" s="280" t="s">
        <v>490</v>
      </c>
      <c r="M665" s="250" t="s">
        <v>468</v>
      </c>
      <c r="N665" s="250" t="s">
        <v>468</v>
      </c>
      <c r="O665" s="250"/>
      <c r="P665" s="303" t="n">
        <v>45900</v>
      </c>
      <c r="Q665" s="287"/>
      <c r="R665" s="287"/>
      <c r="S665" s="287"/>
    </row>
    <row r="666" customFormat="false" ht="12.75" hidden="false" customHeight="true" outlineLevel="0" collapsed="false">
      <c r="A666" s="302" t="n">
        <v>663</v>
      </c>
      <c r="B666" s="303" t="n">
        <v>45903</v>
      </c>
      <c r="C666" s="276" t="n">
        <v>45870</v>
      </c>
      <c r="D666" s="251" t="s">
        <v>147</v>
      </c>
      <c r="E666" s="251" t="s">
        <v>149</v>
      </c>
      <c r="F666" s="278" t="n">
        <v>2784.54</v>
      </c>
      <c r="G666" s="310" t="s">
        <v>981</v>
      </c>
      <c r="H666" s="251" t="s">
        <v>482</v>
      </c>
      <c r="I666" s="251" t="s">
        <v>394</v>
      </c>
      <c r="J666" s="253" t="s">
        <v>487</v>
      </c>
      <c r="K666" s="251" t="s">
        <v>982</v>
      </c>
      <c r="L666" s="280" t="s">
        <v>982</v>
      </c>
      <c r="M666" s="250" t="s">
        <v>468</v>
      </c>
      <c r="N666" s="250" t="s">
        <v>468</v>
      </c>
      <c r="O666" s="250" t="n">
        <v>262562</v>
      </c>
      <c r="P666" s="303" t="n">
        <v>45900</v>
      </c>
      <c r="Q666" s="287"/>
      <c r="R666" s="287"/>
      <c r="S666" s="287"/>
    </row>
    <row r="667" customFormat="false" ht="12.75" hidden="false" customHeight="true" outlineLevel="0" collapsed="false">
      <c r="A667" s="291" t="n">
        <v>664</v>
      </c>
      <c r="B667" s="303" t="n">
        <v>45903</v>
      </c>
      <c r="C667" s="276" t="n">
        <v>45870</v>
      </c>
      <c r="D667" s="251" t="s">
        <v>147</v>
      </c>
      <c r="E667" s="251" t="s">
        <v>149</v>
      </c>
      <c r="F667" s="278" t="n">
        <v>1074.14</v>
      </c>
      <c r="G667" s="310" t="s">
        <v>981</v>
      </c>
      <c r="H667" s="251" t="s">
        <v>482</v>
      </c>
      <c r="I667" s="251" t="s">
        <v>394</v>
      </c>
      <c r="J667" s="251" t="s">
        <v>578</v>
      </c>
      <c r="K667" s="277" t="s">
        <v>595</v>
      </c>
      <c r="L667" s="280" t="s">
        <v>595</v>
      </c>
      <c r="M667" s="250" t="s">
        <v>468</v>
      </c>
      <c r="N667" s="250" t="s">
        <v>468</v>
      </c>
      <c r="O667" s="250" t="n">
        <v>40825</v>
      </c>
      <c r="P667" s="303" t="n">
        <v>45900</v>
      </c>
      <c r="Q667" s="287"/>
      <c r="R667" s="287"/>
      <c r="S667" s="287"/>
    </row>
    <row r="668" customFormat="false" ht="12.75" hidden="false" customHeight="true" outlineLevel="0" collapsed="false">
      <c r="A668" s="291" t="n">
        <v>665</v>
      </c>
      <c r="B668" s="303" t="n">
        <v>45903</v>
      </c>
      <c r="C668" s="276" t="n">
        <v>45870</v>
      </c>
      <c r="D668" s="251" t="s">
        <v>147</v>
      </c>
      <c r="E668" s="251" t="s">
        <v>149</v>
      </c>
      <c r="F668" s="278" t="n">
        <v>635</v>
      </c>
      <c r="G668" s="310" t="s">
        <v>981</v>
      </c>
      <c r="H668" s="251" t="s">
        <v>482</v>
      </c>
      <c r="I668" s="251" t="s">
        <v>396</v>
      </c>
      <c r="J668" s="251" t="s">
        <v>712</v>
      </c>
      <c r="K668" s="251" t="s">
        <v>713</v>
      </c>
      <c r="L668" s="280" t="s">
        <v>713</v>
      </c>
      <c r="M668" s="250" t="s">
        <v>468</v>
      </c>
      <c r="N668" s="250" t="s">
        <v>468</v>
      </c>
      <c r="O668" s="250" t="n">
        <v>2332</v>
      </c>
      <c r="P668" s="303" t="n">
        <v>45900</v>
      </c>
      <c r="Q668" s="287"/>
      <c r="R668" s="287"/>
      <c r="S668" s="287"/>
    </row>
    <row r="669" customFormat="false" ht="12.75" hidden="false" customHeight="true" outlineLevel="0" collapsed="false">
      <c r="A669" s="302" t="n">
        <v>666</v>
      </c>
      <c r="B669" s="303" t="n">
        <v>45903</v>
      </c>
      <c r="C669" s="276" t="n">
        <v>45870</v>
      </c>
      <c r="D669" s="251" t="s">
        <v>147</v>
      </c>
      <c r="E669" s="251" t="s">
        <v>149</v>
      </c>
      <c r="F669" s="278" t="n">
        <v>3500</v>
      </c>
      <c r="G669" s="310" t="s">
        <v>981</v>
      </c>
      <c r="H669" s="251" t="s">
        <v>482</v>
      </c>
      <c r="I669" s="251" t="s">
        <v>396</v>
      </c>
      <c r="J669" s="251" t="s">
        <v>621</v>
      </c>
      <c r="K669" s="251" t="s">
        <v>646</v>
      </c>
      <c r="L669" s="280" t="s">
        <v>646</v>
      </c>
      <c r="M669" s="250" t="s">
        <v>468</v>
      </c>
      <c r="N669" s="250" t="s">
        <v>468</v>
      </c>
      <c r="O669" s="250" t="n">
        <v>2333</v>
      </c>
      <c r="P669" s="303" t="n">
        <v>45900</v>
      </c>
      <c r="Q669" s="287"/>
      <c r="R669" s="287"/>
      <c r="S669" s="287"/>
    </row>
    <row r="670" customFormat="false" ht="12.75" hidden="false" customHeight="true" outlineLevel="0" collapsed="false">
      <c r="A670" s="291" t="n">
        <v>667</v>
      </c>
      <c r="B670" s="303" t="n">
        <v>45903</v>
      </c>
      <c r="C670" s="276" t="n">
        <v>45870</v>
      </c>
      <c r="D670" s="251" t="s">
        <v>147</v>
      </c>
      <c r="E670" s="251" t="s">
        <v>149</v>
      </c>
      <c r="F670" s="278" t="n">
        <v>2789.9</v>
      </c>
      <c r="G670" s="310" t="s">
        <v>981</v>
      </c>
      <c r="H670" s="251" t="s">
        <v>482</v>
      </c>
      <c r="I670" s="251" t="s">
        <v>397</v>
      </c>
      <c r="J670" s="249" t="s">
        <v>487</v>
      </c>
      <c r="K670" s="251" t="s">
        <v>831</v>
      </c>
      <c r="L670" s="280" t="s">
        <v>831</v>
      </c>
      <c r="M670" s="250" t="s">
        <v>468</v>
      </c>
      <c r="N670" s="250" t="s">
        <v>468</v>
      </c>
      <c r="O670" s="250" t="n">
        <v>2778</v>
      </c>
      <c r="P670" s="303" t="n">
        <v>45900</v>
      </c>
      <c r="Q670" s="287"/>
      <c r="R670" s="287"/>
      <c r="S670" s="287"/>
    </row>
    <row r="671" customFormat="false" ht="12.75" hidden="false" customHeight="true" outlineLevel="0" collapsed="false">
      <c r="A671" s="291" t="n">
        <v>668</v>
      </c>
      <c r="B671" s="303" t="n">
        <v>45903</v>
      </c>
      <c r="C671" s="276" t="n">
        <v>45870</v>
      </c>
      <c r="D671" s="251" t="s">
        <v>147</v>
      </c>
      <c r="E671" s="251" t="s">
        <v>149</v>
      </c>
      <c r="F671" s="278" t="n">
        <v>3177.98</v>
      </c>
      <c r="G671" s="310" t="s">
        <v>981</v>
      </c>
      <c r="H671" s="251" t="s">
        <v>482</v>
      </c>
      <c r="I671" s="251" t="s">
        <v>394</v>
      </c>
      <c r="J671" s="249" t="s">
        <v>483</v>
      </c>
      <c r="K671" s="251" t="s">
        <v>977</v>
      </c>
      <c r="L671" s="280" t="s">
        <v>977</v>
      </c>
      <c r="M671" s="250" t="s">
        <v>468</v>
      </c>
      <c r="N671" s="250" t="s">
        <v>468</v>
      </c>
      <c r="O671" s="250" t="n">
        <v>169850</v>
      </c>
      <c r="P671" s="303" t="n">
        <v>45900</v>
      </c>
      <c r="Q671" s="287"/>
      <c r="R671" s="287"/>
      <c r="S671" s="287"/>
    </row>
    <row r="672" customFormat="false" ht="12.75" hidden="false" customHeight="true" outlineLevel="0" collapsed="false">
      <c r="A672" s="302" t="n">
        <v>669</v>
      </c>
      <c r="B672" s="303" t="n">
        <v>45903</v>
      </c>
      <c r="C672" s="276" t="n">
        <v>45901</v>
      </c>
      <c r="D672" s="251" t="s">
        <v>158</v>
      </c>
      <c r="E672" s="251" t="s">
        <v>302</v>
      </c>
      <c r="F672" s="278" t="n">
        <v>27.2</v>
      </c>
      <c r="G672" s="310" t="s">
        <v>477</v>
      </c>
      <c r="H672" s="253"/>
      <c r="I672" s="251" t="s">
        <v>392</v>
      </c>
      <c r="J672" s="251" t="s">
        <v>839</v>
      </c>
      <c r="K672" s="251" t="s">
        <v>479</v>
      </c>
      <c r="L672" s="280" t="s">
        <v>479</v>
      </c>
      <c r="M672" s="250" t="s">
        <v>468</v>
      </c>
      <c r="N672" s="250" t="s">
        <v>468</v>
      </c>
      <c r="O672" s="250" t="n">
        <v>69849</v>
      </c>
      <c r="P672" s="303" t="n">
        <v>45903</v>
      </c>
      <c r="Q672" s="287"/>
      <c r="R672" s="287"/>
      <c r="S672" s="287"/>
    </row>
    <row r="673" customFormat="false" ht="12.75" hidden="false" customHeight="true" outlineLevel="0" collapsed="false">
      <c r="A673" s="291" t="n">
        <v>670</v>
      </c>
      <c r="B673" s="303" t="n">
        <v>45903</v>
      </c>
      <c r="C673" s="276" t="n">
        <v>45901</v>
      </c>
      <c r="D673" s="251" t="s">
        <v>158</v>
      </c>
      <c r="E673" s="251" t="s">
        <v>302</v>
      </c>
      <c r="F673" s="278" t="n">
        <v>155.8</v>
      </c>
      <c r="G673" s="310" t="s">
        <v>477</v>
      </c>
      <c r="H673" s="253"/>
      <c r="I673" s="251" t="s">
        <v>392</v>
      </c>
      <c r="J673" s="253" t="s">
        <v>839</v>
      </c>
      <c r="K673" s="251" t="s">
        <v>479</v>
      </c>
      <c r="L673" s="280" t="s">
        <v>479</v>
      </c>
      <c r="M673" s="250" t="s">
        <v>468</v>
      </c>
      <c r="N673" s="250" t="s">
        <v>468</v>
      </c>
      <c r="O673" s="250" t="n">
        <v>69213</v>
      </c>
      <c r="P673" s="303" t="n">
        <v>45903</v>
      </c>
      <c r="Q673" s="287"/>
      <c r="R673" s="287"/>
      <c r="S673" s="287"/>
    </row>
    <row r="674" customFormat="false" ht="12.75" hidden="false" customHeight="true" outlineLevel="0" collapsed="false">
      <c r="A674" s="291" t="n">
        <v>671</v>
      </c>
      <c r="B674" s="303" t="n">
        <v>45904</v>
      </c>
      <c r="C674" s="276" t="n">
        <v>45901</v>
      </c>
      <c r="D674" s="251" t="s">
        <v>147</v>
      </c>
      <c r="E674" s="251" t="s">
        <v>224</v>
      </c>
      <c r="F674" s="278" t="n">
        <v>105.4</v>
      </c>
      <c r="G674" s="310" t="s">
        <v>1049</v>
      </c>
      <c r="H674" s="253" t="s">
        <v>482</v>
      </c>
      <c r="I674" s="251" t="s">
        <v>394</v>
      </c>
      <c r="J674" s="253" t="s">
        <v>1050</v>
      </c>
      <c r="K674" s="251" t="s">
        <v>1051</v>
      </c>
      <c r="L674" s="280" t="s">
        <v>1051</v>
      </c>
      <c r="M674" s="250" t="s">
        <v>503</v>
      </c>
      <c r="N674" s="250" t="s">
        <v>503</v>
      </c>
      <c r="O674" s="250" t="n">
        <v>29253103</v>
      </c>
      <c r="P674" s="303" t="n">
        <v>45894</v>
      </c>
      <c r="Q674" s="287"/>
      <c r="R674" s="287"/>
      <c r="S674" s="287"/>
    </row>
    <row r="675" customFormat="false" ht="12.75" hidden="false" customHeight="true" outlineLevel="0" collapsed="false">
      <c r="A675" s="302" t="n">
        <v>672</v>
      </c>
      <c r="B675" s="303" t="n">
        <v>45904</v>
      </c>
      <c r="C675" s="276" t="n">
        <v>45901</v>
      </c>
      <c r="D675" s="251" t="s">
        <v>158</v>
      </c>
      <c r="E675" s="251" t="s">
        <v>238</v>
      </c>
      <c r="F675" s="278" t="n">
        <v>2060.63</v>
      </c>
      <c r="G675" s="310" t="s">
        <v>1041</v>
      </c>
      <c r="H675" s="253" t="s">
        <v>1006</v>
      </c>
      <c r="I675" s="251" t="s">
        <v>396</v>
      </c>
      <c r="J675" s="253" t="s">
        <v>864</v>
      </c>
      <c r="K675" s="251" t="s">
        <v>865</v>
      </c>
      <c r="L675" s="280" t="s">
        <v>865</v>
      </c>
      <c r="M675" s="250" t="s">
        <v>468</v>
      </c>
      <c r="N675" s="250" t="s">
        <v>468</v>
      </c>
      <c r="O675" s="250" t="n">
        <v>20258757</v>
      </c>
      <c r="P675" s="303" t="n">
        <v>45898</v>
      </c>
      <c r="Q675" s="287"/>
      <c r="R675" s="287"/>
      <c r="S675" s="287"/>
    </row>
    <row r="676" customFormat="false" ht="12.75" hidden="false" customHeight="true" outlineLevel="0" collapsed="false">
      <c r="A676" s="291" t="n">
        <v>673</v>
      </c>
      <c r="B676" s="303" t="n">
        <v>45904</v>
      </c>
      <c r="C676" s="276" t="n">
        <v>45901</v>
      </c>
      <c r="D676" s="251" t="s">
        <v>158</v>
      </c>
      <c r="E676" s="251" t="s">
        <v>240</v>
      </c>
      <c r="F676" s="278" t="n">
        <v>374.5</v>
      </c>
      <c r="G676" s="310" t="s">
        <v>1016</v>
      </c>
      <c r="H676" s="253" t="s">
        <v>872</v>
      </c>
      <c r="I676" s="251" t="s">
        <v>394</v>
      </c>
      <c r="J676" s="253" t="s">
        <v>875</v>
      </c>
      <c r="K676" s="251" t="s">
        <v>876</v>
      </c>
      <c r="L676" s="280" t="s">
        <v>876</v>
      </c>
      <c r="M676" s="250" t="s">
        <v>815</v>
      </c>
      <c r="N676" s="250" t="s">
        <v>815</v>
      </c>
      <c r="O676" s="250" t="n">
        <v>20258756</v>
      </c>
      <c r="P676" s="303" t="n">
        <v>45901</v>
      </c>
      <c r="Q676" s="287"/>
      <c r="R676" s="287"/>
      <c r="S676" s="287"/>
    </row>
    <row r="677" customFormat="false" ht="12.75" hidden="false" customHeight="true" outlineLevel="0" collapsed="false">
      <c r="A677" s="291" t="n">
        <v>674</v>
      </c>
      <c r="B677" s="303" t="n">
        <v>45904</v>
      </c>
      <c r="C677" s="276" t="n">
        <v>45901</v>
      </c>
      <c r="D677" s="251" t="s">
        <v>158</v>
      </c>
      <c r="E677" s="251" t="s">
        <v>342</v>
      </c>
      <c r="F677" s="278" t="n">
        <v>45.68</v>
      </c>
      <c r="G677" s="310" t="s">
        <v>1052</v>
      </c>
      <c r="H677" s="253" t="s">
        <v>505</v>
      </c>
      <c r="I677" s="251" t="s">
        <v>393</v>
      </c>
      <c r="J677" s="296" t="s">
        <v>491</v>
      </c>
      <c r="K677" s="251" t="s">
        <v>1002</v>
      </c>
      <c r="L677" s="280" t="s">
        <v>1002</v>
      </c>
      <c r="M677" s="250" t="s">
        <v>468</v>
      </c>
      <c r="N677" s="250" t="s">
        <v>468</v>
      </c>
      <c r="O677" s="250" t="n">
        <v>70455925</v>
      </c>
      <c r="P677" s="303" t="n">
        <v>45904</v>
      </c>
      <c r="Q677" s="287"/>
      <c r="R677" s="287"/>
      <c r="S677" s="287"/>
    </row>
    <row r="678" customFormat="false" ht="12.75" hidden="false" customHeight="true" outlineLevel="0" collapsed="false">
      <c r="A678" s="302" t="n">
        <v>675</v>
      </c>
      <c r="B678" s="303" t="n">
        <v>45904</v>
      </c>
      <c r="C678" s="276" t="n">
        <v>45901</v>
      </c>
      <c r="D678" s="251" t="s">
        <v>113</v>
      </c>
      <c r="E678" s="251" t="s">
        <v>113</v>
      </c>
      <c r="F678" s="278" t="n">
        <v>596.22</v>
      </c>
      <c r="G678" s="310" t="s">
        <v>1053</v>
      </c>
      <c r="H678" s="253" t="s">
        <v>846</v>
      </c>
      <c r="I678" s="251" t="s">
        <v>392</v>
      </c>
      <c r="J678" s="253" t="s">
        <v>478</v>
      </c>
      <c r="K678" s="251" t="s">
        <v>479</v>
      </c>
      <c r="L678" s="280" t="s">
        <v>479</v>
      </c>
      <c r="M678" s="250" t="s">
        <v>468</v>
      </c>
      <c r="N678" s="250" t="s">
        <v>468</v>
      </c>
      <c r="O678" s="250" t="n">
        <v>9175423</v>
      </c>
      <c r="P678" s="303" t="n">
        <v>45904</v>
      </c>
      <c r="Q678" s="287"/>
      <c r="R678" s="287"/>
      <c r="S678" s="287"/>
    </row>
    <row r="679" customFormat="false" ht="12.75" hidden="false" customHeight="true" outlineLevel="0" collapsed="false">
      <c r="A679" s="291" t="n">
        <v>676</v>
      </c>
      <c r="B679" s="303" t="n">
        <v>45904</v>
      </c>
      <c r="C679" s="276" t="n">
        <v>45901</v>
      </c>
      <c r="D679" s="251" t="s">
        <v>158</v>
      </c>
      <c r="E679" s="251" t="s">
        <v>312</v>
      </c>
      <c r="F679" s="278" t="n">
        <v>488.8</v>
      </c>
      <c r="G679" s="310" t="s">
        <v>1054</v>
      </c>
      <c r="H679" s="253" t="s">
        <v>1055</v>
      </c>
      <c r="I679" s="251" t="s">
        <v>396</v>
      </c>
      <c r="J679" s="253" t="s">
        <v>1048</v>
      </c>
      <c r="K679" s="251" t="s">
        <v>656</v>
      </c>
      <c r="L679" s="280" t="s">
        <v>656</v>
      </c>
      <c r="M679" s="250" t="s">
        <v>468</v>
      </c>
      <c r="N679" s="250" t="s">
        <v>468</v>
      </c>
      <c r="O679" s="250" t="n">
        <v>7289</v>
      </c>
      <c r="P679" s="303" t="n">
        <v>45903</v>
      </c>
      <c r="Q679" s="287"/>
      <c r="R679" s="287"/>
      <c r="S679" s="287"/>
    </row>
    <row r="680" customFormat="false" ht="12.75" hidden="false" customHeight="true" outlineLevel="0" collapsed="false">
      <c r="A680" s="291" t="n">
        <v>677</v>
      </c>
      <c r="B680" s="303" t="n">
        <v>45904</v>
      </c>
      <c r="C680" s="276" t="n">
        <v>45901</v>
      </c>
      <c r="D680" s="251" t="s">
        <v>158</v>
      </c>
      <c r="E680" s="251" t="s">
        <v>314</v>
      </c>
      <c r="F680" s="278" t="n">
        <v>510.8</v>
      </c>
      <c r="G680" s="310" t="s">
        <v>909</v>
      </c>
      <c r="H680" s="253" t="s">
        <v>1056</v>
      </c>
      <c r="I680" s="251" t="s">
        <v>396</v>
      </c>
      <c r="J680" s="253" t="s">
        <v>1048</v>
      </c>
      <c r="K680" s="251" t="s">
        <v>656</v>
      </c>
      <c r="L680" s="280" t="s">
        <v>656</v>
      </c>
      <c r="M680" s="250" t="s">
        <v>468</v>
      </c>
      <c r="N680" s="250" t="s">
        <v>468</v>
      </c>
      <c r="O680" s="250" t="n">
        <v>7290</v>
      </c>
      <c r="P680" s="303" t="n">
        <v>45903</v>
      </c>
      <c r="Q680" s="287"/>
      <c r="R680" s="287"/>
      <c r="S680" s="287"/>
    </row>
    <row r="681" customFormat="false" ht="12.75" hidden="false" customHeight="true" outlineLevel="0" collapsed="false">
      <c r="A681" s="302" t="n">
        <v>678</v>
      </c>
      <c r="B681" s="303" t="n">
        <v>45904</v>
      </c>
      <c r="C681" s="276" t="n">
        <v>45901</v>
      </c>
      <c r="D681" s="251" t="s">
        <v>158</v>
      </c>
      <c r="E681" s="251" t="s">
        <v>302</v>
      </c>
      <c r="F681" s="278" t="n">
        <v>9.88</v>
      </c>
      <c r="G681" s="310" t="s">
        <v>477</v>
      </c>
      <c r="H681" s="253"/>
      <c r="I681" s="251" t="s">
        <v>392</v>
      </c>
      <c r="J681" s="253" t="s">
        <v>839</v>
      </c>
      <c r="K681" s="251" t="s">
        <v>479</v>
      </c>
      <c r="L681" s="280" t="s">
        <v>479</v>
      </c>
      <c r="M681" s="250" t="s">
        <v>468</v>
      </c>
      <c r="N681" s="250" t="s">
        <v>468</v>
      </c>
      <c r="O681" s="250" t="n">
        <v>26582</v>
      </c>
      <c r="P681" s="303" t="n">
        <v>45904</v>
      </c>
      <c r="Q681" s="287"/>
      <c r="R681" s="287"/>
      <c r="S681" s="287"/>
    </row>
    <row r="682" customFormat="false" ht="12.75" hidden="false" customHeight="true" outlineLevel="0" collapsed="false">
      <c r="A682" s="291" t="n">
        <v>679</v>
      </c>
      <c r="B682" s="303" t="n">
        <v>45905</v>
      </c>
      <c r="C682" s="276" t="n">
        <v>45901</v>
      </c>
      <c r="D682" s="251" t="s">
        <v>147</v>
      </c>
      <c r="E682" s="251" t="s">
        <v>218</v>
      </c>
      <c r="F682" s="278" t="n">
        <v>276</v>
      </c>
      <c r="G682" s="310" t="s">
        <v>1057</v>
      </c>
      <c r="H682" s="253" t="s">
        <v>482</v>
      </c>
      <c r="I682" s="251" t="s">
        <v>394</v>
      </c>
      <c r="J682" s="253" t="s">
        <v>485</v>
      </c>
      <c r="K682" s="251" t="s">
        <v>1058</v>
      </c>
      <c r="L682" s="280" t="s">
        <v>1058</v>
      </c>
      <c r="M682" s="250" t="s">
        <v>468</v>
      </c>
      <c r="N682" s="250" t="s">
        <v>468</v>
      </c>
      <c r="O682" s="250" t="n">
        <v>169328</v>
      </c>
      <c r="P682" s="303" t="n">
        <v>45904</v>
      </c>
      <c r="Q682" s="287"/>
      <c r="R682" s="287"/>
      <c r="S682" s="287"/>
    </row>
    <row r="683" customFormat="false" ht="12.75" hidden="false" customHeight="true" outlineLevel="0" collapsed="false">
      <c r="A683" s="291" t="n">
        <v>680</v>
      </c>
      <c r="B683" s="303" t="n">
        <v>45905</v>
      </c>
      <c r="C683" s="276" t="n">
        <v>45901</v>
      </c>
      <c r="D683" s="251" t="s">
        <v>158</v>
      </c>
      <c r="E683" s="251" t="s">
        <v>302</v>
      </c>
      <c r="F683" s="278" t="n">
        <v>8.2</v>
      </c>
      <c r="G683" s="310" t="s">
        <v>477</v>
      </c>
      <c r="H683" s="253"/>
      <c r="I683" s="251" t="s">
        <v>392</v>
      </c>
      <c r="J683" s="253" t="s">
        <v>839</v>
      </c>
      <c r="K683" s="251" t="s">
        <v>479</v>
      </c>
      <c r="L683" s="280" t="s">
        <v>479</v>
      </c>
      <c r="M683" s="250" t="s">
        <v>468</v>
      </c>
      <c r="N683" s="250" t="s">
        <v>468</v>
      </c>
      <c r="O683" s="250" t="n">
        <v>175925</v>
      </c>
      <c r="P683" s="303" t="n">
        <v>45905</v>
      </c>
      <c r="Q683" s="287"/>
      <c r="R683" s="287"/>
      <c r="S683" s="287"/>
    </row>
    <row r="684" customFormat="false" ht="12.75" hidden="false" customHeight="true" outlineLevel="0" collapsed="false">
      <c r="A684" s="302" t="n">
        <v>681</v>
      </c>
      <c r="B684" s="303" t="n">
        <v>45908</v>
      </c>
      <c r="C684" s="276" t="n">
        <v>45901</v>
      </c>
      <c r="D684" s="251" t="s">
        <v>158</v>
      </c>
      <c r="E684" s="251" t="s">
        <v>292</v>
      </c>
      <c r="F684" s="278" t="n">
        <v>1000</v>
      </c>
      <c r="G684" s="310" t="s">
        <v>1059</v>
      </c>
      <c r="H684" s="253" t="s">
        <v>588</v>
      </c>
      <c r="I684" s="251" t="s">
        <v>394</v>
      </c>
      <c r="J684" s="253" t="s">
        <v>1012</v>
      </c>
      <c r="K684" s="251" t="s">
        <v>699</v>
      </c>
      <c r="L684" s="280" t="s">
        <v>699</v>
      </c>
      <c r="M684" s="250" t="s">
        <v>468</v>
      </c>
      <c r="N684" s="250" t="s">
        <v>468</v>
      </c>
      <c r="O684" s="250" t="n">
        <v>9</v>
      </c>
      <c r="P684" s="303" t="n">
        <v>45870</v>
      </c>
      <c r="Q684" s="287"/>
      <c r="R684" s="287"/>
      <c r="S684" s="287"/>
    </row>
    <row r="685" customFormat="false" ht="12.75" hidden="false" customHeight="true" outlineLevel="0" collapsed="false">
      <c r="A685" s="291" t="n">
        <v>682</v>
      </c>
      <c r="B685" s="303" t="n">
        <v>45908</v>
      </c>
      <c r="C685" s="276" t="n">
        <v>45901</v>
      </c>
      <c r="D685" s="251" t="s">
        <v>147</v>
      </c>
      <c r="E685" s="251" t="s">
        <v>211</v>
      </c>
      <c r="F685" s="278" t="n">
        <v>8.43</v>
      </c>
      <c r="G685" s="310" t="s">
        <v>859</v>
      </c>
      <c r="H685" s="277" t="s">
        <v>482</v>
      </c>
      <c r="I685" s="251" t="s">
        <v>394</v>
      </c>
      <c r="J685" s="253" t="s">
        <v>860</v>
      </c>
      <c r="K685" s="251" t="s">
        <v>1045</v>
      </c>
      <c r="L685" s="280" t="s">
        <v>1045</v>
      </c>
      <c r="M685" s="250" t="s">
        <v>468</v>
      </c>
      <c r="N685" s="250" t="s">
        <v>705</v>
      </c>
      <c r="O685" s="250" t="n">
        <v>312233</v>
      </c>
      <c r="P685" s="303" t="n">
        <v>56858</v>
      </c>
      <c r="Q685" s="287"/>
      <c r="R685" s="287"/>
      <c r="S685" s="287"/>
    </row>
    <row r="686" customFormat="false" ht="12.75" hidden="false" customHeight="true" outlineLevel="0" collapsed="false">
      <c r="A686" s="291" t="n">
        <v>683</v>
      </c>
      <c r="B686" s="303" t="n">
        <v>45908</v>
      </c>
      <c r="C686" s="276" t="n">
        <v>45901</v>
      </c>
      <c r="D686" s="251" t="s">
        <v>147</v>
      </c>
      <c r="E686" s="251" t="s">
        <v>211</v>
      </c>
      <c r="F686" s="278" t="n">
        <v>2.32</v>
      </c>
      <c r="G686" s="310" t="s">
        <v>859</v>
      </c>
      <c r="H686" s="277" t="s">
        <v>482</v>
      </c>
      <c r="I686" s="251" t="s">
        <v>395</v>
      </c>
      <c r="J686" s="253" t="s">
        <v>860</v>
      </c>
      <c r="K686" s="251" t="s">
        <v>1045</v>
      </c>
      <c r="L686" s="280" t="s">
        <v>1045</v>
      </c>
      <c r="M686" s="250" t="s">
        <v>468</v>
      </c>
      <c r="N686" s="250" t="s">
        <v>705</v>
      </c>
      <c r="O686" s="250" t="n">
        <v>20253053</v>
      </c>
      <c r="P686" s="303" t="n">
        <v>56858</v>
      </c>
      <c r="Q686" s="287"/>
      <c r="R686" s="287"/>
      <c r="S686" s="287"/>
    </row>
    <row r="687" customFormat="false" ht="12.75" hidden="false" customHeight="true" outlineLevel="0" collapsed="false">
      <c r="A687" s="302" t="n">
        <v>684</v>
      </c>
      <c r="B687" s="303" t="n">
        <v>45908</v>
      </c>
      <c r="C687" s="276" t="n">
        <v>45901</v>
      </c>
      <c r="D687" s="251" t="s">
        <v>147</v>
      </c>
      <c r="E687" s="251" t="s">
        <v>211</v>
      </c>
      <c r="F687" s="278" t="n">
        <v>1.16</v>
      </c>
      <c r="G687" s="310" t="s">
        <v>859</v>
      </c>
      <c r="H687" s="277" t="s">
        <v>482</v>
      </c>
      <c r="I687" s="251" t="s">
        <v>397</v>
      </c>
      <c r="J687" s="253" t="s">
        <v>860</v>
      </c>
      <c r="K687" s="251" t="s">
        <v>1045</v>
      </c>
      <c r="L687" s="280" t="s">
        <v>1045</v>
      </c>
      <c r="M687" s="250" t="s">
        <v>468</v>
      </c>
      <c r="N687" s="250" t="s">
        <v>705</v>
      </c>
      <c r="O687" s="250" t="n">
        <v>20253020</v>
      </c>
      <c r="P687" s="303" t="n">
        <v>56858</v>
      </c>
      <c r="Q687" s="287"/>
      <c r="R687" s="287"/>
      <c r="S687" s="287"/>
    </row>
    <row r="688" customFormat="false" ht="12.75" hidden="false" customHeight="true" outlineLevel="0" collapsed="false">
      <c r="A688" s="291" t="n">
        <v>685</v>
      </c>
      <c r="B688" s="303" t="n">
        <v>45908</v>
      </c>
      <c r="C688" s="276" t="n">
        <v>45901</v>
      </c>
      <c r="D688" s="251" t="s">
        <v>147</v>
      </c>
      <c r="E688" s="251" t="s">
        <v>211</v>
      </c>
      <c r="F688" s="278" t="n">
        <v>3.71</v>
      </c>
      <c r="G688" s="310" t="s">
        <v>859</v>
      </c>
      <c r="H688" s="277" t="s">
        <v>482</v>
      </c>
      <c r="I688" s="251" t="s">
        <v>396</v>
      </c>
      <c r="J688" s="253" t="s">
        <v>860</v>
      </c>
      <c r="K688" s="251" t="s">
        <v>1045</v>
      </c>
      <c r="L688" s="280" t="s">
        <v>1045</v>
      </c>
      <c r="M688" s="250" t="s">
        <v>468</v>
      </c>
      <c r="N688" s="250" t="s">
        <v>705</v>
      </c>
      <c r="O688" s="250" t="n">
        <v>20253056</v>
      </c>
      <c r="P688" s="303" t="n">
        <v>56858</v>
      </c>
      <c r="Q688" s="287"/>
      <c r="R688" s="287"/>
      <c r="S688" s="287"/>
    </row>
    <row r="689" customFormat="false" ht="12.75" hidden="false" customHeight="true" outlineLevel="0" collapsed="false">
      <c r="A689" s="291" t="n">
        <v>686</v>
      </c>
      <c r="B689" s="303" t="n">
        <v>45908</v>
      </c>
      <c r="C689" s="276" t="n">
        <v>45901</v>
      </c>
      <c r="D689" s="251" t="s">
        <v>147</v>
      </c>
      <c r="E689" s="251" t="s">
        <v>234</v>
      </c>
      <c r="F689" s="278" t="n">
        <v>108</v>
      </c>
      <c r="G689" s="310" t="s">
        <v>880</v>
      </c>
      <c r="H689" s="253" t="s">
        <v>482</v>
      </c>
      <c r="I689" s="251" t="s">
        <v>395</v>
      </c>
      <c r="J689" s="253" t="s">
        <v>881</v>
      </c>
      <c r="K689" s="251" t="s">
        <v>524</v>
      </c>
      <c r="L689" s="280" t="s">
        <v>524</v>
      </c>
      <c r="M689" s="250" t="s">
        <v>815</v>
      </c>
      <c r="N689" s="250" t="s">
        <v>815</v>
      </c>
      <c r="O689" s="250" t="n">
        <v>3052</v>
      </c>
      <c r="P689" s="303" t="n">
        <v>45901</v>
      </c>
      <c r="Q689" s="287"/>
      <c r="R689" s="287"/>
      <c r="S689" s="287"/>
    </row>
    <row r="690" customFormat="false" ht="12.75" hidden="false" customHeight="true" outlineLevel="0" collapsed="false">
      <c r="A690" s="302" t="n">
        <v>687</v>
      </c>
      <c r="B690" s="303" t="n">
        <v>45908</v>
      </c>
      <c r="C690" s="276" t="n">
        <v>45901</v>
      </c>
      <c r="D690" s="251" t="s">
        <v>147</v>
      </c>
      <c r="E690" s="251" t="s">
        <v>234</v>
      </c>
      <c r="F690" s="278" t="n">
        <v>108</v>
      </c>
      <c r="G690" s="310" t="s">
        <v>880</v>
      </c>
      <c r="H690" s="253" t="s">
        <v>482</v>
      </c>
      <c r="I690" s="251" t="s">
        <v>396</v>
      </c>
      <c r="J690" s="253" t="s">
        <v>881</v>
      </c>
      <c r="K690" s="251" t="s">
        <v>524</v>
      </c>
      <c r="L690" s="280" t="s">
        <v>524</v>
      </c>
      <c r="M690" s="250" t="s">
        <v>815</v>
      </c>
      <c r="N690" s="250" t="s">
        <v>815</v>
      </c>
      <c r="O690" s="250" t="n">
        <v>3053</v>
      </c>
      <c r="P690" s="303" t="n">
        <v>45901</v>
      </c>
      <c r="Q690" s="287"/>
      <c r="R690" s="287"/>
      <c r="S690" s="287"/>
    </row>
    <row r="691" customFormat="false" ht="12.75" hidden="false" customHeight="true" outlineLevel="0" collapsed="false">
      <c r="A691" s="291" t="n">
        <v>688</v>
      </c>
      <c r="B691" s="303" t="n">
        <v>45908</v>
      </c>
      <c r="C691" s="276" t="n">
        <v>45901</v>
      </c>
      <c r="D691" s="251" t="s">
        <v>147</v>
      </c>
      <c r="E691" s="251" t="s">
        <v>234</v>
      </c>
      <c r="F691" s="278" t="n">
        <v>72</v>
      </c>
      <c r="G691" s="310" t="s">
        <v>880</v>
      </c>
      <c r="H691" s="253" t="s">
        <v>482</v>
      </c>
      <c r="I691" s="251" t="s">
        <v>397</v>
      </c>
      <c r="J691" s="253" t="s">
        <v>881</v>
      </c>
      <c r="K691" s="251" t="s">
        <v>524</v>
      </c>
      <c r="L691" s="280" t="s">
        <v>524</v>
      </c>
      <c r="M691" s="250" t="s">
        <v>815</v>
      </c>
      <c r="N691" s="250" t="s">
        <v>815</v>
      </c>
      <c r="O691" s="250" t="n">
        <v>3056</v>
      </c>
      <c r="P691" s="303" t="n">
        <v>45901</v>
      </c>
      <c r="Q691" s="287"/>
      <c r="R691" s="287"/>
      <c r="S691" s="287"/>
    </row>
    <row r="692" customFormat="false" ht="12.75" hidden="false" customHeight="true" outlineLevel="0" collapsed="false">
      <c r="A692" s="291" t="n">
        <v>689</v>
      </c>
      <c r="B692" s="303" t="n">
        <v>45908</v>
      </c>
      <c r="C692" s="276" t="n">
        <v>45901</v>
      </c>
      <c r="D692" s="251" t="s">
        <v>147</v>
      </c>
      <c r="E692" s="251" t="s">
        <v>234</v>
      </c>
      <c r="F692" s="278" t="n">
        <v>198</v>
      </c>
      <c r="G692" s="310" t="s">
        <v>880</v>
      </c>
      <c r="H692" s="253" t="s">
        <v>482</v>
      </c>
      <c r="I692" s="251" t="s">
        <v>394</v>
      </c>
      <c r="J692" s="253" t="s">
        <v>881</v>
      </c>
      <c r="K692" s="251" t="s">
        <v>524</v>
      </c>
      <c r="L692" s="280" t="s">
        <v>524</v>
      </c>
      <c r="M692" s="250" t="s">
        <v>815</v>
      </c>
      <c r="N692" s="250" t="s">
        <v>815</v>
      </c>
      <c r="O692" s="250" t="n">
        <v>3058</v>
      </c>
      <c r="P692" s="303" t="n">
        <v>45901</v>
      </c>
      <c r="Q692" s="287"/>
      <c r="R692" s="287"/>
      <c r="S692" s="287"/>
    </row>
    <row r="693" customFormat="false" ht="12.75" hidden="false" customHeight="true" outlineLevel="0" collapsed="false">
      <c r="A693" s="302" t="n">
        <v>690</v>
      </c>
      <c r="B693" s="303" t="n">
        <v>45908</v>
      </c>
      <c r="C693" s="276" t="n">
        <v>45901</v>
      </c>
      <c r="D693" s="251" t="s">
        <v>147</v>
      </c>
      <c r="E693" s="251" t="s">
        <v>230</v>
      </c>
      <c r="F693" s="278" t="n">
        <v>138</v>
      </c>
      <c r="G693" s="310" t="s">
        <v>883</v>
      </c>
      <c r="H693" s="253" t="s">
        <v>482</v>
      </c>
      <c r="I693" s="251" t="s">
        <v>395</v>
      </c>
      <c r="J693" s="253" t="s">
        <v>881</v>
      </c>
      <c r="K693" s="251" t="s">
        <v>524</v>
      </c>
      <c r="L693" s="280" t="s">
        <v>524</v>
      </c>
      <c r="M693" s="250" t="s">
        <v>815</v>
      </c>
      <c r="N693" s="250" t="s">
        <v>815</v>
      </c>
      <c r="O693" s="250" t="n">
        <v>3137</v>
      </c>
      <c r="P693" s="303" t="n">
        <v>45901</v>
      </c>
      <c r="Q693" s="287"/>
      <c r="R693" s="287"/>
      <c r="S693" s="287"/>
    </row>
    <row r="694" customFormat="false" ht="12.75" hidden="false" customHeight="true" outlineLevel="0" collapsed="false">
      <c r="A694" s="291" t="n">
        <v>691</v>
      </c>
      <c r="B694" s="303" t="n">
        <v>45908</v>
      </c>
      <c r="C694" s="276" t="n">
        <v>45901</v>
      </c>
      <c r="D694" s="251" t="s">
        <v>147</v>
      </c>
      <c r="E694" s="251" t="s">
        <v>230</v>
      </c>
      <c r="F694" s="278" t="n">
        <v>138</v>
      </c>
      <c r="G694" s="310" t="s">
        <v>883</v>
      </c>
      <c r="H694" s="253" t="s">
        <v>482</v>
      </c>
      <c r="I694" s="251" t="s">
        <v>396</v>
      </c>
      <c r="J694" s="253" t="s">
        <v>881</v>
      </c>
      <c r="K694" s="251" t="s">
        <v>524</v>
      </c>
      <c r="L694" s="280" t="s">
        <v>524</v>
      </c>
      <c r="M694" s="250" t="s">
        <v>815</v>
      </c>
      <c r="N694" s="250" t="s">
        <v>815</v>
      </c>
      <c r="O694" s="250" t="n">
        <v>3138</v>
      </c>
      <c r="P694" s="303" t="n">
        <v>45901</v>
      </c>
      <c r="Q694" s="287"/>
      <c r="R694" s="287"/>
      <c r="S694" s="287"/>
    </row>
    <row r="695" customFormat="false" ht="12.75" hidden="false" customHeight="true" outlineLevel="0" collapsed="false">
      <c r="A695" s="291" t="n">
        <v>692</v>
      </c>
      <c r="B695" s="303" t="n">
        <v>45908</v>
      </c>
      <c r="C695" s="276" t="n">
        <v>45901</v>
      </c>
      <c r="D695" s="251" t="s">
        <v>147</v>
      </c>
      <c r="E695" s="251" t="s">
        <v>230</v>
      </c>
      <c r="F695" s="278" t="n">
        <v>92</v>
      </c>
      <c r="G695" s="310" t="s">
        <v>883</v>
      </c>
      <c r="H695" s="253" t="s">
        <v>482</v>
      </c>
      <c r="I695" s="251" t="s">
        <v>397</v>
      </c>
      <c r="J695" s="253" t="s">
        <v>881</v>
      </c>
      <c r="K695" s="251" t="s">
        <v>524</v>
      </c>
      <c r="L695" s="280" t="s">
        <v>524</v>
      </c>
      <c r="M695" s="250" t="s">
        <v>815</v>
      </c>
      <c r="N695" s="250" t="s">
        <v>815</v>
      </c>
      <c r="O695" s="250" t="n">
        <v>3141</v>
      </c>
      <c r="P695" s="303" t="n">
        <v>45901</v>
      </c>
      <c r="Q695" s="287"/>
      <c r="R695" s="287"/>
      <c r="S695" s="287"/>
    </row>
    <row r="696" customFormat="false" ht="12.75" hidden="false" customHeight="true" outlineLevel="0" collapsed="false">
      <c r="A696" s="302" t="n">
        <v>693</v>
      </c>
      <c r="B696" s="303" t="n">
        <v>45908</v>
      </c>
      <c r="C696" s="276" t="n">
        <v>45901</v>
      </c>
      <c r="D696" s="251" t="s">
        <v>147</v>
      </c>
      <c r="E696" s="251" t="s">
        <v>230</v>
      </c>
      <c r="F696" s="278" t="n">
        <v>253</v>
      </c>
      <c r="G696" s="310" t="s">
        <v>883</v>
      </c>
      <c r="H696" s="253" t="s">
        <v>482</v>
      </c>
      <c r="I696" s="251" t="s">
        <v>394</v>
      </c>
      <c r="J696" s="253" t="s">
        <v>881</v>
      </c>
      <c r="K696" s="251" t="s">
        <v>524</v>
      </c>
      <c r="L696" s="280" t="s">
        <v>524</v>
      </c>
      <c r="M696" s="250" t="s">
        <v>815</v>
      </c>
      <c r="N696" s="250" t="s">
        <v>815</v>
      </c>
      <c r="O696" s="250" t="n">
        <v>3143</v>
      </c>
      <c r="P696" s="303" t="n">
        <v>45901</v>
      </c>
      <c r="Q696" s="287"/>
      <c r="R696" s="287"/>
      <c r="S696" s="287"/>
    </row>
    <row r="697" customFormat="false" ht="12.75" hidden="false" customHeight="true" outlineLevel="0" collapsed="false">
      <c r="A697" s="291" t="n">
        <v>694</v>
      </c>
      <c r="B697" s="303" t="n">
        <v>45908</v>
      </c>
      <c r="C697" s="276" t="n">
        <v>45901</v>
      </c>
      <c r="D697" s="251" t="s">
        <v>147</v>
      </c>
      <c r="E697" s="251" t="s">
        <v>222</v>
      </c>
      <c r="F697" s="278" t="n">
        <v>327</v>
      </c>
      <c r="G697" s="310" t="s">
        <v>884</v>
      </c>
      <c r="H697" s="253" t="s">
        <v>482</v>
      </c>
      <c r="I697" s="251" t="s">
        <v>395</v>
      </c>
      <c r="J697" s="253" t="s">
        <v>881</v>
      </c>
      <c r="K697" s="251" t="s">
        <v>524</v>
      </c>
      <c r="L697" s="280" t="s">
        <v>524</v>
      </c>
      <c r="M697" s="250" t="s">
        <v>815</v>
      </c>
      <c r="N697" s="250" t="s">
        <v>815</v>
      </c>
      <c r="O697" s="250" t="n">
        <v>3222</v>
      </c>
      <c r="P697" s="303" t="n">
        <v>45901</v>
      </c>
      <c r="Q697" s="287"/>
      <c r="R697" s="287"/>
      <c r="S697" s="287"/>
    </row>
    <row r="698" customFormat="false" ht="12.75" hidden="false" customHeight="true" outlineLevel="0" collapsed="false">
      <c r="A698" s="291" t="n">
        <v>695</v>
      </c>
      <c r="B698" s="303" t="n">
        <v>45908</v>
      </c>
      <c r="C698" s="276" t="n">
        <v>45901</v>
      </c>
      <c r="D698" s="251" t="s">
        <v>147</v>
      </c>
      <c r="E698" s="251" t="s">
        <v>222</v>
      </c>
      <c r="F698" s="278" t="n">
        <v>327</v>
      </c>
      <c r="G698" s="310" t="s">
        <v>884</v>
      </c>
      <c r="H698" s="253" t="s">
        <v>482</v>
      </c>
      <c r="I698" s="251" t="s">
        <v>396</v>
      </c>
      <c r="J698" s="253" t="s">
        <v>881</v>
      </c>
      <c r="K698" s="251" t="s">
        <v>524</v>
      </c>
      <c r="L698" s="280" t="s">
        <v>524</v>
      </c>
      <c r="M698" s="250" t="s">
        <v>815</v>
      </c>
      <c r="N698" s="250" t="s">
        <v>815</v>
      </c>
      <c r="O698" s="250" t="n">
        <v>3223</v>
      </c>
      <c r="P698" s="303" t="n">
        <v>45901</v>
      </c>
      <c r="Q698" s="287"/>
      <c r="R698" s="287"/>
      <c r="S698" s="287"/>
    </row>
    <row r="699" customFormat="false" ht="12.75" hidden="false" customHeight="true" outlineLevel="0" collapsed="false">
      <c r="A699" s="302" t="n">
        <v>696</v>
      </c>
      <c r="B699" s="303" t="n">
        <v>45908</v>
      </c>
      <c r="C699" s="276" t="n">
        <v>45901</v>
      </c>
      <c r="D699" s="251" t="s">
        <v>147</v>
      </c>
      <c r="E699" s="251" t="s">
        <v>222</v>
      </c>
      <c r="F699" s="278" t="n">
        <v>218</v>
      </c>
      <c r="G699" s="310" t="s">
        <v>884</v>
      </c>
      <c r="H699" s="253" t="s">
        <v>482</v>
      </c>
      <c r="I699" s="251" t="s">
        <v>397</v>
      </c>
      <c r="J699" s="253" t="s">
        <v>881</v>
      </c>
      <c r="K699" s="251" t="s">
        <v>524</v>
      </c>
      <c r="L699" s="280" t="s">
        <v>524</v>
      </c>
      <c r="M699" s="250" t="s">
        <v>815</v>
      </c>
      <c r="N699" s="250" t="s">
        <v>815</v>
      </c>
      <c r="O699" s="250" t="n">
        <v>3226</v>
      </c>
      <c r="P699" s="303" t="n">
        <v>45901</v>
      </c>
      <c r="Q699" s="287"/>
      <c r="R699" s="287"/>
      <c r="S699" s="287"/>
    </row>
    <row r="700" customFormat="false" ht="12.75" hidden="false" customHeight="true" outlineLevel="0" collapsed="false">
      <c r="A700" s="291" t="n">
        <v>697</v>
      </c>
      <c r="B700" s="303" t="n">
        <v>45908</v>
      </c>
      <c r="C700" s="276" t="n">
        <v>45901</v>
      </c>
      <c r="D700" s="251" t="s">
        <v>147</v>
      </c>
      <c r="E700" s="251" t="s">
        <v>222</v>
      </c>
      <c r="F700" s="278" t="n">
        <v>599.5</v>
      </c>
      <c r="G700" s="310" t="s">
        <v>884</v>
      </c>
      <c r="H700" s="253" t="s">
        <v>482</v>
      </c>
      <c r="I700" s="251" t="s">
        <v>394</v>
      </c>
      <c r="J700" s="253" t="s">
        <v>881</v>
      </c>
      <c r="K700" s="251" t="s">
        <v>524</v>
      </c>
      <c r="L700" s="280" t="s">
        <v>524</v>
      </c>
      <c r="M700" s="250" t="s">
        <v>815</v>
      </c>
      <c r="N700" s="250" t="s">
        <v>815</v>
      </c>
      <c r="O700" s="250" t="n">
        <v>3228</v>
      </c>
      <c r="P700" s="303" t="n">
        <v>45901</v>
      </c>
      <c r="Q700" s="287"/>
      <c r="R700" s="287"/>
      <c r="S700" s="287"/>
    </row>
    <row r="701" customFormat="false" ht="12.75" hidden="false" customHeight="true" outlineLevel="0" collapsed="false">
      <c r="A701" s="291" t="n">
        <v>698</v>
      </c>
      <c r="B701" s="303" t="n">
        <v>45908</v>
      </c>
      <c r="C701" s="276" t="n">
        <v>45901</v>
      </c>
      <c r="D701" s="251" t="s">
        <v>147</v>
      </c>
      <c r="E701" s="251" t="s">
        <v>234</v>
      </c>
      <c r="F701" s="278" t="n">
        <v>18</v>
      </c>
      <c r="G701" s="344" t="s">
        <v>1060</v>
      </c>
      <c r="H701" s="251" t="s">
        <v>928</v>
      </c>
      <c r="I701" s="251"/>
      <c r="J701" s="253" t="s">
        <v>881</v>
      </c>
      <c r="K701" s="251" t="s">
        <v>524</v>
      </c>
      <c r="L701" s="280" t="s">
        <v>524</v>
      </c>
      <c r="M701" s="250" t="s">
        <v>815</v>
      </c>
      <c r="N701" s="250" t="s">
        <v>815</v>
      </c>
      <c r="O701" s="250" t="n">
        <v>20253143</v>
      </c>
      <c r="P701" s="303" t="n">
        <v>45901</v>
      </c>
      <c r="Q701" s="287"/>
      <c r="R701" s="287"/>
      <c r="S701" s="287"/>
    </row>
    <row r="702" customFormat="false" ht="12.75" hidden="false" customHeight="true" outlineLevel="0" collapsed="false">
      <c r="A702" s="302" t="n">
        <v>699</v>
      </c>
      <c r="B702" s="303" t="n">
        <v>45908</v>
      </c>
      <c r="C702" s="276" t="n">
        <v>45901</v>
      </c>
      <c r="D702" s="251" t="s">
        <v>147</v>
      </c>
      <c r="E702" s="251" t="s">
        <v>230</v>
      </c>
      <c r="F702" s="278" t="n">
        <v>23</v>
      </c>
      <c r="G702" s="344" t="s">
        <v>1061</v>
      </c>
      <c r="H702" s="251" t="s">
        <v>928</v>
      </c>
      <c r="I702" s="251"/>
      <c r="J702" s="253" t="s">
        <v>881</v>
      </c>
      <c r="K702" s="251" t="s">
        <v>524</v>
      </c>
      <c r="L702" s="280" t="s">
        <v>524</v>
      </c>
      <c r="M702" s="250" t="s">
        <v>815</v>
      </c>
      <c r="N702" s="250" t="s">
        <v>815</v>
      </c>
      <c r="O702" s="250" t="n">
        <v>3103</v>
      </c>
      <c r="P702" s="303" t="n">
        <v>45901</v>
      </c>
      <c r="Q702" s="287"/>
      <c r="R702" s="287"/>
      <c r="S702" s="287"/>
    </row>
    <row r="703" customFormat="false" ht="12.75" hidden="false" customHeight="true" outlineLevel="0" collapsed="false">
      <c r="A703" s="291" t="n">
        <v>700</v>
      </c>
      <c r="B703" s="303" t="n">
        <v>45908</v>
      </c>
      <c r="C703" s="276" t="n">
        <v>45901</v>
      </c>
      <c r="D703" s="251" t="s">
        <v>147</v>
      </c>
      <c r="E703" s="251" t="s">
        <v>222</v>
      </c>
      <c r="F703" s="278" t="n">
        <v>54.5</v>
      </c>
      <c r="G703" s="344" t="s">
        <v>1062</v>
      </c>
      <c r="H703" s="251" t="s">
        <v>928</v>
      </c>
      <c r="I703" s="251"/>
      <c r="J703" s="253" t="s">
        <v>881</v>
      </c>
      <c r="K703" s="251" t="s">
        <v>524</v>
      </c>
      <c r="L703" s="280" t="s">
        <v>524</v>
      </c>
      <c r="M703" s="250" t="s">
        <v>815</v>
      </c>
      <c r="N703" s="250" t="s">
        <v>815</v>
      </c>
      <c r="O703" s="250" t="n">
        <v>3188</v>
      </c>
      <c r="P703" s="303" t="n">
        <v>45901</v>
      </c>
      <c r="Q703" s="287"/>
      <c r="R703" s="287"/>
      <c r="S703" s="287"/>
    </row>
    <row r="704" customFormat="false" ht="12.75" hidden="false" customHeight="true" outlineLevel="0" collapsed="false">
      <c r="A704" s="291" t="n">
        <v>701</v>
      </c>
      <c r="B704" s="303" t="n">
        <v>45908</v>
      </c>
      <c r="C704" s="276" t="n">
        <v>45901</v>
      </c>
      <c r="D704" s="251" t="s">
        <v>158</v>
      </c>
      <c r="E704" s="251" t="s">
        <v>354</v>
      </c>
      <c r="F704" s="278" t="n">
        <v>264.76</v>
      </c>
      <c r="G704" s="319" t="s">
        <v>543</v>
      </c>
      <c r="H704" s="253" t="s">
        <v>505</v>
      </c>
      <c r="I704" s="251" t="s">
        <v>395</v>
      </c>
      <c r="J704" s="251" t="s">
        <v>621</v>
      </c>
      <c r="K704" s="251" t="s">
        <v>645</v>
      </c>
      <c r="L704" s="280" t="s">
        <v>645</v>
      </c>
      <c r="M704" s="250" t="s">
        <v>468</v>
      </c>
      <c r="N704" s="250" t="s">
        <v>468</v>
      </c>
      <c r="O704" s="250" t="n">
        <v>20253103</v>
      </c>
      <c r="P704" s="303" t="n">
        <v>45889</v>
      </c>
      <c r="Q704" s="287"/>
      <c r="R704" s="287"/>
      <c r="S704" s="287"/>
    </row>
    <row r="705" customFormat="false" ht="12.75" hidden="false" customHeight="true" outlineLevel="0" collapsed="false">
      <c r="A705" s="302" t="n">
        <v>702</v>
      </c>
      <c r="B705" s="303" t="n">
        <v>45908</v>
      </c>
      <c r="C705" s="276" t="n">
        <v>45901</v>
      </c>
      <c r="D705" s="251" t="s">
        <v>158</v>
      </c>
      <c r="E705" s="251" t="s">
        <v>354</v>
      </c>
      <c r="F705" s="278" t="n">
        <v>264.76</v>
      </c>
      <c r="G705" s="319" t="s">
        <v>543</v>
      </c>
      <c r="H705" s="253" t="s">
        <v>505</v>
      </c>
      <c r="I705" s="251" t="s">
        <v>395</v>
      </c>
      <c r="J705" s="295" t="s">
        <v>487</v>
      </c>
      <c r="K705" s="251" t="s">
        <v>510</v>
      </c>
      <c r="L705" s="280" t="s">
        <v>510</v>
      </c>
      <c r="M705" s="250" t="s">
        <v>468</v>
      </c>
      <c r="N705" s="250" t="s">
        <v>468</v>
      </c>
      <c r="O705" s="250" t="n">
        <v>20253137</v>
      </c>
      <c r="P705" s="303" t="n">
        <v>45889</v>
      </c>
      <c r="Q705" s="287"/>
      <c r="R705" s="287"/>
      <c r="S705" s="287"/>
    </row>
    <row r="706" customFormat="false" ht="12.75" hidden="false" customHeight="true" outlineLevel="0" collapsed="false">
      <c r="A706" s="291" t="n">
        <v>703</v>
      </c>
      <c r="B706" s="303" t="n">
        <v>45908</v>
      </c>
      <c r="C706" s="276" t="n">
        <v>45901</v>
      </c>
      <c r="D706" s="251" t="s">
        <v>158</v>
      </c>
      <c r="E706" s="251" t="s">
        <v>354</v>
      </c>
      <c r="F706" s="278" t="n">
        <v>50</v>
      </c>
      <c r="G706" s="310" t="s">
        <v>972</v>
      </c>
      <c r="H706" s="253" t="s">
        <v>505</v>
      </c>
      <c r="I706" s="251" t="s">
        <v>394</v>
      </c>
      <c r="J706" s="251" t="s">
        <v>621</v>
      </c>
      <c r="K706" s="251" t="s">
        <v>622</v>
      </c>
      <c r="L706" s="280" t="s">
        <v>622</v>
      </c>
      <c r="M706" s="250" t="s">
        <v>468</v>
      </c>
      <c r="N706" s="250" t="s">
        <v>468</v>
      </c>
      <c r="O706" s="250" t="n">
        <v>20253138</v>
      </c>
      <c r="P706" s="303" t="n">
        <v>45889</v>
      </c>
      <c r="Q706" s="287"/>
      <c r="R706" s="287"/>
      <c r="S706" s="287"/>
    </row>
    <row r="707" customFormat="false" ht="12.75" hidden="false" customHeight="true" outlineLevel="0" collapsed="false">
      <c r="A707" s="291" t="n">
        <v>704</v>
      </c>
      <c r="B707" s="303" t="n">
        <v>45908</v>
      </c>
      <c r="C707" s="276" t="n">
        <v>45901</v>
      </c>
      <c r="D707" s="251" t="s">
        <v>158</v>
      </c>
      <c r="E707" s="251" t="s">
        <v>302</v>
      </c>
      <c r="F707" s="278" t="n">
        <v>16.14</v>
      </c>
      <c r="G707" s="310" t="s">
        <v>477</v>
      </c>
      <c r="H707" s="253"/>
      <c r="I707" s="251" t="s">
        <v>392</v>
      </c>
      <c r="J707" s="253" t="s">
        <v>839</v>
      </c>
      <c r="K707" s="251" t="s">
        <v>479</v>
      </c>
      <c r="L707" s="280" t="s">
        <v>479</v>
      </c>
      <c r="M707" s="250" t="s">
        <v>468</v>
      </c>
      <c r="N707" s="250" t="s">
        <v>468</v>
      </c>
      <c r="O707" s="250" t="n">
        <v>20253058</v>
      </c>
      <c r="P707" s="303" t="n">
        <v>45908</v>
      </c>
      <c r="Q707" s="287"/>
      <c r="R707" s="287"/>
      <c r="S707" s="287"/>
    </row>
    <row r="708" customFormat="false" ht="12.75" hidden="false" customHeight="true" outlineLevel="0" collapsed="false">
      <c r="A708" s="302" t="n">
        <v>705</v>
      </c>
      <c r="B708" s="303" t="n">
        <v>45909</v>
      </c>
      <c r="C708" s="276" t="n">
        <v>45901</v>
      </c>
      <c r="D708" s="251" t="s">
        <v>158</v>
      </c>
      <c r="E708" s="251" t="s">
        <v>356</v>
      </c>
      <c r="F708" s="278" t="n">
        <v>1800</v>
      </c>
      <c r="G708" s="310" t="s">
        <v>1063</v>
      </c>
      <c r="H708" s="253" t="s">
        <v>1064</v>
      </c>
      <c r="I708" s="251" t="s">
        <v>394</v>
      </c>
      <c r="J708" s="253" t="s">
        <v>1065</v>
      </c>
      <c r="K708" s="251" t="s">
        <v>1066</v>
      </c>
      <c r="L708" s="280" t="s">
        <v>1066</v>
      </c>
      <c r="M708" s="250" t="s">
        <v>468</v>
      </c>
      <c r="N708" s="250" t="s">
        <v>468</v>
      </c>
      <c r="O708" s="250" t="n">
        <v>159</v>
      </c>
      <c r="P708" s="303" t="n">
        <v>45905</v>
      </c>
      <c r="Q708" s="287"/>
      <c r="R708" s="287"/>
      <c r="S708" s="287"/>
    </row>
    <row r="709" customFormat="false" ht="12.75" hidden="false" customHeight="true" outlineLevel="0" collapsed="false">
      <c r="A709" s="291" t="n">
        <v>706</v>
      </c>
      <c r="B709" s="303" t="n">
        <v>45909</v>
      </c>
      <c r="C709" s="276" t="n">
        <v>45901</v>
      </c>
      <c r="D709" s="251" t="s">
        <v>158</v>
      </c>
      <c r="E709" s="251" t="s">
        <v>290</v>
      </c>
      <c r="F709" s="278" t="n">
        <v>575</v>
      </c>
      <c r="G709" s="310" t="s">
        <v>1067</v>
      </c>
      <c r="H709" s="253" t="s">
        <v>482</v>
      </c>
      <c r="I709" s="251" t="s">
        <v>394</v>
      </c>
      <c r="J709" s="253" t="s">
        <v>1068</v>
      </c>
      <c r="K709" s="251" t="s">
        <v>1069</v>
      </c>
      <c r="L709" s="280" t="s">
        <v>1069</v>
      </c>
      <c r="M709" s="250" t="s">
        <v>468</v>
      </c>
      <c r="N709" s="250" t="s">
        <v>468</v>
      </c>
      <c r="O709" s="250" t="n">
        <v>11152925</v>
      </c>
      <c r="P709" s="303" t="n">
        <v>45909</v>
      </c>
      <c r="Q709" s="287"/>
      <c r="R709" s="287"/>
      <c r="S709" s="287"/>
    </row>
    <row r="710" customFormat="false" ht="12.75" hidden="false" customHeight="true" outlineLevel="0" collapsed="false">
      <c r="A710" s="291" t="n">
        <v>707</v>
      </c>
      <c r="B710" s="303" t="n">
        <v>45909</v>
      </c>
      <c r="C710" s="276" t="n">
        <v>45901</v>
      </c>
      <c r="D710" s="251" t="s">
        <v>147</v>
      </c>
      <c r="E710" s="251" t="s">
        <v>201</v>
      </c>
      <c r="F710" s="278" t="n">
        <v>1231.54</v>
      </c>
      <c r="G710" s="310" t="s">
        <v>1070</v>
      </c>
      <c r="H710" s="253" t="s">
        <v>482</v>
      </c>
      <c r="I710" s="251" t="s">
        <v>396</v>
      </c>
      <c r="J710" s="253" t="s">
        <v>818</v>
      </c>
      <c r="K710" s="251" t="s">
        <v>534</v>
      </c>
      <c r="L710" s="280" t="s">
        <v>534</v>
      </c>
      <c r="M710" s="250" t="s">
        <v>468</v>
      </c>
      <c r="N710" s="250" t="s">
        <v>468</v>
      </c>
      <c r="O710" s="250" t="n">
        <v>19789898</v>
      </c>
      <c r="P710" s="303" t="n">
        <v>45909</v>
      </c>
      <c r="Q710" s="287"/>
      <c r="R710" s="287"/>
      <c r="S710" s="287"/>
    </row>
    <row r="711" customFormat="false" ht="12.75" hidden="false" customHeight="true" outlineLevel="0" collapsed="false">
      <c r="A711" s="302" t="n">
        <v>708</v>
      </c>
      <c r="B711" s="303" t="n">
        <v>45909</v>
      </c>
      <c r="C711" s="276" t="n">
        <v>45901</v>
      </c>
      <c r="D711" s="251" t="s">
        <v>147</v>
      </c>
      <c r="E711" s="251" t="s">
        <v>209</v>
      </c>
      <c r="F711" s="278" t="n">
        <v>6586.18</v>
      </c>
      <c r="G711" s="310" t="s">
        <v>1071</v>
      </c>
      <c r="H711" s="253" t="s">
        <v>482</v>
      </c>
      <c r="I711" s="251" t="s">
        <v>396</v>
      </c>
      <c r="J711" s="251" t="s">
        <v>487</v>
      </c>
      <c r="K711" s="251" t="s">
        <v>581</v>
      </c>
      <c r="L711" s="280" t="s">
        <v>581</v>
      </c>
      <c r="M711" s="250" t="s">
        <v>468</v>
      </c>
      <c r="N711" s="250" t="s">
        <v>468</v>
      </c>
      <c r="O711" s="250" t="n">
        <v>19857272</v>
      </c>
      <c r="P711" s="303" t="n">
        <v>45904</v>
      </c>
      <c r="Q711" s="287"/>
      <c r="R711" s="287"/>
      <c r="S711" s="287"/>
    </row>
    <row r="712" customFormat="false" ht="12.75" hidden="false" customHeight="true" outlineLevel="0" collapsed="false">
      <c r="A712" s="291" t="n">
        <v>709</v>
      </c>
      <c r="B712" s="303" t="n">
        <v>45909</v>
      </c>
      <c r="C712" s="276" t="n">
        <v>45901</v>
      </c>
      <c r="D712" s="251" t="s">
        <v>158</v>
      </c>
      <c r="E712" s="251" t="s">
        <v>302</v>
      </c>
      <c r="F712" s="278" t="n">
        <v>15.69</v>
      </c>
      <c r="G712" s="310" t="s">
        <v>477</v>
      </c>
      <c r="H712" s="253"/>
      <c r="I712" s="251" t="s">
        <v>392</v>
      </c>
      <c r="J712" s="253" t="s">
        <v>839</v>
      </c>
      <c r="K712" s="251" t="s">
        <v>479</v>
      </c>
      <c r="L712" s="280" t="s">
        <v>479</v>
      </c>
      <c r="M712" s="250" t="s">
        <v>468</v>
      </c>
      <c r="N712" s="250" t="s">
        <v>468</v>
      </c>
      <c r="O712" s="250" t="n">
        <v>411240</v>
      </c>
      <c r="P712" s="303" t="n">
        <v>45909</v>
      </c>
      <c r="Q712" s="287"/>
      <c r="R712" s="287"/>
      <c r="S712" s="287"/>
    </row>
    <row r="713" customFormat="false" ht="12.75" hidden="false" customHeight="true" outlineLevel="0" collapsed="false">
      <c r="A713" s="291" t="n">
        <v>710</v>
      </c>
      <c r="B713" s="303" t="n">
        <v>45910</v>
      </c>
      <c r="C713" s="276" t="n">
        <v>45901</v>
      </c>
      <c r="D713" s="251" t="s">
        <v>158</v>
      </c>
      <c r="E713" s="251" t="s">
        <v>356</v>
      </c>
      <c r="F713" s="278" t="n">
        <v>440.59</v>
      </c>
      <c r="G713" s="344" t="s">
        <v>1072</v>
      </c>
      <c r="H713" s="251" t="s">
        <v>928</v>
      </c>
      <c r="I713" s="251"/>
      <c r="J713" s="253" t="s">
        <v>1073</v>
      </c>
      <c r="K713" s="251" t="s">
        <v>1074</v>
      </c>
      <c r="L713" s="280" t="s">
        <v>1074</v>
      </c>
      <c r="M713" s="250" t="s">
        <v>468</v>
      </c>
      <c r="N713" s="250" t="s">
        <v>468</v>
      </c>
      <c r="O713" s="250" t="n">
        <v>230221</v>
      </c>
      <c r="P713" s="303"/>
      <c r="Q713" s="287"/>
      <c r="R713" s="287"/>
      <c r="S713" s="287"/>
    </row>
    <row r="714" customFormat="false" ht="12.75" hidden="false" customHeight="true" outlineLevel="0" collapsed="false">
      <c r="A714" s="302" t="n">
        <v>711</v>
      </c>
      <c r="B714" s="303" t="n">
        <v>45910</v>
      </c>
      <c r="C714" s="276" t="n">
        <v>45901</v>
      </c>
      <c r="D714" s="251" t="s">
        <v>158</v>
      </c>
      <c r="E714" s="251" t="s">
        <v>356</v>
      </c>
      <c r="F714" s="278" t="n">
        <v>1295</v>
      </c>
      <c r="G714" s="310" t="s">
        <v>1075</v>
      </c>
      <c r="H714" s="253" t="s">
        <v>1076</v>
      </c>
      <c r="I714" s="251" t="s">
        <v>397</v>
      </c>
      <c r="J714" s="251" t="s">
        <v>621</v>
      </c>
      <c r="K714" s="251" t="s">
        <v>694</v>
      </c>
      <c r="L714" s="280" t="s">
        <v>694</v>
      </c>
      <c r="M714" s="250" t="s">
        <v>468</v>
      </c>
      <c r="N714" s="250" t="s">
        <v>468</v>
      </c>
      <c r="O714" s="250" t="n">
        <v>1255</v>
      </c>
      <c r="P714" s="303" t="n">
        <v>45918</v>
      </c>
      <c r="Q714" s="287"/>
      <c r="R714" s="287"/>
      <c r="S714" s="287"/>
    </row>
    <row r="715" customFormat="false" ht="12.75" hidden="false" customHeight="true" outlineLevel="0" collapsed="false">
      <c r="A715" s="291" t="n">
        <v>712</v>
      </c>
      <c r="B715" s="303" t="n">
        <v>45910</v>
      </c>
      <c r="C715" s="276" t="n">
        <v>45901</v>
      </c>
      <c r="D715" s="251" t="s">
        <v>158</v>
      </c>
      <c r="E715" s="251" t="s">
        <v>356</v>
      </c>
      <c r="F715" s="278" t="n">
        <v>870</v>
      </c>
      <c r="G715" s="310" t="s">
        <v>1075</v>
      </c>
      <c r="H715" s="253" t="s">
        <v>500</v>
      </c>
      <c r="I715" s="251" t="s">
        <v>395</v>
      </c>
      <c r="J715" s="251" t="s">
        <v>621</v>
      </c>
      <c r="K715" s="251" t="s">
        <v>645</v>
      </c>
      <c r="L715" s="280" t="s">
        <v>645</v>
      </c>
      <c r="M715" s="250" t="s">
        <v>468</v>
      </c>
      <c r="N715" s="250" t="s">
        <v>468</v>
      </c>
      <c r="O715" s="250" t="n">
        <v>230211</v>
      </c>
      <c r="P715" s="303" t="n">
        <v>45910</v>
      </c>
      <c r="Q715" s="287"/>
      <c r="R715" s="287"/>
      <c r="S715" s="287"/>
    </row>
    <row r="716" customFormat="false" ht="12.75" hidden="false" customHeight="true" outlineLevel="0" collapsed="false">
      <c r="A716" s="291" t="n">
        <v>713</v>
      </c>
      <c r="B716" s="303" t="n">
        <v>45911</v>
      </c>
      <c r="C716" s="276" t="n">
        <v>45901</v>
      </c>
      <c r="D716" s="251" t="s">
        <v>158</v>
      </c>
      <c r="E716" s="251" t="s">
        <v>302</v>
      </c>
      <c r="F716" s="278" t="n">
        <v>22.97</v>
      </c>
      <c r="G716" s="310" t="s">
        <v>477</v>
      </c>
      <c r="H716" s="253"/>
      <c r="I716" s="251" t="s">
        <v>392</v>
      </c>
      <c r="J716" s="253" t="s">
        <v>839</v>
      </c>
      <c r="K716" s="251" t="s">
        <v>479</v>
      </c>
      <c r="L716" s="280" t="s">
        <v>479</v>
      </c>
      <c r="M716" s="250" t="s">
        <v>468</v>
      </c>
      <c r="N716" s="250"/>
      <c r="O716" s="250" t="n">
        <v>5637004</v>
      </c>
      <c r="P716" s="303" t="n">
        <v>45911</v>
      </c>
      <c r="Q716" s="287"/>
      <c r="R716" s="287"/>
      <c r="S716" s="287"/>
    </row>
    <row r="717" customFormat="false" ht="12.75" hidden="false" customHeight="true" outlineLevel="0" collapsed="false">
      <c r="A717" s="302" t="n">
        <v>714</v>
      </c>
      <c r="B717" s="303" t="n">
        <v>45915</v>
      </c>
      <c r="C717" s="276" t="n">
        <v>45901</v>
      </c>
      <c r="D717" s="251" t="s">
        <v>158</v>
      </c>
      <c r="E717" s="251" t="s">
        <v>254</v>
      </c>
      <c r="F717" s="278" t="n">
        <v>39.97</v>
      </c>
      <c r="G717" s="310" t="s">
        <v>951</v>
      </c>
      <c r="H717" s="253" t="s">
        <v>708</v>
      </c>
      <c r="I717" s="251" t="s">
        <v>397</v>
      </c>
      <c r="J717" s="253" t="s">
        <v>1077</v>
      </c>
      <c r="K717" s="251" t="s">
        <v>1078</v>
      </c>
      <c r="L717" s="280" t="s">
        <v>1078</v>
      </c>
      <c r="M717" s="250" t="s">
        <v>815</v>
      </c>
      <c r="N717" s="250" t="s">
        <v>815</v>
      </c>
      <c r="O717" s="250" t="n">
        <v>5637100</v>
      </c>
      <c r="P717" s="303" t="n">
        <v>45871</v>
      </c>
      <c r="Q717" s="287"/>
      <c r="R717" s="287"/>
      <c r="S717" s="287"/>
    </row>
    <row r="718" customFormat="false" ht="12.75" hidden="false" customHeight="true" outlineLevel="0" collapsed="false">
      <c r="A718" s="291" t="n">
        <v>715</v>
      </c>
      <c r="B718" s="303" t="n">
        <v>45915</v>
      </c>
      <c r="C718" s="276" t="n">
        <v>45901</v>
      </c>
      <c r="D718" s="251" t="s">
        <v>158</v>
      </c>
      <c r="E718" s="251" t="s">
        <v>254</v>
      </c>
      <c r="F718" s="278" t="n">
        <v>119.99</v>
      </c>
      <c r="G718" s="310" t="s">
        <v>951</v>
      </c>
      <c r="H718" s="253" t="s">
        <v>708</v>
      </c>
      <c r="I718" s="251" t="s">
        <v>397</v>
      </c>
      <c r="J718" s="253" t="s">
        <v>1077</v>
      </c>
      <c r="K718" s="251" t="s">
        <v>1078</v>
      </c>
      <c r="L718" s="280" t="s">
        <v>1078</v>
      </c>
      <c r="M718" s="250" t="s">
        <v>815</v>
      </c>
      <c r="N718" s="250" t="s">
        <v>815</v>
      </c>
      <c r="O718" s="250" t="n">
        <v>2140825</v>
      </c>
      <c r="P718" s="303" t="n">
        <v>45901</v>
      </c>
      <c r="Q718" s="287"/>
      <c r="R718" s="287"/>
      <c r="S718" s="287"/>
    </row>
    <row r="719" customFormat="false" ht="12.75" hidden="false" customHeight="true" outlineLevel="0" collapsed="false">
      <c r="A719" s="291" t="n">
        <v>716</v>
      </c>
      <c r="B719" s="303" t="n">
        <v>45915</v>
      </c>
      <c r="C719" s="276" t="n">
        <v>45901</v>
      </c>
      <c r="D719" s="251" t="s">
        <v>158</v>
      </c>
      <c r="E719" s="251" t="s">
        <v>248</v>
      </c>
      <c r="F719" s="278" t="n">
        <v>72.98</v>
      </c>
      <c r="G719" s="310" t="s">
        <v>1079</v>
      </c>
      <c r="H719" s="253" t="s">
        <v>588</v>
      </c>
      <c r="I719" s="251" t="s">
        <v>395</v>
      </c>
      <c r="J719" s="253" t="s">
        <v>949</v>
      </c>
      <c r="K719" s="251" t="s">
        <v>950</v>
      </c>
      <c r="L719" s="280" t="s">
        <v>950</v>
      </c>
      <c r="M719" s="250" t="s">
        <v>815</v>
      </c>
      <c r="N719" s="250" t="s">
        <v>815</v>
      </c>
      <c r="O719" s="250" t="n">
        <v>113534</v>
      </c>
      <c r="P719" s="303" t="n">
        <v>45901</v>
      </c>
      <c r="Q719" s="287"/>
      <c r="R719" s="287"/>
      <c r="S719" s="287"/>
    </row>
    <row r="720" customFormat="false" ht="12.75" hidden="false" customHeight="true" outlineLevel="0" collapsed="false">
      <c r="A720" s="302" t="n">
        <v>717</v>
      </c>
      <c r="B720" s="303" t="n">
        <v>45915</v>
      </c>
      <c r="C720" s="276" t="n">
        <v>45870</v>
      </c>
      <c r="D720" s="251" t="s">
        <v>147</v>
      </c>
      <c r="E720" s="251" t="s">
        <v>149</v>
      </c>
      <c r="F720" s="278" t="n">
        <v>198</v>
      </c>
      <c r="G720" s="310" t="s">
        <v>1080</v>
      </c>
      <c r="H720" s="253" t="s">
        <v>482</v>
      </c>
      <c r="I720" s="251" t="s">
        <v>396</v>
      </c>
      <c r="J720" s="251" t="s">
        <v>712</v>
      </c>
      <c r="K720" s="251" t="s">
        <v>713</v>
      </c>
      <c r="L720" s="280" t="s">
        <v>713</v>
      </c>
      <c r="M720" s="250" t="s">
        <v>468</v>
      </c>
      <c r="N720" s="250" t="s">
        <v>468</v>
      </c>
      <c r="O720" s="250" t="n">
        <v>2025555</v>
      </c>
      <c r="P720" s="303" t="n">
        <v>45915</v>
      </c>
      <c r="Q720" s="287"/>
      <c r="R720" s="287"/>
      <c r="S720" s="287"/>
    </row>
    <row r="721" customFormat="false" ht="12.75" hidden="false" customHeight="true" outlineLevel="0" collapsed="false">
      <c r="A721" s="291" t="n">
        <v>718</v>
      </c>
      <c r="B721" s="303" t="n">
        <v>45915</v>
      </c>
      <c r="C721" s="276" t="n">
        <v>45901</v>
      </c>
      <c r="D721" s="251" t="s">
        <v>158</v>
      </c>
      <c r="E721" s="251" t="s">
        <v>334</v>
      </c>
      <c r="F721" s="278" t="n">
        <v>2361.08</v>
      </c>
      <c r="G721" s="310" t="s">
        <v>885</v>
      </c>
      <c r="H721" s="253" t="s">
        <v>1081</v>
      </c>
      <c r="I721" s="251" t="s">
        <v>397</v>
      </c>
      <c r="J721" s="253" t="s">
        <v>887</v>
      </c>
      <c r="K721" s="251" t="s">
        <v>761</v>
      </c>
      <c r="L721" s="280" t="s">
        <v>761</v>
      </c>
      <c r="M721" s="250" t="s">
        <v>815</v>
      </c>
      <c r="N721" s="250" t="s">
        <v>815</v>
      </c>
      <c r="O721" s="250" t="n">
        <v>2382</v>
      </c>
      <c r="P721" s="303" t="n">
        <v>45874</v>
      </c>
      <c r="Q721" s="287"/>
      <c r="R721" s="287"/>
      <c r="S721" s="287"/>
    </row>
    <row r="722" customFormat="false" ht="12.75" hidden="false" customHeight="true" outlineLevel="0" collapsed="false">
      <c r="A722" s="291" t="n">
        <v>719</v>
      </c>
      <c r="B722" s="303" t="n">
        <v>45915</v>
      </c>
      <c r="C722" s="276" t="n">
        <v>45901</v>
      </c>
      <c r="D722" s="251" t="s">
        <v>158</v>
      </c>
      <c r="E722" s="251" t="s">
        <v>334</v>
      </c>
      <c r="F722" s="278" t="n">
        <v>50.06</v>
      </c>
      <c r="G722" s="310" t="s">
        <v>888</v>
      </c>
      <c r="H722" s="253" t="s">
        <v>1082</v>
      </c>
      <c r="I722" s="251" t="s">
        <v>396</v>
      </c>
      <c r="J722" s="253" t="s">
        <v>887</v>
      </c>
      <c r="K722" s="251" t="s">
        <v>761</v>
      </c>
      <c r="L722" s="280" t="s">
        <v>761</v>
      </c>
      <c r="M722" s="250" t="s">
        <v>815</v>
      </c>
      <c r="N722" s="250" t="s">
        <v>815</v>
      </c>
      <c r="O722" s="250" t="n">
        <v>377238</v>
      </c>
      <c r="P722" s="303" t="n">
        <v>45874</v>
      </c>
      <c r="Q722" s="287"/>
      <c r="R722" s="287"/>
      <c r="S722" s="287"/>
    </row>
    <row r="723" customFormat="false" ht="12.75" hidden="false" customHeight="true" outlineLevel="0" collapsed="false">
      <c r="A723" s="302" t="n">
        <v>720</v>
      </c>
      <c r="B723" s="303" t="n">
        <v>45915</v>
      </c>
      <c r="C723" s="276" t="n">
        <v>45901</v>
      </c>
      <c r="D723" s="251" t="s">
        <v>158</v>
      </c>
      <c r="E723" s="251" t="s">
        <v>334</v>
      </c>
      <c r="F723" s="278" t="n">
        <v>2584.29</v>
      </c>
      <c r="G723" s="310" t="s">
        <v>885</v>
      </c>
      <c r="H723" s="253" t="s">
        <v>1082</v>
      </c>
      <c r="I723" s="251" t="s">
        <v>396</v>
      </c>
      <c r="J723" s="253" t="s">
        <v>887</v>
      </c>
      <c r="K723" s="251" t="s">
        <v>761</v>
      </c>
      <c r="L723" s="280" t="s">
        <v>761</v>
      </c>
      <c r="M723" s="250" t="s">
        <v>815</v>
      </c>
      <c r="N723" s="250" t="s">
        <v>815</v>
      </c>
      <c r="O723" s="250" t="n">
        <v>63563</v>
      </c>
      <c r="P723" s="303" t="n">
        <v>45874</v>
      </c>
      <c r="Q723" s="287"/>
      <c r="R723" s="287"/>
      <c r="S723" s="287"/>
    </row>
    <row r="724" customFormat="false" ht="12.75" hidden="false" customHeight="true" outlineLevel="0" collapsed="false">
      <c r="A724" s="291" t="n">
        <v>721</v>
      </c>
      <c r="B724" s="303" t="n">
        <v>45915</v>
      </c>
      <c r="C724" s="276" t="n">
        <v>45901</v>
      </c>
      <c r="D724" s="251" t="s">
        <v>158</v>
      </c>
      <c r="E724" s="251" t="s">
        <v>334</v>
      </c>
      <c r="F724" s="278" t="n">
        <v>1126.72</v>
      </c>
      <c r="G724" s="310" t="s">
        <v>1083</v>
      </c>
      <c r="H724" s="253" t="s">
        <v>1082</v>
      </c>
      <c r="I724" s="251" t="s">
        <v>396</v>
      </c>
      <c r="J724" s="253" t="s">
        <v>887</v>
      </c>
      <c r="K724" s="251" t="s">
        <v>761</v>
      </c>
      <c r="L724" s="280" t="s">
        <v>761</v>
      </c>
      <c r="M724" s="250" t="s">
        <v>815</v>
      </c>
      <c r="N724" s="250" t="s">
        <v>815</v>
      </c>
      <c r="O724" s="250" t="n">
        <v>211240</v>
      </c>
      <c r="P724" s="303" t="n">
        <v>45868</v>
      </c>
      <c r="Q724" s="287"/>
      <c r="R724" s="287"/>
      <c r="S724" s="287"/>
    </row>
    <row r="725" customFormat="false" ht="12.75" hidden="false" customHeight="true" outlineLevel="0" collapsed="false">
      <c r="A725" s="291" t="n">
        <v>722</v>
      </c>
      <c r="B725" s="303" t="n">
        <v>45915</v>
      </c>
      <c r="C725" s="276" t="n">
        <v>45901</v>
      </c>
      <c r="D725" s="251" t="s">
        <v>158</v>
      </c>
      <c r="E725" s="251" t="s">
        <v>334</v>
      </c>
      <c r="F725" s="278" t="n">
        <v>50.06</v>
      </c>
      <c r="G725" s="310" t="s">
        <v>888</v>
      </c>
      <c r="H725" s="253" t="s">
        <v>1084</v>
      </c>
      <c r="I725" s="251" t="s">
        <v>394</v>
      </c>
      <c r="J725" s="253" t="s">
        <v>887</v>
      </c>
      <c r="K725" s="251" t="s">
        <v>761</v>
      </c>
      <c r="L725" s="280" t="s">
        <v>761</v>
      </c>
      <c r="M725" s="250" t="s">
        <v>815</v>
      </c>
      <c r="N725" s="250" t="s">
        <v>815</v>
      </c>
      <c r="O725" s="250" t="n">
        <v>377236</v>
      </c>
      <c r="P725" s="303" t="n">
        <v>45874</v>
      </c>
      <c r="Q725" s="287"/>
      <c r="R725" s="287"/>
      <c r="S725" s="287"/>
    </row>
    <row r="726" customFormat="false" ht="12.75" hidden="false" customHeight="true" outlineLevel="0" collapsed="false">
      <c r="A726" s="302" t="n">
        <v>723</v>
      </c>
      <c r="B726" s="303" t="n">
        <v>45915</v>
      </c>
      <c r="C726" s="276" t="n">
        <v>45901</v>
      </c>
      <c r="D726" s="251" t="s">
        <v>158</v>
      </c>
      <c r="E726" s="251" t="s">
        <v>334</v>
      </c>
      <c r="F726" s="278" t="n">
        <v>2501.26</v>
      </c>
      <c r="G726" s="310" t="s">
        <v>885</v>
      </c>
      <c r="H726" s="253" t="s">
        <v>1084</v>
      </c>
      <c r="I726" s="251" t="s">
        <v>394</v>
      </c>
      <c r="J726" s="253" t="s">
        <v>887</v>
      </c>
      <c r="K726" s="251" t="s">
        <v>761</v>
      </c>
      <c r="L726" s="280" t="s">
        <v>761</v>
      </c>
      <c r="M726" s="250" t="s">
        <v>815</v>
      </c>
      <c r="N726" s="250" t="s">
        <v>815</v>
      </c>
      <c r="O726" s="250" t="n">
        <v>9302556</v>
      </c>
      <c r="P726" s="303" t="n">
        <v>45874</v>
      </c>
      <c r="Q726" s="287"/>
      <c r="R726" s="287"/>
      <c r="S726" s="287"/>
    </row>
    <row r="727" customFormat="false" ht="12.75" hidden="false" customHeight="true" outlineLevel="0" collapsed="false">
      <c r="A727" s="291" t="n">
        <v>724</v>
      </c>
      <c r="B727" s="303" t="n">
        <v>45915</v>
      </c>
      <c r="C727" s="276" t="n">
        <v>45901</v>
      </c>
      <c r="D727" s="251" t="s">
        <v>158</v>
      </c>
      <c r="E727" s="251" t="s">
        <v>334</v>
      </c>
      <c r="F727" s="278" t="n">
        <v>308.14</v>
      </c>
      <c r="G727" s="310" t="s">
        <v>1085</v>
      </c>
      <c r="H727" s="253" t="s">
        <v>1084</v>
      </c>
      <c r="I727" s="251" t="s">
        <v>394</v>
      </c>
      <c r="J727" s="253" t="s">
        <v>887</v>
      </c>
      <c r="K727" s="251" t="s">
        <v>761</v>
      </c>
      <c r="L727" s="280" t="s">
        <v>761</v>
      </c>
      <c r="M727" s="250" t="s">
        <v>815</v>
      </c>
      <c r="N727" s="250" t="s">
        <v>815</v>
      </c>
      <c r="O727" s="250" t="n">
        <v>2381</v>
      </c>
      <c r="P727" s="303" t="n">
        <v>45874</v>
      </c>
      <c r="Q727" s="287"/>
      <c r="R727" s="287"/>
      <c r="S727" s="287"/>
    </row>
    <row r="728" customFormat="false" ht="12.75" hidden="false" customHeight="true" outlineLevel="0" collapsed="false">
      <c r="A728" s="291" t="n">
        <v>725</v>
      </c>
      <c r="B728" s="303" t="n">
        <v>45915</v>
      </c>
      <c r="C728" s="276" t="n">
        <v>45901</v>
      </c>
      <c r="D728" s="251" t="s">
        <v>158</v>
      </c>
      <c r="E728" s="251" t="s">
        <v>334</v>
      </c>
      <c r="F728" s="278" t="n">
        <v>50.06</v>
      </c>
      <c r="G728" s="310" t="s">
        <v>888</v>
      </c>
      <c r="H728" s="253" t="s">
        <v>1086</v>
      </c>
      <c r="I728" s="251" t="s">
        <v>395</v>
      </c>
      <c r="J728" s="253" t="s">
        <v>887</v>
      </c>
      <c r="K728" s="251" t="s">
        <v>761</v>
      </c>
      <c r="L728" s="280" t="s">
        <v>761</v>
      </c>
      <c r="M728" s="250" t="s">
        <v>815</v>
      </c>
      <c r="N728" s="250" t="s">
        <v>815</v>
      </c>
      <c r="O728" s="250" t="n">
        <v>933395</v>
      </c>
      <c r="P728" s="303" t="n">
        <v>45879</v>
      </c>
      <c r="Q728" s="287"/>
      <c r="R728" s="287"/>
      <c r="S728" s="287"/>
    </row>
    <row r="729" customFormat="false" ht="12.75" hidden="false" customHeight="true" outlineLevel="0" collapsed="false">
      <c r="A729" s="302" t="n">
        <v>726</v>
      </c>
      <c r="B729" s="303" t="n">
        <v>45915</v>
      </c>
      <c r="C729" s="276" t="n">
        <v>45901</v>
      </c>
      <c r="D729" s="251" t="s">
        <v>158</v>
      </c>
      <c r="E729" s="251" t="s">
        <v>334</v>
      </c>
      <c r="F729" s="278" t="n">
        <v>2266.32</v>
      </c>
      <c r="G729" s="310" t="s">
        <v>885</v>
      </c>
      <c r="H729" s="253" t="s">
        <v>1086</v>
      </c>
      <c r="I729" s="251" t="s">
        <v>395</v>
      </c>
      <c r="J729" s="253" t="s">
        <v>887</v>
      </c>
      <c r="K729" s="251" t="s">
        <v>761</v>
      </c>
      <c r="L729" s="280" t="s">
        <v>761</v>
      </c>
      <c r="M729" s="250" t="s">
        <v>815</v>
      </c>
      <c r="N729" s="250" t="s">
        <v>815</v>
      </c>
      <c r="O729" s="250" t="n">
        <v>28099925</v>
      </c>
      <c r="P729" s="303" t="n">
        <v>45874</v>
      </c>
      <c r="Q729" s="287"/>
      <c r="R729" s="287"/>
      <c r="S729" s="287"/>
    </row>
    <row r="730" customFormat="false" ht="12.75" hidden="false" customHeight="true" outlineLevel="0" collapsed="false">
      <c r="A730" s="291" t="n">
        <v>727</v>
      </c>
      <c r="B730" s="303" t="n">
        <v>45915</v>
      </c>
      <c r="C730" s="276" t="n">
        <v>45901</v>
      </c>
      <c r="D730" s="251" t="s">
        <v>158</v>
      </c>
      <c r="E730" s="251" t="s">
        <v>334</v>
      </c>
      <c r="F730" s="278" t="n">
        <v>50.06</v>
      </c>
      <c r="G730" s="310" t="s">
        <v>888</v>
      </c>
      <c r="H730" s="253" t="s">
        <v>1087</v>
      </c>
      <c r="I730" s="251" t="s">
        <v>393</v>
      </c>
      <c r="J730" s="253" t="s">
        <v>887</v>
      </c>
      <c r="K730" s="251" t="s">
        <v>761</v>
      </c>
      <c r="L730" s="280" t="s">
        <v>761</v>
      </c>
      <c r="M730" s="250" t="s">
        <v>815</v>
      </c>
      <c r="N730" s="250" t="s">
        <v>815</v>
      </c>
      <c r="O730" s="250" t="n">
        <v>933393</v>
      </c>
      <c r="P730" s="303" t="n">
        <v>45874</v>
      </c>
      <c r="Q730" s="287"/>
      <c r="R730" s="287"/>
      <c r="S730" s="287"/>
    </row>
    <row r="731" customFormat="false" ht="12.75" hidden="false" customHeight="true" outlineLevel="0" collapsed="false">
      <c r="A731" s="291" t="n">
        <v>728</v>
      </c>
      <c r="B731" s="303" t="n">
        <v>45915</v>
      </c>
      <c r="C731" s="276" t="n">
        <v>45901</v>
      </c>
      <c r="D731" s="251" t="s">
        <v>158</v>
      </c>
      <c r="E731" s="251" t="s">
        <v>334</v>
      </c>
      <c r="F731" s="278" t="n">
        <v>2553.74</v>
      </c>
      <c r="G731" s="310" t="s">
        <v>885</v>
      </c>
      <c r="H731" s="253" t="s">
        <v>1087</v>
      </c>
      <c r="I731" s="251" t="s">
        <v>393</v>
      </c>
      <c r="J731" s="253" t="s">
        <v>887</v>
      </c>
      <c r="K731" s="251" t="s">
        <v>761</v>
      </c>
      <c r="L731" s="280" t="s">
        <v>761</v>
      </c>
      <c r="M731" s="250" t="s">
        <v>815</v>
      </c>
      <c r="N731" s="250" t="s">
        <v>815</v>
      </c>
      <c r="O731" s="250" t="n">
        <v>12345678</v>
      </c>
      <c r="P731" s="303" t="n">
        <v>45874</v>
      </c>
      <c r="Q731" s="287"/>
      <c r="R731" s="287"/>
      <c r="S731" s="287"/>
    </row>
    <row r="732" customFormat="false" ht="12.75" hidden="false" customHeight="true" outlineLevel="0" collapsed="false">
      <c r="A732" s="302" t="n">
        <v>729</v>
      </c>
      <c r="B732" s="303" t="n">
        <v>45915</v>
      </c>
      <c r="C732" s="276" t="n">
        <v>45901</v>
      </c>
      <c r="D732" s="251" t="s">
        <v>158</v>
      </c>
      <c r="E732" s="251" t="s">
        <v>240</v>
      </c>
      <c r="F732" s="278" t="n">
        <v>3235.88</v>
      </c>
      <c r="G732" s="310" t="s">
        <v>1088</v>
      </c>
      <c r="H732" s="253" t="s">
        <v>1006</v>
      </c>
      <c r="I732" s="251" t="s">
        <v>396</v>
      </c>
      <c r="J732" s="253" t="s">
        <v>1089</v>
      </c>
      <c r="K732" s="251" t="s">
        <v>1090</v>
      </c>
      <c r="L732" s="280" t="s">
        <v>1090</v>
      </c>
      <c r="M732" s="250" t="s">
        <v>815</v>
      </c>
      <c r="N732" s="250" t="s">
        <v>815</v>
      </c>
      <c r="O732" s="250" t="n">
        <v>346</v>
      </c>
      <c r="P732" s="303" t="n">
        <v>45879</v>
      </c>
      <c r="Q732" s="287"/>
      <c r="R732" s="287"/>
      <c r="S732" s="287"/>
    </row>
    <row r="733" customFormat="false" ht="12.75" hidden="false" customHeight="true" outlineLevel="0" collapsed="false">
      <c r="A733" s="291" t="n">
        <v>730</v>
      </c>
      <c r="B733" s="303" t="n">
        <v>45915</v>
      </c>
      <c r="C733" s="276" t="n">
        <v>45901</v>
      </c>
      <c r="D733" s="251" t="s">
        <v>158</v>
      </c>
      <c r="E733" s="251" t="s">
        <v>284</v>
      </c>
      <c r="F733" s="278" t="n">
        <v>457.8</v>
      </c>
      <c r="G733" s="310" t="s">
        <v>919</v>
      </c>
      <c r="H733" s="253" t="s">
        <v>920</v>
      </c>
      <c r="I733" s="251" t="s">
        <v>396</v>
      </c>
      <c r="J733" s="253" t="s">
        <v>1029</v>
      </c>
      <c r="K733" s="251" t="s">
        <v>769</v>
      </c>
      <c r="L733" s="280" t="s">
        <v>769</v>
      </c>
      <c r="M733" s="250" t="s">
        <v>468</v>
      </c>
      <c r="N733" s="250" t="s">
        <v>468</v>
      </c>
      <c r="O733" s="250" t="n">
        <v>9343</v>
      </c>
      <c r="P733" s="303" t="n">
        <v>45896</v>
      </c>
      <c r="Q733" s="287"/>
      <c r="R733" s="287"/>
      <c r="S733" s="287"/>
    </row>
    <row r="734" customFormat="false" ht="12.75" hidden="false" customHeight="true" outlineLevel="0" collapsed="false">
      <c r="A734" s="291" t="n">
        <v>731</v>
      </c>
      <c r="B734" s="303" t="n">
        <v>45915</v>
      </c>
      <c r="C734" s="276" t="n">
        <v>45901</v>
      </c>
      <c r="D734" s="251" t="s">
        <v>158</v>
      </c>
      <c r="E734" s="251" t="s">
        <v>284</v>
      </c>
      <c r="F734" s="278" t="n">
        <v>477.7</v>
      </c>
      <c r="G734" s="310" t="s">
        <v>919</v>
      </c>
      <c r="H734" s="253" t="s">
        <v>920</v>
      </c>
      <c r="I734" s="251" t="s">
        <v>394</v>
      </c>
      <c r="J734" s="253" t="s">
        <v>1029</v>
      </c>
      <c r="K734" s="251" t="s">
        <v>769</v>
      </c>
      <c r="L734" s="280" t="s">
        <v>769</v>
      </c>
      <c r="M734" s="250" t="s">
        <v>468</v>
      </c>
      <c r="N734" s="250" t="s">
        <v>468</v>
      </c>
      <c r="O734" s="250" t="n">
        <v>9346</v>
      </c>
      <c r="P734" s="303" t="n">
        <v>45896</v>
      </c>
      <c r="Q734" s="287"/>
      <c r="R734" s="287"/>
      <c r="S734" s="287"/>
    </row>
    <row r="735" customFormat="false" ht="12.75" hidden="false" customHeight="true" outlineLevel="0" collapsed="false">
      <c r="A735" s="302" t="n">
        <v>732</v>
      </c>
      <c r="B735" s="303" t="n">
        <v>45915</v>
      </c>
      <c r="C735" s="276" t="n">
        <v>45901</v>
      </c>
      <c r="D735" s="251" t="s">
        <v>158</v>
      </c>
      <c r="E735" s="251" t="s">
        <v>284</v>
      </c>
      <c r="F735" s="278" t="n">
        <v>485.5</v>
      </c>
      <c r="G735" s="310" t="s">
        <v>919</v>
      </c>
      <c r="H735" s="253" t="s">
        <v>920</v>
      </c>
      <c r="I735" s="251" t="s">
        <v>395</v>
      </c>
      <c r="J735" s="253" t="s">
        <v>1029</v>
      </c>
      <c r="K735" s="251" t="s">
        <v>769</v>
      </c>
      <c r="L735" s="280" t="s">
        <v>769</v>
      </c>
      <c r="M735" s="250" t="s">
        <v>468</v>
      </c>
      <c r="N735" s="250" t="s">
        <v>468</v>
      </c>
      <c r="O735" s="250" t="n">
        <v>9347</v>
      </c>
      <c r="P735" s="303" t="n">
        <v>45896</v>
      </c>
      <c r="Q735" s="287"/>
      <c r="R735" s="287"/>
      <c r="S735" s="287"/>
    </row>
    <row r="736" customFormat="false" ht="12.75" hidden="false" customHeight="true" outlineLevel="0" collapsed="false">
      <c r="A736" s="291" t="n">
        <v>733</v>
      </c>
      <c r="B736" s="303" t="n">
        <v>45915</v>
      </c>
      <c r="C736" s="276" t="n">
        <v>45901</v>
      </c>
      <c r="D736" s="251" t="s">
        <v>158</v>
      </c>
      <c r="E736" s="251" t="s">
        <v>284</v>
      </c>
      <c r="F736" s="278" t="n">
        <v>459.5</v>
      </c>
      <c r="G736" s="310" t="s">
        <v>919</v>
      </c>
      <c r="H736" s="253" t="s">
        <v>920</v>
      </c>
      <c r="I736" s="251" t="s">
        <v>397</v>
      </c>
      <c r="J736" s="253" t="s">
        <v>1029</v>
      </c>
      <c r="K736" s="251" t="s">
        <v>769</v>
      </c>
      <c r="L736" s="280" t="s">
        <v>769</v>
      </c>
      <c r="M736" s="250" t="s">
        <v>468</v>
      </c>
      <c r="N736" s="250" t="s">
        <v>468</v>
      </c>
      <c r="O736" s="250" t="n">
        <v>9680</v>
      </c>
      <c r="P736" s="303" t="n">
        <v>45896</v>
      </c>
      <c r="Q736" s="287"/>
      <c r="R736" s="287"/>
      <c r="S736" s="287"/>
    </row>
    <row r="737" customFormat="false" ht="12.75" hidden="false" customHeight="true" outlineLevel="0" collapsed="false">
      <c r="A737" s="291" t="n">
        <v>734</v>
      </c>
      <c r="B737" s="303" t="n">
        <v>45915</v>
      </c>
      <c r="C737" s="276" t="n">
        <v>45901</v>
      </c>
      <c r="D737" s="251" t="s">
        <v>158</v>
      </c>
      <c r="E737" s="251" t="s">
        <v>242</v>
      </c>
      <c r="F737" s="278" t="n">
        <v>79.16</v>
      </c>
      <c r="G737" s="310" t="s">
        <v>242</v>
      </c>
      <c r="H737" s="253" t="s">
        <v>893</v>
      </c>
      <c r="I737" s="251" t="s">
        <v>394</v>
      </c>
      <c r="J737" s="253" t="s">
        <v>860</v>
      </c>
      <c r="K737" s="251" t="s">
        <v>861</v>
      </c>
      <c r="L737" s="280" t="s">
        <v>861</v>
      </c>
      <c r="M737" s="250" t="s">
        <v>468</v>
      </c>
      <c r="N737" s="250" t="s">
        <v>705</v>
      </c>
      <c r="O737" s="250" t="n">
        <v>930041</v>
      </c>
      <c r="P737" s="303" t="n">
        <v>45903</v>
      </c>
      <c r="Q737" s="287"/>
      <c r="R737" s="287"/>
      <c r="S737" s="287"/>
    </row>
    <row r="738" customFormat="false" ht="12.75" hidden="false" customHeight="true" outlineLevel="0" collapsed="false">
      <c r="A738" s="302" t="n">
        <v>735</v>
      </c>
      <c r="B738" s="303" t="n">
        <v>45915</v>
      </c>
      <c r="C738" s="276" t="n">
        <v>45901</v>
      </c>
      <c r="D738" s="251" t="s">
        <v>158</v>
      </c>
      <c r="E738" s="251" t="s">
        <v>242</v>
      </c>
      <c r="F738" s="278" t="n">
        <v>79.16</v>
      </c>
      <c r="G738" s="310" t="s">
        <v>242</v>
      </c>
      <c r="H738" s="253" t="s">
        <v>893</v>
      </c>
      <c r="I738" s="251" t="s">
        <v>394</v>
      </c>
      <c r="J738" s="253" t="s">
        <v>860</v>
      </c>
      <c r="K738" s="251" t="s">
        <v>861</v>
      </c>
      <c r="L738" s="280" t="s">
        <v>861</v>
      </c>
      <c r="M738" s="250" t="s">
        <v>468</v>
      </c>
      <c r="N738" s="250" t="s">
        <v>705</v>
      </c>
      <c r="O738" s="250" t="n">
        <v>930047</v>
      </c>
      <c r="P738" s="303" t="n">
        <v>45903</v>
      </c>
      <c r="Q738" s="287"/>
      <c r="R738" s="287"/>
      <c r="S738" s="287"/>
    </row>
    <row r="739" customFormat="false" ht="12.75" hidden="false" customHeight="true" outlineLevel="0" collapsed="false">
      <c r="A739" s="291" t="n">
        <v>736</v>
      </c>
      <c r="B739" s="303" t="n">
        <v>45915</v>
      </c>
      <c r="C739" s="276" t="n">
        <v>45901</v>
      </c>
      <c r="D739" s="251" t="s">
        <v>158</v>
      </c>
      <c r="E739" s="251" t="s">
        <v>354</v>
      </c>
      <c r="F739" s="278" t="n">
        <v>545.3</v>
      </c>
      <c r="G739" s="310" t="s">
        <v>972</v>
      </c>
      <c r="H739" s="253" t="s">
        <v>505</v>
      </c>
      <c r="I739" s="251" t="s">
        <v>393</v>
      </c>
      <c r="J739" s="296" t="s">
        <v>491</v>
      </c>
      <c r="K739" s="251" t="s">
        <v>1002</v>
      </c>
      <c r="L739" s="280" t="s">
        <v>1002</v>
      </c>
      <c r="M739" s="250" t="s">
        <v>468</v>
      </c>
      <c r="N739" s="250" t="s">
        <v>468</v>
      </c>
      <c r="O739" s="250" t="n">
        <v>930048</v>
      </c>
      <c r="P739" s="303" t="n">
        <v>45915</v>
      </c>
      <c r="Q739" s="287"/>
      <c r="R739" s="287"/>
      <c r="S739" s="287"/>
    </row>
    <row r="740" customFormat="false" ht="12.75" hidden="false" customHeight="true" outlineLevel="0" collapsed="false">
      <c r="A740" s="291" t="n">
        <v>737</v>
      </c>
      <c r="B740" s="303" t="n">
        <v>45915</v>
      </c>
      <c r="C740" s="276" t="n">
        <v>45901</v>
      </c>
      <c r="D740" s="251" t="s">
        <v>158</v>
      </c>
      <c r="E740" s="251" t="s">
        <v>314</v>
      </c>
      <c r="F740" s="278" t="n">
        <v>134.5</v>
      </c>
      <c r="G740" s="310" t="s">
        <v>909</v>
      </c>
      <c r="H740" s="253" t="s">
        <v>1091</v>
      </c>
      <c r="I740" s="251" t="s">
        <v>394</v>
      </c>
      <c r="J740" s="253" t="s">
        <v>1092</v>
      </c>
      <c r="K740" s="251" t="s">
        <v>1093</v>
      </c>
      <c r="L740" s="280" t="s">
        <v>1093</v>
      </c>
      <c r="M740" s="250" t="s">
        <v>468</v>
      </c>
      <c r="N740" s="250" t="s">
        <v>468</v>
      </c>
      <c r="O740" s="250" t="n">
        <v>1324</v>
      </c>
      <c r="P740" s="303" t="n">
        <v>45911</v>
      </c>
      <c r="Q740" s="287"/>
      <c r="R740" s="287"/>
      <c r="S740" s="287"/>
    </row>
    <row r="741" customFormat="false" ht="12.75" hidden="false" customHeight="true" outlineLevel="0" collapsed="false">
      <c r="A741" s="302" t="n">
        <v>738</v>
      </c>
      <c r="B741" s="303" t="n">
        <v>45915</v>
      </c>
      <c r="C741" s="276" t="n">
        <v>45901</v>
      </c>
      <c r="D741" s="251" t="s">
        <v>158</v>
      </c>
      <c r="E741" s="251" t="s">
        <v>312</v>
      </c>
      <c r="F741" s="278" t="n">
        <v>125</v>
      </c>
      <c r="G741" s="310" t="s">
        <v>1094</v>
      </c>
      <c r="H741" s="253" t="s">
        <v>1095</v>
      </c>
      <c r="I741" s="251" t="s">
        <v>394</v>
      </c>
      <c r="J741" s="253" t="s">
        <v>853</v>
      </c>
      <c r="K741" s="251" t="s">
        <v>552</v>
      </c>
      <c r="L741" s="280" t="s">
        <v>552</v>
      </c>
      <c r="M741" s="250" t="s">
        <v>468</v>
      </c>
      <c r="N741" s="250" t="s">
        <v>468</v>
      </c>
      <c r="O741" s="250" t="n">
        <v>345</v>
      </c>
      <c r="P741" s="303" t="n">
        <v>45911</v>
      </c>
      <c r="Q741" s="287"/>
      <c r="R741" s="287"/>
      <c r="S741" s="287"/>
    </row>
    <row r="742" customFormat="false" ht="12.75" hidden="false" customHeight="true" outlineLevel="0" collapsed="false">
      <c r="A742" s="291" t="n">
        <v>739</v>
      </c>
      <c r="B742" s="303" t="n">
        <v>45915</v>
      </c>
      <c r="C742" s="276" t="n">
        <v>45901</v>
      </c>
      <c r="D742" s="251" t="s">
        <v>158</v>
      </c>
      <c r="E742" s="251" t="s">
        <v>314</v>
      </c>
      <c r="F742" s="278" t="n">
        <v>322.5</v>
      </c>
      <c r="G742" s="310" t="s">
        <v>909</v>
      </c>
      <c r="H742" s="253" t="s">
        <v>1096</v>
      </c>
      <c r="I742" s="251" t="s">
        <v>394</v>
      </c>
      <c r="J742" s="253" t="s">
        <v>853</v>
      </c>
      <c r="K742" s="251" t="s">
        <v>552</v>
      </c>
      <c r="L742" s="280" t="s">
        <v>552</v>
      </c>
      <c r="M742" s="250" t="s">
        <v>468</v>
      </c>
      <c r="N742" s="250" t="s">
        <v>468</v>
      </c>
      <c r="O742" s="250" t="n">
        <v>346</v>
      </c>
      <c r="P742" s="303" t="n">
        <v>45915</v>
      </c>
      <c r="Q742" s="287"/>
      <c r="R742" s="287"/>
      <c r="S742" s="287"/>
    </row>
    <row r="743" customFormat="false" ht="12.75" hidden="false" customHeight="true" outlineLevel="0" collapsed="false">
      <c r="A743" s="291" t="n">
        <v>740</v>
      </c>
      <c r="B743" s="303" t="n">
        <v>45915</v>
      </c>
      <c r="C743" s="276" t="n">
        <v>45901</v>
      </c>
      <c r="D743" s="251" t="s">
        <v>158</v>
      </c>
      <c r="E743" s="251" t="s">
        <v>320</v>
      </c>
      <c r="F743" s="278" t="n">
        <v>143.97</v>
      </c>
      <c r="G743" s="310" t="s">
        <v>1097</v>
      </c>
      <c r="H743" s="253" t="s">
        <v>1098</v>
      </c>
      <c r="I743" s="251" t="s">
        <v>394</v>
      </c>
      <c r="J743" s="253" t="s">
        <v>1099</v>
      </c>
      <c r="K743" s="251" t="s">
        <v>1100</v>
      </c>
      <c r="L743" s="280" t="s">
        <v>1100</v>
      </c>
      <c r="M743" s="250" t="s">
        <v>468</v>
      </c>
      <c r="N743" s="250" t="s">
        <v>468</v>
      </c>
      <c r="O743" s="250" t="n">
        <v>63653</v>
      </c>
      <c r="P743" s="303" t="n">
        <v>45912</v>
      </c>
      <c r="Q743" s="287"/>
      <c r="R743" s="287"/>
      <c r="S743" s="287"/>
    </row>
    <row r="744" customFormat="false" ht="12.75" hidden="false" customHeight="true" outlineLevel="0" collapsed="false">
      <c r="A744" s="302" t="n">
        <v>741</v>
      </c>
      <c r="B744" s="303" t="n">
        <v>45915</v>
      </c>
      <c r="C744" s="276" t="n">
        <v>45901</v>
      </c>
      <c r="D744" s="251" t="s">
        <v>158</v>
      </c>
      <c r="E744" s="251" t="s">
        <v>302</v>
      </c>
      <c r="F744" s="278" t="n">
        <v>12.75</v>
      </c>
      <c r="G744" s="310" t="s">
        <v>477</v>
      </c>
      <c r="H744" s="253"/>
      <c r="I744" s="251" t="s">
        <v>392</v>
      </c>
      <c r="J744" s="253" t="s">
        <v>839</v>
      </c>
      <c r="K744" s="251" t="s">
        <v>479</v>
      </c>
      <c r="L744" s="280" t="s">
        <v>479</v>
      </c>
      <c r="M744" s="250" t="s">
        <v>468</v>
      </c>
      <c r="N744" s="250"/>
      <c r="O744" s="250" t="n">
        <v>13039919</v>
      </c>
      <c r="P744" s="303" t="n">
        <v>45915</v>
      </c>
      <c r="Q744" s="287"/>
      <c r="R744" s="287"/>
      <c r="S744" s="287"/>
    </row>
    <row r="745" customFormat="false" ht="12.75" hidden="false" customHeight="true" outlineLevel="0" collapsed="false">
      <c r="A745" s="291" t="n">
        <v>742</v>
      </c>
      <c r="B745" s="303" t="n">
        <v>45916</v>
      </c>
      <c r="C745" s="276" t="n">
        <v>45901</v>
      </c>
      <c r="D745" s="251" t="s">
        <v>158</v>
      </c>
      <c r="E745" s="251" t="s">
        <v>260</v>
      </c>
      <c r="F745" s="278" t="n">
        <v>2000</v>
      </c>
      <c r="G745" s="310" t="s">
        <v>877</v>
      </c>
      <c r="H745" s="277" t="s">
        <v>588</v>
      </c>
      <c r="I745" s="251" t="s">
        <v>393</v>
      </c>
      <c r="J745" s="253" t="s">
        <v>618</v>
      </c>
      <c r="K745" s="251" t="s">
        <v>619</v>
      </c>
      <c r="L745" s="280" t="s">
        <v>619</v>
      </c>
      <c r="M745" s="250" t="s">
        <v>468</v>
      </c>
      <c r="N745" s="250" t="s">
        <v>468</v>
      </c>
      <c r="O745" s="250" t="n">
        <v>555</v>
      </c>
      <c r="P745" s="303" t="n">
        <v>45903</v>
      </c>
      <c r="Q745" s="287"/>
      <c r="R745" s="287"/>
      <c r="S745" s="287"/>
    </row>
    <row r="746" customFormat="false" ht="12.75" hidden="false" customHeight="true" outlineLevel="0" collapsed="false">
      <c r="A746" s="291" t="n">
        <v>743</v>
      </c>
      <c r="B746" s="303" t="n">
        <v>45916</v>
      </c>
      <c r="C746" s="276" t="n">
        <v>45839</v>
      </c>
      <c r="D746" s="251" t="s">
        <v>158</v>
      </c>
      <c r="E746" s="251" t="s">
        <v>254</v>
      </c>
      <c r="F746" s="278" t="n">
        <v>144.9</v>
      </c>
      <c r="G746" s="310" t="s">
        <v>1101</v>
      </c>
      <c r="H746" s="277" t="s">
        <v>588</v>
      </c>
      <c r="I746" s="251" t="s">
        <v>394</v>
      </c>
      <c r="J746" s="251" t="s">
        <v>589</v>
      </c>
      <c r="K746" s="251" t="s">
        <v>1102</v>
      </c>
      <c r="L746" s="280" t="s">
        <v>1102</v>
      </c>
      <c r="M746" s="250" t="s">
        <v>815</v>
      </c>
      <c r="N746" s="250" t="s">
        <v>815</v>
      </c>
      <c r="O746" s="250" t="n">
        <v>241727</v>
      </c>
      <c r="P746" s="303" t="n">
        <v>45861</v>
      </c>
      <c r="Q746" s="287"/>
      <c r="R746" s="287"/>
      <c r="S746" s="287"/>
    </row>
    <row r="747" customFormat="false" ht="12.75" hidden="false" customHeight="true" outlineLevel="0" collapsed="false">
      <c r="A747" s="302" t="n">
        <v>744</v>
      </c>
      <c r="B747" s="303" t="n">
        <v>45916</v>
      </c>
      <c r="C747" s="276" t="n">
        <v>45870</v>
      </c>
      <c r="D747" s="251" t="s">
        <v>158</v>
      </c>
      <c r="E747" s="251" t="s">
        <v>254</v>
      </c>
      <c r="F747" s="278" t="n">
        <v>134.89</v>
      </c>
      <c r="G747" s="310" t="s">
        <v>1101</v>
      </c>
      <c r="H747" s="277" t="s">
        <v>588</v>
      </c>
      <c r="I747" s="251" t="s">
        <v>394</v>
      </c>
      <c r="J747" s="251" t="s">
        <v>589</v>
      </c>
      <c r="K747" s="251" t="s">
        <v>1102</v>
      </c>
      <c r="L747" s="280" t="s">
        <v>1102</v>
      </c>
      <c r="M747" s="250" t="s">
        <v>815</v>
      </c>
      <c r="N747" s="250" t="s">
        <v>815</v>
      </c>
      <c r="O747" s="250" t="n">
        <v>49741314</v>
      </c>
      <c r="P747" s="303" t="n">
        <v>45894</v>
      </c>
      <c r="Q747" s="287"/>
      <c r="R747" s="287"/>
      <c r="S747" s="287"/>
    </row>
    <row r="748" customFormat="false" ht="12.75" hidden="false" customHeight="true" outlineLevel="0" collapsed="false">
      <c r="A748" s="291" t="n">
        <v>745</v>
      </c>
      <c r="B748" s="303" t="n">
        <v>45916</v>
      </c>
      <c r="C748" s="276" t="n">
        <v>45901</v>
      </c>
      <c r="D748" s="251" t="s">
        <v>158</v>
      </c>
      <c r="E748" s="251" t="s">
        <v>334</v>
      </c>
      <c r="F748" s="278" t="n">
        <v>50.15</v>
      </c>
      <c r="G748" s="310" t="s">
        <v>888</v>
      </c>
      <c r="H748" s="253" t="s">
        <v>1081</v>
      </c>
      <c r="I748" s="251" t="s">
        <v>397</v>
      </c>
      <c r="J748" s="253" t="s">
        <v>887</v>
      </c>
      <c r="K748" s="251" t="s">
        <v>761</v>
      </c>
      <c r="L748" s="280" t="s">
        <v>761</v>
      </c>
      <c r="M748" s="250" t="s">
        <v>815</v>
      </c>
      <c r="N748" s="250" t="s">
        <v>815</v>
      </c>
      <c r="O748" s="250" t="n">
        <v>669195</v>
      </c>
      <c r="P748" s="303" t="n">
        <v>45879</v>
      </c>
      <c r="Q748" s="287"/>
      <c r="R748" s="287"/>
      <c r="S748" s="287"/>
    </row>
    <row r="749" customFormat="false" ht="12.75" hidden="false" customHeight="true" outlineLevel="0" collapsed="false">
      <c r="A749" s="291" t="n">
        <v>746</v>
      </c>
      <c r="B749" s="303" t="n">
        <v>45916</v>
      </c>
      <c r="C749" s="276" t="n">
        <v>45901</v>
      </c>
      <c r="D749" s="251" t="s">
        <v>158</v>
      </c>
      <c r="E749" s="251" t="s">
        <v>310</v>
      </c>
      <c r="F749" s="278" t="n">
        <v>256.54</v>
      </c>
      <c r="G749" s="310" t="s">
        <v>856</v>
      </c>
      <c r="H749" s="253" t="s">
        <v>1103</v>
      </c>
      <c r="I749" s="251" t="s">
        <v>397</v>
      </c>
      <c r="J749" s="253" t="s">
        <v>1104</v>
      </c>
      <c r="K749" s="251" t="s">
        <v>1105</v>
      </c>
      <c r="L749" s="280" t="s">
        <v>1105</v>
      </c>
      <c r="M749" s="250" t="s">
        <v>468</v>
      </c>
      <c r="N749" s="250" t="s">
        <v>468</v>
      </c>
      <c r="O749" s="250" t="n">
        <v>113534</v>
      </c>
      <c r="P749" s="303" t="n">
        <v>45910</v>
      </c>
      <c r="Q749" s="287"/>
      <c r="R749" s="287"/>
      <c r="S749" s="287"/>
    </row>
    <row r="750" customFormat="false" ht="12.75" hidden="false" customHeight="true" outlineLevel="0" collapsed="false">
      <c r="A750" s="302" t="n">
        <v>747</v>
      </c>
      <c r="B750" s="303" t="n">
        <v>45916</v>
      </c>
      <c r="C750" s="276" t="n">
        <v>45901</v>
      </c>
      <c r="D750" s="251" t="s">
        <v>158</v>
      </c>
      <c r="E750" s="251" t="s">
        <v>302</v>
      </c>
      <c r="F750" s="278" t="n">
        <v>10</v>
      </c>
      <c r="G750" s="310" t="s">
        <v>477</v>
      </c>
      <c r="H750" s="253"/>
      <c r="I750" s="251" t="s">
        <v>392</v>
      </c>
      <c r="J750" s="253" t="s">
        <v>839</v>
      </c>
      <c r="K750" s="251" t="s">
        <v>479</v>
      </c>
      <c r="L750" s="280" t="s">
        <v>479</v>
      </c>
      <c r="M750" s="250" t="s">
        <v>468</v>
      </c>
      <c r="N750" s="250"/>
      <c r="O750" s="250" t="n">
        <v>241726</v>
      </c>
      <c r="P750" s="303" t="n">
        <v>45916</v>
      </c>
      <c r="Q750" s="287"/>
      <c r="R750" s="287"/>
      <c r="S750" s="287"/>
    </row>
    <row r="751" customFormat="false" ht="12.75" hidden="false" customHeight="true" outlineLevel="0" collapsed="false">
      <c r="A751" s="291" t="n">
        <v>748</v>
      </c>
      <c r="B751" s="303" t="n">
        <v>45917</v>
      </c>
      <c r="C751" s="276" t="n">
        <v>45901</v>
      </c>
      <c r="D751" s="251" t="s">
        <v>158</v>
      </c>
      <c r="E751" s="251" t="s">
        <v>292</v>
      </c>
      <c r="F751" s="278" t="n">
        <v>1360</v>
      </c>
      <c r="G751" s="310" t="s">
        <v>1059</v>
      </c>
      <c r="H751" s="253" t="s">
        <v>1106</v>
      </c>
      <c r="I751" s="251" t="s">
        <v>396</v>
      </c>
      <c r="J751" s="253" t="s">
        <v>1022</v>
      </c>
      <c r="K751" s="251" t="s">
        <v>639</v>
      </c>
      <c r="L751" s="280" t="s">
        <v>639</v>
      </c>
      <c r="M751" s="250" t="s">
        <v>468</v>
      </c>
      <c r="N751" s="250" t="s">
        <v>468</v>
      </c>
      <c r="O751" s="250" t="n">
        <v>1112211</v>
      </c>
      <c r="P751" s="303" t="n">
        <v>45889</v>
      </c>
      <c r="Q751" s="287"/>
      <c r="R751" s="287"/>
      <c r="S751" s="287"/>
    </row>
    <row r="752" customFormat="false" ht="12.75" hidden="false" customHeight="true" outlineLevel="0" collapsed="false">
      <c r="A752" s="291" t="n">
        <v>749</v>
      </c>
      <c r="B752" s="303" t="n">
        <v>45917</v>
      </c>
      <c r="C752" s="276" t="n">
        <v>45901</v>
      </c>
      <c r="D752" s="251" t="s">
        <v>158</v>
      </c>
      <c r="E752" s="251" t="s">
        <v>292</v>
      </c>
      <c r="F752" s="278" t="n">
        <v>1080</v>
      </c>
      <c r="G752" s="310" t="s">
        <v>1059</v>
      </c>
      <c r="H752" s="253" t="s">
        <v>1004</v>
      </c>
      <c r="I752" s="251" t="s">
        <v>395</v>
      </c>
      <c r="J752" s="253" t="s">
        <v>870</v>
      </c>
      <c r="K752" s="251" t="s">
        <v>710</v>
      </c>
      <c r="L752" s="280" t="s">
        <v>710</v>
      </c>
      <c r="M752" s="250" t="s">
        <v>468</v>
      </c>
      <c r="N752" s="250" t="s">
        <v>468</v>
      </c>
      <c r="O752" s="250" t="n">
        <v>143</v>
      </c>
      <c r="P752" s="303" t="n">
        <v>45910</v>
      </c>
      <c r="Q752" s="287"/>
      <c r="R752" s="287"/>
      <c r="S752" s="287"/>
    </row>
    <row r="753" customFormat="false" ht="12.75" hidden="false" customHeight="true" outlineLevel="0" collapsed="false">
      <c r="A753" s="302" t="n">
        <v>750</v>
      </c>
      <c r="B753" s="303" t="n">
        <v>45917</v>
      </c>
      <c r="C753" s="276" t="n">
        <v>45778</v>
      </c>
      <c r="D753" s="251" t="s">
        <v>158</v>
      </c>
      <c r="E753" s="251" t="s">
        <v>254</v>
      </c>
      <c r="F753" s="278" t="n">
        <v>48</v>
      </c>
      <c r="G753" s="310" t="s">
        <v>1101</v>
      </c>
      <c r="H753" s="253" t="s">
        <v>708</v>
      </c>
      <c r="I753" s="251" t="s">
        <v>396</v>
      </c>
      <c r="J753" s="253" t="s">
        <v>1107</v>
      </c>
      <c r="K753" s="251" t="s">
        <v>1108</v>
      </c>
      <c r="L753" s="280" t="s">
        <v>1108</v>
      </c>
      <c r="M753" s="250" t="s">
        <v>815</v>
      </c>
      <c r="N753" s="250" t="s">
        <v>815</v>
      </c>
      <c r="O753" s="250" t="n">
        <v>14669416</v>
      </c>
      <c r="P753" s="303" t="n">
        <v>45780</v>
      </c>
      <c r="Q753" s="287"/>
      <c r="R753" s="287"/>
      <c r="S753" s="287"/>
    </row>
    <row r="754" customFormat="false" ht="12.75" hidden="false" customHeight="true" outlineLevel="0" collapsed="false">
      <c r="A754" s="291" t="n">
        <v>751</v>
      </c>
      <c r="B754" s="303" t="n">
        <v>45917</v>
      </c>
      <c r="C754" s="276" t="n">
        <v>45809</v>
      </c>
      <c r="D754" s="251" t="s">
        <v>158</v>
      </c>
      <c r="E754" s="251" t="s">
        <v>254</v>
      </c>
      <c r="F754" s="278" t="n">
        <v>160</v>
      </c>
      <c r="G754" s="310" t="s">
        <v>1101</v>
      </c>
      <c r="H754" s="253" t="s">
        <v>708</v>
      </c>
      <c r="I754" s="251" t="s">
        <v>396</v>
      </c>
      <c r="J754" s="253" t="s">
        <v>1107</v>
      </c>
      <c r="K754" s="251" t="s">
        <v>1108</v>
      </c>
      <c r="L754" s="280" t="s">
        <v>1108</v>
      </c>
      <c r="M754" s="250" t="s">
        <v>815</v>
      </c>
      <c r="N754" s="250" t="s">
        <v>815</v>
      </c>
      <c r="O754" s="250" t="n">
        <v>2386</v>
      </c>
      <c r="P754" s="303" t="n">
        <v>45811</v>
      </c>
      <c r="Q754" s="287"/>
      <c r="R754" s="287"/>
      <c r="S754" s="287"/>
    </row>
    <row r="755" customFormat="false" ht="12.75" hidden="false" customHeight="true" outlineLevel="0" collapsed="false">
      <c r="A755" s="291" t="n">
        <v>752</v>
      </c>
      <c r="B755" s="303" t="n">
        <v>45917</v>
      </c>
      <c r="C755" s="276" t="n">
        <v>45839</v>
      </c>
      <c r="D755" s="251" t="s">
        <v>158</v>
      </c>
      <c r="E755" s="251" t="s">
        <v>254</v>
      </c>
      <c r="F755" s="278" t="n">
        <v>169.78</v>
      </c>
      <c r="G755" s="310" t="s">
        <v>1101</v>
      </c>
      <c r="H755" s="253" t="s">
        <v>708</v>
      </c>
      <c r="I755" s="251" t="s">
        <v>396</v>
      </c>
      <c r="J755" s="253" t="s">
        <v>1107</v>
      </c>
      <c r="K755" s="251" t="s">
        <v>1108</v>
      </c>
      <c r="L755" s="280" t="s">
        <v>1108</v>
      </c>
      <c r="M755" s="250" t="s">
        <v>815</v>
      </c>
      <c r="N755" s="250" t="s">
        <v>815</v>
      </c>
      <c r="O755" s="250" t="n">
        <v>2</v>
      </c>
      <c r="P755" s="303" t="n">
        <v>45841</v>
      </c>
      <c r="Q755" s="287"/>
      <c r="R755" s="287"/>
      <c r="S755" s="287"/>
    </row>
    <row r="756" customFormat="false" ht="12.75" hidden="false" customHeight="true" outlineLevel="0" collapsed="false">
      <c r="A756" s="302" t="n">
        <v>753</v>
      </c>
      <c r="B756" s="303" t="n">
        <v>45917</v>
      </c>
      <c r="C756" s="276" t="n">
        <v>45870</v>
      </c>
      <c r="D756" s="251" t="s">
        <v>158</v>
      </c>
      <c r="E756" s="251" t="s">
        <v>254</v>
      </c>
      <c r="F756" s="278" t="n">
        <v>189.69</v>
      </c>
      <c r="G756" s="310" t="s">
        <v>1101</v>
      </c>
      <c r="H756" s="253" t="s">
        <v>708</v>
      </c>
      <c r="I756" s="251" t="s">
        <v>396</v>
      </c>
      <c r="J756" s="253" t="s">
        <v>1107</v>
      </c>
      <c r="K756" s="251" t="s">
        <v>1108</v>
      </c>
      <c r="L756" s="280" t="s">
        <v>1108</v>
      </c>
      <c r="M756" s="250" t="s">
        <v>815</v>
      </c>
      <c r="N756" s="250" t="s">
        <v>815</v>
      </c>
      <c r="O756" s="250" t="n">
        <v>1</v>
      </c>
      <c r="P756" s="303" t="n">
        <v>45872</v>
      </c>
      <c r="Q756" s="287"/>
      <c r="R756" s="287"/>
      <c r="S756" s="287"/>
    </row>
    <row r="757" customFormat="false" ht="12.75" hidden="false" customHeight="true" outlineLevel="0" collapsed="false">
      <c r="A757" s="291" t="n">
        <v>754</v>
      </c>
      <c r="B757" s="303" t="n">
        <v>45917</v>
      </c>
      <c r="C757" s="276" t="n">
        <v>45901</v>
      </c>
      <c r="D757" s="251" t="s">
        <v>158</v>
      </c>
      <c r="E757" s="251" t="s">
        <v>254</v>
      </c>
      <c r="F757" s="278" t="n">
        <v>130</v>
      </c>
      <c r="G757" s="310" t="s">
        <v>1101</v>
      </c>
      <c r="H757" s="253" t="s">
        <v>708</v>
      </c>
      <c r="I757" s="251" t="s">
        <v>395</v>
      </c>
      <c r="J757" s="253" t="s">
        <v>952</v>
      </c>
      <c r="K757" s="251" t="s">
        <v>953</v>
      </c>
      <c r="L757" s="280" t="s">
        <v>953</v>
      </c>
      <c r="M757" s="250" t="s">
        <v>815</v>
      </c>
      <c r="N757" s="250" t="s">
        <v>815</v>
      </c>
      <c r="O757" s="250" t="n">
        <v>9451305</v>
      </c>
      <c r="P757" s="303" t="n">
        <v>45895</v>
      </c>
      <c r="Q757" s="287"/>
      <c r="R757" s="287"/>
      <c r="S757" s="287"/>
    </row>
    <row r="758" customFormat="false" ht="12.75" hidden="false" customHeight="true" outlineLevel="0" collapsed="false">
      <c r="A758" s="291" t="n">
        <v>755</v>
      </c>
      <c r="B758" s="303" t="n">
        <v>45917</v>
      </c>
      <c r="C758" s="276" t="n">
        <v>45901</v>
      </c>
      <c r="D758" s="251" t="s">
        <v>158</v>
      </c>
      <c r="E758" s="251" t="s">
        <v>292</v>
      </c>
      <c r="F758" s="278" t="n">
        <v>1200</v>
      </c>
      <c r="G758" s="310" t="s">
        <v>1059</v>
      </c>
      <c r="H758" s="253" t="s">
        <v>708</v>
      </c>
      <c r="I758" s="251" t="s">
        <v>397</v>
      </c>
      <c r="J758" s="253" t="s">
        <v>1109</v>
      </c>
      <c r="K758" s="251" t="s">
        <v>1110</v>
      </c>
      <c r="L758" s="280" t="s">
        <v>1110</v>
      </c>
      <c r="M758" s="250" t="s">
        <v>468</v>
      </c>
      <c r="N758" s="250" t="s">
        <v>468</v>
      </c>
      <c r="O758" s="250" t="n">
        <v>1</v>
      </c>
      <c r="P758" s="303" t="n">
        <v>45869</v>
      </c>
      <c r="Q758" s="287"/>
      <c r="R758" s="287"/>
      <c r="S758" s="287"/>
    </row>
    <row r="759" customFormat="false" ht="12.75" hidden="false" customHeight="true" outlineLevel="0" collapsed="false">
      <c r="A759" s="302" t="n">
        <v>756</v>
      </c>
      <c r="B759" s="303" t="n">
        <v>45917</v>
      </c>
      <c r="C759" s="276" t="n">
        <v>45901</v>
      </c>
      <c r="D759" s="251" t="s">
        <v>158</v>
      </c>
      <c r="E759" s="251" t="s">
        <v>292</v>
      </c>
      <c r="F759" s="278" t="n">
        <v>300</v>
      </c>
      <c r="G759" s="310" t="s">
        <v>1059</v>
      </c>
      <c r="H759" s="253" t="s">
        <v>708</v>
      </c>
      <c r="I759" s="251" t="s">
        <v>397</v>
      </c>
      <c r="J759" s="253" t="s">
        <v>1109</v>
      </c>
      <c r="K759" s="251" t="s">
        <v>1110</v>
      </c>
      <c r="L759" s="280" t="s">
        <v>1110</v>
      </c>
      <c r="M759" s="250" t="s">
        <v>468</v>
      </c>
      <c r="N759" s="250" t="s">
        <v>468</v>
      </c>
      <c r="O759" s="250" t="n">
        <v>2</v>
      </c>
      <c r="P759" s="303" t="n">
        <v>45901</v>
      </c>
      <c r="Q759" s="287"/>
      <c r="R759" s="287"/>
      <c r="S759" s="287"/>
    </row>
    <row r="760" customFormat="false" ht="12.75" hidden="false" customHeight="true" outlineLevel="0" collapsed="false">
      <c r="A760" s="291" t="n">
        <v>757</v>
      </c>
      <c r="B760" s="303" t="n">
        <v>45917</v>
      </c>
      <c r="C760" s="276" t="n">
        <v>45901</v>
      </c>
      <c r="D760" s="251" t="s">
        <v>147</v>
      </c>
      <c r="E760" s="251" t="s">
        <v>201</v>
      </c>
      <c r="F760" s="278" t="n">
        <v>605.87</v>
      </c>
      <c r="G760" s="310" t="s">
        <v>1111</v>
      </c>
      <c r="H760" s="253" t="s">
        <v>482</v>
      </c>
      <c r="I760" s="251" t="s">
        <v>397</v>
      </c>
      <c r="J760" s="253" t="s">
        <v>818</v>
      </c>
      <c r="K760" s="251" t="s">
        <v>534</v>
      </c>
      <c r="L760" s="280" t="s">
        <v>534</v>
      </c>
      <c r="M760" s="250" t="s">
        <v>468</v>
      </c>
      <c r="N760" s="250" t="s">
        <v>468</v>
      </c>
      <c r="O760" s="250" t="n">
        <v>50474617</v>
      </c>
      <c r="P760" s="303" t="n">
        <v>45917</v>
      </c>
      <c r="Q760" s="287"/>
      <c r="R760" s="287"/>
      <c r="S760" s="287"/>
    </row>
    <row r="761" customFormat="false" ht="12.75" hidden="false" customHeight="true" outlineLevel="0" collapsed="false">
      <c r="A761" s="291" t="n">
        <v>758</v>
      </c>
      <c r="B761" s="303" t="n">
        <v>45917</v>
      </c>
      <c r="C761" s="276" t="n">
        <v>45901</v>
      </c>
      <c r="D761" s="251" t="s">
        <v>147</v>
      </c>
      <c r="E761" s="251" t="s">
        <v>209</v>
      </c>
      <c r="F761" s="278" t="n">
        <v>3268.49</v>
      </c>
      <c r="G761" s="310" t="s">
        <v>819</v>
      </c>
      <c r="H761" s="253" t="s">
        <v>482</v>
      </c>
      <c r="I761" s="251" t="s">
        <v>397</v>
      </c>
      <c r="J761" s="251" t="s">
        <v>487</v>
      </c>
      <c r="K761" s="251" t="s">
        <v>693</v>
      </c>
      <c r="L761" s="280" t="s">
        <v>693</v>
      </c>
      <c r="M761" s="250" t="s">
        <v>468</v>
      </c>
      <c r="N761" s="250" t="s">
        <v>468</v>
      </c>
      <c r="O761" s="250" t="n">
        <v>4</v>
      </c>
      <c r="P761" s="303" t="n">
        <v>45917</v>
      </c>
      <c r="Q761" s="287"/>
      <c r="R761" s="287"/>
      <c r="S761" s="287"/>
    </row>
    <row r="762" customFormat="false" ht="12.75" hidden="false" customHeight="true" outlineLevel="0" collapsed="false">
      <c r="A762" s="302" t="n">
        <v>759</v>
      </c>
      <c r="B762" s="303" t="n">
        <v>45917</v>
      </c>
      <c r="C762" s="276" t="n">
        <v>45901</v>
      </c>
      <c r="D762" s="251" t="s">
        <v>158</v>
      </c>
      <c r="E762" s="251" t="s">
        <v>240</v>
      </c>
      <c r="F762" s="278" t="n">
        <v>408.59</v>
      </c>
      <c r="G762" s="310" t="s">
        <v>606</v>
      </c>
      <c r="H762" s="253" t="s">
        <v>872</v>
      </c>
      <c r="I762" s="251" t="s">
        <v>394</v>
      </c>
      <c r="J762" s="253" t="s">
        <v>1015</v>
      </c>
      <c r="K762" s="251" t="s">
        <v>608</v>
      </c>
      <c r="L762" s="280" t="s">
        <v>608</v>
      </c>
      <c r="M762" s="250" t="s">
        <v>815</v>
      </c>
      <c r="N762" s="250" t="s">
        <v>815</v>
      </c>
      <c r="O762" s="250" t="n">
        <v>241726</v>
      </c>
      <c r="P762" s="303" t="n">
        <v>45894</v>
      </c>
      <c r="Q762" s="287"/>
      <c r="R762" s="287"/>
      <c r="S762" s="287"/>
    </row>
    <row r="763" customFormat="false" ht="12.75" hidden="false" customHeight="true" outlineLevel="0" collapsed="false">
      <c r="A763" s="291" t="n">
        <v>760</v>
      </c>
      <c r="B763" s="303" t="n">
        <v>45917</v>
      </c>
      <c r="C763" s="276" t="n">
        <v>45901</v>
      </c>
      <c r="D763" s="251" t="s">
        <v>158</v>
      </c>
      <c r="E763" s="251" t="s">
        <v>240</v>
      </c>
      <c r="F763" s="278" t="n">
        <v>408.59</v>
      </c>
      <c r="G763" s="310" t="s">
        <v>606</v>
      </c>
      <c r="H763" s="253" t="s">
        <v>872</v>
      </c>
      <c r="I763" s="251" t="s">
        <v>394</v>
      </c>
      <c r="J763" s="253" t="s">
        <v>1015</v>
      </c>
      <c r="K763" s="251" t="s">
        <v>608</v>
      </c>
      <c r="L763" s="280" t="s">
        <v>608</v>
      </c>
      <c r="M763" s="250" t="s">
        <v>815</v>
      </c>
      <c r="N763" s="250" t="s">
        <v>815</v>
      </c>
      <c r="O763" s="250" t="n">
        <v>241727</v>
      </c>
      <c r="P763" s="303" t="n">
        <v>45894</v>
      </c>
      <c r="Q763" s="287"/>
      <c r="R763" s="287"/>
      <c r="S763" s="287"/>
    </row>
    <row r="764" customFormat="false" ht="12.75" hidden="false" customHeight="true" outlineLevel="0" collapsed="false">
      <c r="A764" s="291" t="n">
        <v>761</v>
      </c>
      <c r="B764" s="303" t="n">
        <v>45917</v>
      </c>
      <c r="C764" s="276" t="n">
        <v>45901</v>
      </c>
      <c r="D764" s="251" t="s">
        <v>158</v>
      </c>
      <c r="E764" s="251" t="s">
        <v>354</v>
      </c>
      <c r="F764" s="278" t="n">
        <v>556.98</v>
      </c>
      <c r="G764" s="310" t="s">
        <v>972</v>
      </c>
      <c r="H764" s="253" t="s">
        <v>505</v>
      </c>
      <c r="I764" s="251" t="s">
        <v>394</v>
      </c>
      <c r="J764" s="251" t="s">
        <v>506</v>
      </c>
      <c r="K764" s="251" t="s">
        <v>544</v>
      </c>
      <c r="L764" s="280" t="s">
        <v>544</v>
      </c>
      <c r="M764" s="250" t="s">
        <v>468</v>
      </c>
      <c r="N764" s="250" t="s">
        <v>468</v>
      </c>
      <c r="O764" s="250" t="n">
        <v>50815278</v>
      </c>
      <c r="P764" s="303" t="n">
        <v>45917</v>
      </c>
      <c r="Q764" s="287"/>
      <c r="R764" s="287"/>
      <c r="S764" s="287"/>
    </row>
    <row r="765" customFormat="false" ht="12.75" hidden="false" customHeight="true" outlineLevel="0" collapsed="false">
      <c r="A765" s="302" t="n">
        <v>762</v>
      </c>
      <c r="B765" s="303" t="n">
        <v>45917</v>
      </c>
      <c r="C765" s="276" t="n">
        <v>45901</v>
      </c>
      <c r="D765" s="251" t="s">
        <v>158</v>
      </c>
      <c r="E765" s="251" t="s">
        <v>356</v>
      </c>
      <c r="F765" s="278" t="n">
        <v>50</v>
      </c>
      <c r="G765" s="310" t="s">
        <v>1112</v>
      </c>
      <c r="H765" s="253" t="s">
        <v>1113</v>
      </c>
      <c r="I765" s="251" t="s">
        <v>395</v>
      </c>
      <c r="J765" s="253" t="s">
        <v>853</v>
      </c>
      <c r="K765" s="251" t="s">
        <v>552</v>
      </c>
      <c r="L765" s="280" t="s">
        <v>552</v>
      </c>
      <c r="M765" s="250" t="s">
        <v>468</v>
      </c>
      <c r="N765" s="250" t="s">
        <v>468</v>
      </c>
      <c r="O765" s="250" t="n">
        <v>354</v>
      </c>
      <c r="P765" s="303" t="n">
        <v>45916</v>
      </c>
      <c r="Q765" s="287"/>
      <c r="R765" s="287"/>
      <c r="S765" s="287"/>
    </row>
    <row r="766" customFormat="false" ht="12.75" hidden="false" customHeight="true" outlineLevel="0" collapsed="false">
      <c r="A766" s="291" t="n">
        <v>763</v>
      </c>
      <c r="B766" s="303" t="n">
        <v>45917</v>
      </c>
      <c r="C766" s="276" t="n">
        <v>45901</v>
      </c>
      <c r="D766" s="251" t="s">
        <v>158</v>
      </c>
      <c r="E766" s="251" t="s">
        <v>314</v>
      </c>
      <c r="F766" s="278" t="n">
        <v>345</v>
      </c>
      <c r="G766" s="310" t="s">
        <v>1114</v>
      </c>
      <c r="H766" s="253" t="s">
        <v>1115</v>
      </c>
      <c r="I766" s="251" t="s">
        <v>395</v>
      </c>
      <c r="J766" s="253" t="s">
        <v>1116</v>
      </c>
      <c r="K766" s="251" t="s">
        <v>1117</v>
      </c>
      <c r="L766" s="280" t="s">
        <v>1117</v>
      </c>
      <c r="M766" s="250" t="s">
        <v>468</v>
      </c>
      <c r="N766" s="250" t="s">
        <v>468</v>
      </c>
      <c r="O766" s="250" t="n">
        <v>4</v>
      </c>
      <c r="P766" s="303" t="n">
        <v>45916</v>
      </c>
      <c r="Q766" s="287"/>
      <c r="R766" s="287"/>
      <c r="S766" s="287"/>
    </row>
    <row r="767" customFormat="false" ht="12.75" hidden="false" customHeight="true" outlineLevel="0" collapsed="false">
      <c r="A767" s="291" t="n">
        <v>764</v>
      </c>
      <c r="B767" s="303" t="n">
        <v>45917</v>
      </c>
      <c r="C767" s="276" t="n">
        <v>45901</v>
      </c>
      <c r="D767" s="251" t="s">
        <v>158</v>
      </c>
      <c r="E767" s="251" t="s">
        <v>302</v>
      </c>
      <c r="F767" s="278" t="n">
        <v>31.89</v>
      </c>
      <c r="G767" s="310" t="s">
        <v>477</v>
      </c>
      <c r="H767" s="253"/>
      <c r="I767" s="251" t="s">
        <v>392</v>
      </c>
      <c r="J767" s="253" t="s">
        <v>839</v>
      </c>
      <c r="K767" s="251" t="s">
        <v>479</v>
      </c>
      <c r="L767" s="280" t="s">
        <v>479</v>
      </c>
      <c r="M767" s="250" t="s">
        <v>468</v>
      </c>
      <c r="N767" s="250" t="s">
        <v>468</v>
      </c>
      <c r="O767" s="250" t="n">
        <v>50117215</v>
      </c>
      <c r="P767" s="303" t="n">
        <v>45917</v>
      </c>
      <c r="Q767" s="287"/>
      <c r="R767" s="287"/>
      <c r="S767" s="287"/>
    </row>
    <row r="768" customFormat="false" ht="12.75" hidden="false" customHeight="true" outlineLevel="0" collapsed="false">
      <c r="A768" s="302" t="n">
        <v>765</v>
      </c>
      <c r="B768" s="303" t="n">
        <v>45918</v>
      </c>
      <c r="C768" s="276" t="n">
        <v>45901</v>
      </c>
      <c r="D768" s="251" t="s">
        <v>158</v>
      </c>
      <c r="E768" s="251" t="s">
        <v>246</v>
      </c>
      <c r="F768" s="278" t="n">
        <v>116.16</v>
      </c>
      <c r="G768" s="310" t="s">
        <v>634</v>
      </c>
      <c r="H768" s="277" t="s">
        <v>588</v>
      </c>
      <c r="I768" s="251" t="s">
        <v>395</v>
      </c>
      <c r="J768" s="251" t="s">
        <v>631</v>
      </c>
      <c r="K768" s="251" t="s">
        <v>632</v>
      </c>
      <c r="L768" s="280" t="s">
        <v>632</v>
      </c>
      <c r="M768" s="250" t="s">
        <v>815</v>
      </c>
      <c r="N768" s="250" t="s">
        <v>815</v>
      </c>
      <c r="O768" s="250" t="n">
        <v>110164</v>
      </c>
      <c r="P768" s="303" t="n">
        <v>45918</v>
      </c>
      <c r="Q768" s="287"/>
      <c r="R768" s="287"/>
      <c r="S768" s="287"/>
    </row>
    <row r="769" customFormat="false" ht="12.75" hidden="false" customHeight="true" outlineLevel="0" collapsed="false">
      <c r="A769" s="291" t="n">
        <v>766</v>
      </c>
      <c r="B769" s="303" t="n">
        <v>45918</v>
      </c>
      <c r="C769" s="276" t="n">
        <v>45901</v>
      </c>
      <c r="D769" s="251" t="s">
        <v>158</v>
      </c>
      <c r="E769" s="251" t="s">
        <v>246</v>
      </c>
      <c r="F769" s="278" t="n">
        <v>214.92</v>
      </c>
      <c r="G769" s="310" t="s">
        <v>634</v>
      </c>
      <c r="H769" s="277" t="s">
        <v>588</v>
      </c>
      <c r="I769" s="251" t="s">
        <v>396</v>
      </c>
      <c r="J769" s="251" t="s">
        <v>631</v>
      </c>
      <c r="K769" s="251" t="s">
        <v>632</v>
      </c>
      <c r="L769" s="280" t="s">
        <v>632</v>
      </c>
      <c r="M769" s="250" t="s">
        <v>815</v>
      </c>
      <c r="N769" s="250" t="s">
        <v>815</v>
      </c>
      <c r="O769" s="250" t="n">
        <v>110165</v>
      </c>
      <c r="P769" s="303" t="n">
        <v>45901</v>
      </c>
      <c r="Q769" s="287"/>
      <c r="R769" s="287"/>
      <c r="S769" s="287"/>
    </row>
    <row r="770" customFormat="false" ht="12.75" hidden="false" customHeight="true" outlineLevel="0" collapsed="false">
      <c r="A770" s="291" t="n">
        <v>767</v>
      </c>
      <c r="B770" s="303" t="n">
        <v>45918</v>
      </c>
      <c r="C770" s="276" t="n">
        <v>45901</v>
      </c>
      <c r="D770" s="251" t="s">
        <v>158</v>
      </c>
      <c r="E770" s="251" t="s">
        <v>246</v>
      </c>
      <c r="F770" s="278" t="n">
        <v>105.84</v>
      </c>
      <c r="G770" s="310" t="s">
        <v>634</v>
      </c>
      <c r="H770" s="277" t="s">
        <v>588</v>
      </c>
      <c r="I770" s="251" t="s">
        <v>397</v>
      </c>
      <c r="J770" s="251" t="s">
        <v>631</v>
      </c>
      <c r="K770" s="251" t="s">
        <v>632</v>
      </c>
      <c r="L770" s="280" t="s">
        <v>632</v>
      </c>
      <c r="M770" s="250" t="s">
        <v>815</v>
      </c>
      <c r="N770" s="250" t="s">
        <v>815</v>
      </c>
      <c r="O770" s="250" t="n">
        <v>120165</v>
      </c>
      <c r="P770" s="303" t="n">
        <v>45912</v>
      </c>
      <c r="Q770" s="287"/>
      <c r="R770" s="287"/>
      <c r="S770" s="287"/>
    </row>
    <row r="771" customFormat="false" ht="12.75" hidden="false" customHeight="true" outlineLevel="0" collapsed="false">
      <c r="A771" s="302" t="n">
        <v>768</v>
      </c>
      <c r="B771" s="303" t="n">
        <v>45918</v>
      </c>
      <c r="C771" s="276" t="n">
        <v>45901</v>
      </c>
      <c r="D771" s="251" t="s">
        <v>147</v>
      </c>
      <c r="E771" s="251" t="s">
        <v>211</v>
      </c>
      <c r="F771" s="278" t="n">
        <v>116.92</v>
      </c>
      <c r="G771" s="310" t="s">
        <v>644</v>
      </c>
      <c r="H771" s="277" t="s">
        <v>482</v>
      </c>
      <c r="I771" s="251" t="s">
        <v>393</v>
      </c>
      <c r="J771" s="253" t="s">
        <v>569</v>
      </c>
      <c r="K771" s="251" t="s">
        <v>570</v>
      </c>
      <c r="L771" s="280" t="s">
        <v>570</v>
      </c>
      <c r="M771" s="250" t="s">
        <v>815</v>
      </c>
      <c r="N771" s="250" t="s">
        <v>815</v>
      </c>
      <c r="O771" s="250" t="n">
        <v>9990</v>
      </c>
      <c r="P771" s="303" t="n">
        <v>45902</v>
      </c>
      <c r="Q771" s="287"/>
      <c r="R771" s="287"/>
      <c r="S771" s="287"/>
    </row>
    <row r="772" customFormat="false" ht="12.75" hidden="false" customHeight="true" outlineLevel="0" collapsed="false">
      <c r="A772" s="291" t="n">
        <v>769</v>
      </c>
      <c r="B772" s="303" t="n">
        <v>45919</v>
      </c>
      <c r="C772" s="276" t="n">
        <v>45901</v>
      </c>
      <c r="D772" s="251" t="s">
        <v>158</v>
      </c>
      <c r="E772" s="251" t="s">
        <v>356</v>
      </c>
      <c r="F772" s="278" t="n">
        <v>10.99</v>
      </c>
      <c r="G772" s="310" t="s">
        <v>1118</v>
      </c>
      <c r="H772" s="253" t="s">
        <v>588</v>
      </c>
      <c r="I772" s="251" t="s">
        <v>397</v>
      </c>
      <c r="J772" s="251" t="s">
        <v>539</v>
      </c>
      <c r="K772" s="277" t="s">
        <v>537</v>
      </c>
      <c r="L772" s="280" t="s">
        <v>537</v>
      </c>
      <c r="M772" s="250" t="s">
        <v>538</v>
      </c>
      <c r="N772" s="250" t="s">
        <v>538</v>
      </c>
      <c r="O772" s="250" t="n">
        <v>310163</v>
      </c>
      <c r="P772" s="303" t="n">
        <v>45900</v>
      </c>
      <c r="Q772" s="287"/>
      <c r="R772" s="287"/>
      <c r="S772" s="287"/>
    </row>
    <row r="773" customFormat="false" ht="12.75" hidden="false" customHeight="true" outlineLevel="0" collapsed="false">
      <c r="A773" s="291" t="n">
        <v>770</v>
      </c>
      <c r="B773" s="303" t="n">
        <v>45919</v>
      </c>
      <c r="C773" s="276" t="n">
        <v>45901</v>
      </c>
      <c r="D773" s="251" t="s">
        <v>158</v>
      </c>
      <c r="E773" s="251" t="s">
        <v>356</v>
      </c>
      <c r="F773" s="278" t="n">
        <v>39.34</v>
      </c>
      <c r="G773" s="310" t="s">
        <v>1118</v>
      </c>
      <c r="H773" s="253" t="s">
        <v>588</v>
      </c>
      <c r="I773" s="251" t="s">
        <v>396</v>
      </c>
      <c r="J773" s="251" t="s">
        <v>539</v>
      </c>
      <c r="K773" s="277" t="s">
        <v>537</v>
      </c>
      <c r="L773" s="280" t="s">
        <v>537</v>
      </c>
      <c r="M773" s="250" t="s">
        <v>538</v>
      </c>
      <c r="N773" s="250" t="s">
        <v>538</v>
      </c>
      <c r="O773" s="250" t="n">
        <v>1010160</v>
      </c>
      <c r="P773" s="303" t="n">
        <v>45900</v>
      </c>
      <c r="Q773" s="287"/>
      <c r="R773" s="287"/>
      <c r="S773" s="287"/>
    </row>
    <row r="774" customFormat="false" ht="12.75" hidden="false" customHeight="true" outlineLevel="0" collapsed="false">
      <c r="A774" s="302" t="n">
        <v>771</v>
      </c>
      <c r="B774" s="303" t="n">
        <v>45919</v>
      </c>
      <c r="C774" s="276" t="n">
        <v>45901</v>
      </c>
      <c r="D774" s="251" t="s">
        <v>158</v>
      </c>
      <c r="E774" s="251" t="s">
        <v>356</v>
      </c>
      <c r="F774" s="278" t="n">
        <v>96.63</v>
      </c>
      <c r="G774" s="310" t="s">
        <v>1118</v>
      </c>
      <c r="H774" s="253" t="s">
        <v>588</v>
      </c>
      <c r="I774" s="251" t="s">
        <v>394</v>
      </c>
      <c r="J774" s="251" t="s">
        <v>539</v>
      </c>
      <c r="K774" s="277" t="s">
        <v>537</v>
      </c>
      <c r="L774" s="280" t="s">
        <v>537</v>
      </c>
      <c r="M774" s="250" t="s">
        <v>538</v>
      </c>
      <c r="N774" s="250" t="s">
        <v>538</v>
      </c>
      <c r="O774" s="250" t="n">
        <v>51204299</v>
      </c>
      <c r="P774" s="303" t="n">
        <v>45900</v>
      </c>
      <c r="Q774" s="287"/>
      <c r="R774" s="287"/>
      <c r="S774" s="287"/>
    </row>
    <row r="775" customFormat="false" ht="12.75" hidden="false" customHeight="true" outlineLevel="0" collapsed="false">
      <c r="A775" s="291" t="n">
        <v>772</v>
      </c>
      <c r="B775" s="303" t="n">
        <v>45919</v>
      </c>
      <c r="C775" s="276" t="n">
        <v>45901</v>
      </c>
      <c r="D775" s="251" t="s">
        <v>158</v>
      </c>
      <c r="E775" s="251" t="s">
        <v>356</v>
      </c>
      <c r="F775" s="278" t="n">
        <v>36.48</v>
      </c>
      <c r="G775" s="310" t="s">
        <v>1118</v>
      </c>
      <c r="H775" s="253" t="s">
        <v>588</v>
      </c>
      <c r="I775" s="251" t="s">
        <v>395</v>
      </c>
      <c r="J775" s="251" t="s">
        <v>539</v>
      </c>
      <c r="K775" s="277" t="s">
        <v>537</v>
      </c>
      <c r="L775" s="280" t="s">
        <v>537</v>
      </c>
      <c r="M775" s="250" t="s">
        <v>538</v>
      </c>
      <c r="N775" s="250" t="s">
        <v>538</v>
      </c>
      <c r="O775" s="250" t="n">
        <v>267582</v>
      </c>
      <c r="P775" s="303" t="n">
        <v>45900</v>
      </c>
      <c r="Q775" s="287"/>
      <c r="R775" s="287"/>
      <c r="S775" s="287"/>
    </row>
    <row r="776" customFormat="false" ht="12.75" hidden="false" customHeight="true" outlineLevel="0" collapsed="false">
      <c r="A776" s="291" t="n">
        <v>773</v>
      </c>
      <c r="B776" s="303" t="n">
        <v>45919</v>
      </c>
      <c r="C776" s="276" t="n">
        <v>45901</v>
      </c>
      <c r="D776" s="251" t="s">
        <v>158</v>
      </c>
      <c r="E776" s="251" t="s">
        <v>254</v>
      </c>
      <c r="F776" s="278" t="n">
        <v>189.69</v>
      </c>
      <c r="G776" s="310" t="s">
        <v>1101</v>
      </c>
      <c r="H776" s="253" t="s">
        <v>1031</v>
      </c>
      <c r="I776" s="251" t="s">
        <v>396</v>
      </c>
      <c r="J776" s="253" t="s">
        <v>1107</v>
      </c>
      <c r="K776" s="251" t="s">
        <v>1108</v>
      </c>
      <c r="L776" s="280" t="s">
        <v>1108</v>
      </c>
      <c r="M776" s="250" t="s">
        <v>815</v>
      </c>
      <c r="N776" s="250" t="s">
        <v>815</v>
      </c>
      <c r="O776" s="250" t="n">
        <v>20251458</v>
      </c>
      <c r="P776" s="303" t="n">
        <v>45903</v>
      </c>
      <c r="Q776" s="287"/>
      <c r="R776" s="287"/>
      <c r="S776" s="287"/>
    </row>
    <row r="777" customFormat="false" ht="12.75" hidden="false" customHeight="true" outlineLevel="0" collapsed="false">
      <c r="A777" s="302" t="n">
        <v>774</v>
      </c>
      <c r="B777" s="303" t="n">
        <v>45919</v>
      </c>
      <c r="C777" s="276" t="n">
        <v>45901</v>
      </c>
      <c r="D777" s="251" t="s">
        <v>147</v>
      </c>
      <c r="E777" s="251" t="s">
        <v>149</v>
      </c>
      <c r="F777" s="278" t="n">
        <v>1571.53</v>
      </c>
      <c r="G777" s="310" t="s">
        <v>1119</v>
      </c>
      <c r="H777" s="251" t="s">
        <v>482</v>
      </c>
      <c r="I777" s="251" t="s">
        <v>396</v>
      </c>
      <c r="J777" s="251" t="s">
        <v>539</v>
      </c>
      <c r="K777" s="277" t="s">
        <v>537</v>
      </c>
      <c r="L777" s="280" t="s">
        <v>537</v>
      </c>
      <c r="M777" s="250" t="s">
        <v>538</v>
      </c>
      <c r="N777" s="250" t="s">
        <v>538</v>
      </c>
      <c r="O777" s="250" t="n">
        <v>1101644</v>
      </c>
      <c r="P777" s="303" t="n">
        <v>45900</v>
      </c>
      <c r="Q777" s="287"/>
      <c r="R777" s="287"/>
      <c r="S777" s="287"/>
    </row>
    <row r="778" customFormat="false" ht="12.75" hidden="false" customHeight="true" outlineLevel="0" collapsed="false">
      <c r="A778" s="291" t="n">
        <v>775</v>
      </c>
      <c r="B778" s="303" t="n">
        <v>45919</v>
      </c>
      <c r="C778" s="276" t="n">
        <v>45901</v>
      </c>
      <c r="D778" s="251" t="s">
        <v>147</v>
      </c>
      <c r="E778" s="251" t="s">
        <v>149</v>
      </c>
      <c r="F778" s="278" t="n">
        <v>1571.53</v>
      </c>
      <c r="G778" s="310" t="s">
        <v>1119</v>
      </c>
      <c r="H778" s="251" t="s">
        <v>482</v>
      </c>
      <c r="I778" s="251" t="s">
        <v>395</v>
      </c>
      <c r="J778" s="251" t="s">
        <v>539</v>
      </c>
      <c r="K778" s="277" t="s">
        <v>537</v>
      </c>
      <c r="L778" s="280" t="s">
        <v>537</v>
      </c>
      <c r="M778" s="250" t="s">
        <v>538</v>
      </c>
      <c r="N778" s="250" t="s">
        <v>538</v>
      </c>
      <c r="O778" s="250" t="n">
        <v>1010166</v>
      </c>
      <c r="P778" s="303" t="n">
        <v>45900</v>
      </c>
      <c r="Q778" s="287"/>
      <c r="R778" s="287"/>
      <c r="S778" s="287"/>
    </row>
    <row r="779" customFormat="false" ht="12.75" hidden="false" customHeight="true" outlineLevel="0" collapsed="false">
      <c r="A779" s="291" t="n">
        <v>776</v>
      </c>
      <c r="B779" s="303" t="n">
        <v>45919</v>
      </c>
      <c r="C779" s="276" t="n">
        <v>45901</v>
      </c>
      <c r="D779" s="251" t="s">
        <v>147</v>
      </c>
      <c r="E779" s="251" t="s">
        <v>149</v>
      </c>
      <c r="F779" s="278" t="n">
        <v>1312.23</v>
      </c>
      <c r="G779" s="310" t="s">
        <v>1119</v>
      </c>
      <c r="H779" s="251" t="s">
        <v>482</v>
      </c>
      <c r="I779" s="251" t="s">
        <v>397</v>
      </c>
      <c r="J779" s="251" t="s">
        <v>539</v>
      </c>
      <c r="K779" s="277" t="s">
        <v>537</v>
      </c>
      <c r="L779" s="280" t="s">
        <v>537</v>
      </c>
      <c r="M779" s="250" t="s">
        <v>538</v>
      </c>
      <c r="N779" s="250" t="s">
        <v>538</v>
      </c>
      <c r="O779" s="250" t="n">
        <v>1010168</v>
      </c>
      <c r="P779" s="303" t="n">
        <v>45900</v>
      </c>
      <c r="Q779" s="287"/>
      <c r="R779" s="287"/>
      <c r="S779" s="287"/>
    </row>
    <row r="780" customFormat="false" ht="12.75" hidden="false" customHeight="true" outlineLevel="0" collapsed="false">
      <c r="A780" s="302" t="n">
        <v>777</v>
      </c>
      <c r="B780" s="303" t="n">
        <v>45919</v>
      </c>
      <c r="C780" s="276" t="n">
        <v>45901</v>
      </c>
      <c r="D780" s="251" t="s">
        <v>147</v>
      </c>
      <c r="E780" s="251" t="s">
        <v>149</v>
      </c>
      <c r="F780" s="278" t="n">
        <v>65.01</v>
      </c>
      <c r="G780" s="310" t="s">
        <v>1119</v>
      </c>
      <c r="H780" s="251" t="s">
        <v>482</v>
      </c>
      <c r="I780" s="251" t="s">
        <v>394</v>
      </c>
      <c r="J780" s="251" t="s">
        <v>539</v>
      </c>
      <c r="K780" s="277" t="s">
        <v>537</v>
      </c>
      <c r="L780" s="280" t="s">
        <v>537</v>
      </c>
      <c r="M780" s="250" t="s">
        <v>538</v>
      </c>
      <c r="N780" s="250" t="s">
        <v>538</v>
      </c>
      <c r="O780" s="250" t="n">
        <v>1010187</v>
      </c>
      <c r="P780" s="303" t="n">
        <v>45900</v>
      </c>
      <c r="Q780" s="287"/>
      <c r="R780" s="287"/>
      <c r="S780" s="287"/>
    </row>
    <row r="781" customFormat="false" ht="12.75" hidden="false" customHeight="true" outlineLevel="0" collapsed="false">
      <c r="A781" s="291" t="n">
        <v>778</v>
      </c>
      <c r="B781" s="303" t="n">
        <v>45919</v>
      </c>
      <c r="C781" s="276" t="n">
        <v>45901</v>
      </c>
      <c r="D781" s="251" t="s">
        <v>147</v>
      </c>
      <c r="E781" s="251" t="s">
        <v>149</v>
      </c>
      <c r="F781" s="278" t="n">
        <v>4976.38</v>
      </c>
      <c r="G781" s="310" t="s">
        <v>1119</v>
      </c>
      <c r="H781" s="251" t="s">
        <v>482</v>
      </c>
      <c r="I781" s="251" t="s">
        <v>393</v>
      </c>
      <c r="J781" s="251" t="s">
        <v>539</v>
      </c>
      <c r="K781" s="277" t="s">
        <v>537</v>
      </c>
      <c r="L781" s="280" t="s">
        <v>537</v>
      </c>
      <c r="M781" s="250" t="s">
        <v>538</v>
      </c>
      <c r="N781" s="250" t="s">
        <v>538</v>
      </c>
      <c r="O781" s="250" t="n">
        <v>469195</v>
      </c>
      <c r="P781" s="303" t="n">
        <v>45900</v>
      </c>
      <c r="Q781" s="287"/>
      <c r="R781" s="287"/>
      <c r="S781" s="287"/>
    </row>
    <row r="782" customFormat="false" ht="12.75" hidden="false" customHeight="true" outlineLevel="0" collapsed="false">
      <c r="A782" s="291" t="n">
        <v>779</v>
      </c>
      <c r="B782" s="303" t="n">
        <v>45919</v>
      </c>
      <c r="C782" s="276" t="n">
        <v>45870</v>
      </c>
      <c r="D782" s="251" t="s">
        <v>147</v>
      </c>
      <c r="E782" s="251" t="s">
        <v>199</v>
      </c>
      <c r="F782" s="278" t="n">
        <v>1065.47</v>
      </c>
      <c r="G782" s="310" t="s">
        <v>1120</v>
      </c>
      <c r="H782" s="253" t="s">
        <v>482</v>
      </c>
      <c r="I782" s="251" t="s">
        <v>397</v>
      </c>
      <c r="J782" s="253" t="s">
        <v>818</v>
      </c>
      <c r="K782" s="251" t="s">
        <v>534</v>
      </c>
      <c r="L782" s="280" t="s">
        <v>534</v>
      </c>
      <c r="M782" s="250" t="s">
        <v>468</v>
      </c>
      <c r="N782" s="250" t="s">
        <v>468</v>
      </c>
      <c r="O782" s="250" t="n">
        <v>17274</v>
      </c>
      <c r="P782" s="303" t="n">
        <v>45900</v>
      </c>
      <c r="Q782" s="287"/>
      <c r="R782" s="287"/>
      <c r="S782" s="287"/>
    </row>
    <row r="783" customFormat="false" ht="12.75" hidden="false" customHeight="true" outlineLevel="0" collapsed="false">
      <c r="A783" s="302" t="n">
        <v>780</v>
      </c>
      <c r="B783" s="303" t="n">
        <v>45919</v>
      </c>
      <c r="C783" s="276" t="n">
        <v>45870</v>
      </c>
      <c r="D783" s="251" t="s">
        <v>147</v>
      </c>
      <c r="E783" s="251" t="s">
        <v>199</v>
      </c>
      <c r="F783" s="278" t="n">
        <v>1309.4</v>
      </c>
      <c r="G783" s="310" t="s">
        <v>1120</v>
      </c>
      <c r="H783" s="253" t="s">
        <v>482</v>
      </c>
      <c r="I783" s="251" t="s">
        <v>395</v>
      </c>
      <c r="J783" s="253" t="s">
        <v>818</v>
      </c>
      <c r="K783" s="251" t="s">
        <v>534</v>
      </c>
      <c r="L783" s="280" t="s">
        <v>534</v>
      </c>
      <c r="M783" s="250" t="s">
        <v>468</v>
      </c>
      <c r="N783" s="250" t="s">
        <v>468</v>
      </c>
      <c r="O783" s="250" t="n">
        <v>86582</v>
      </c>
      <c r="P783" s="303" t="n">
        <v>45900</v>
      </c>
      <c r="Q783" s="287"/>
      <c r="R783" s="287"/>
      <c r="S783" s="287"/>
    </row>
    <row r="784" customFormat="false" ht="12.75" hidden="false" customHeight="true" outlineLevel="0" collapsed="false">
      <c r="A784" s="291" t="n">
        <v>781</v>
      </c>
      <c r="B784" s="303" t="n">
        <v>45919</v>
      </c>
      <c r="C784" s="276" t="n">
        <v>45870</v>
      </c>
      <c r="D784" s="251" t="s">
        <v>147</v>
      </c>
      <c r="E784" s="251" t="s">
        <v>199</v>
      </c>
      <c r="F784" s="278" t="n">
        <v>1065.47</v>
      </c>
      <c r="G784" s="310" t="s">
        <v>1120</v>
      </c>
      <c r="H784" s="253" t="s">
        <v>482</v>
      </c>
      <c r="I784" s="251" t="s">
        <v>396</v>
      </c>
      <c r="J784" s="253" t="s">
        <v>818</v>
      </c>
      <c r="K784" s="251" t="s">
        <v>534</v>
      </c>
      <c r="L784" s="280" t="s">
        <v>534</v>
      </c>
      <c r="M784" s="250" t="s">
        <v>468</v>
      </c>
      <c r="N784" s="250" t="s">
        <v>468</v>
      </c>
      <c r="O784" s="250" t="n">
        <v>15997647</v>
      </c>
      <c r="P784" s="303" t="n">
        <v>45900</v>
      </c>
      <c r="Q784" s="287"/>
      <c r="R784" s="287"/>
      <c r="S784" s="287"/>
    </row>
    <row r="785" customFormat="false" ht="12.75" hidden="false" customHeight="true" outlineLevel="0" collapsed="false">
      <c r="A785" s="291" t="n">
        <v>782</v>
      </c>
      <c r="B785" s="303" t="n">
        <v>45919</v>
      </c>
      <c r="C785" s="276" t="n">
        <v>45870</v>
      </c>
      <c r="D785" s="251" t="s">
        <v>147</v>
      </c>
      <c r="E785" s="251" t="s">
        <v>199</v>
      </c>
      <c r="F785" s="278" t="n">
        <v>3091.91</v>
      </c>
      <c r="G785" s="310" t="s">
        <v>1120</v>
      </c>
      <c r="H785" s="253" t="s">
        <v>482</v>
      </c>
      <c r="I785" s="251" t="s">
        <v>393</v>
      </c>
      <c r="J785" s="253" t="s">
        <v>818</v>
      </c>
      <c r="K785" s="251" t="s">
        <v>534</v>
      </c>
      <c r="L785" s="280" t="s">
        <v>534</v>
      </c>
      <c r="M785" s="250" t="s">
        <v>468</v>
      </c>
      <c r="N785" s="250" t="s">
        <v>468</v>
      </c>
      <c r="O785" s="250" t="n">
        <v>15997800</v>
      </c>
      <c r="P785" s="303" t="n">
        <v>45900</v>
      </c>
      <c r="Q785" s="287"/>
      <c r="R785" s="287"/>
      <c r="S785" s="287"/>
    </row>
    <row r="786" customFormat="false" ht="12.75" hidden="false" customHeight="true" outlineLevel="0" collapsed="false">
      <c r="A786" s="302" t="n">
        <v>783</v>
      </c>
      <c r="B786" s="303" t="n">
        <v>45922</v>
      </c>
      <c r="C786" s="276" t="n">
        <v>45901</v>
      </c>
      <c r="D786" s="251" t="s">
        <v>158</v>
      </c>
      <c r="E786" s="251" t="s">
        <v>354</v>
      </c>
      <c r="F786" s="278" t="n">
        <v>552.6</v>
      </c>
      <c r="G786" s="310" t="s">
        <v>1121</v>
      </c>
      <c r="H786" s="253" t="s">
        <v>505</v>
      </c>
      <c r="I786" s="251" t="s">
        <v>394</v>
      </c>
      <c r="J786" s="251" t="s">
        <v>506</v>
      </c>
      <c r="K786" s="251" t="s">
        <v>544</v>
      </c>
      <c r="L786" s="280" t="s">
        <v>544</v>
      </c>
      <c r="M786" s="250" t="s">
        <v>468</v>
      </c>
      <c r="N786" s="250" t="s">
        <v>468</v>
      </c>
      <c r="O786" s="250" t="n">
        <v>20251497</v>
      </c>
      <c r="P786" s="303" t="n">
        <v>45922</v>
      </c>
      <c r="Q786" s="287"/>
      <c r="R786" s="287"/>
      <c r="S786" s="287"/>
    </row>
    <row r="787" customFormat="false" ht="12.75" hidden="false" customHeight="true" outlineLevel="0" collapsed="false">
      <c r="A787" s="291" t="n">
        <v>784</v>
      </c>
      <c r="B787" s="303" t="n">
        <v>45922</v>
      </c>
      <c r="C787" s="276" t="n">
        <v>45901</v>
      </c>
      <c r="D787" s="251" t="s">
        <v>158</v>
      </c>
      <c r="E787" s="251" t="s">
        <v>320</v>
      </c>
      <c r="F787" s="278" t="n">
        <v>288.9</v>
      </c>
      <c r="G787" s="310" t="s">
        <v>854</v>
      </c>
      <c r="H787" s="253" t="s">
        <v>1122</v>
      </c>
      <c r="I787" s="251" t="s">
        <v>397</v>
      </c>
      <c r="J787" s="253" t="s">
        <v>1123</v>
      </c>
      <c r="K787" s="251" t="s">
        <v>1124</v>
      </c>
      <c r="L787" s="280" t="s">
        <v>1124</v>
      </c>
      <c r="M787" s="250" t="s">
        <v>468</v>
      </c>
      <c r="N787" s="250" t="s">
        <v>468</v>
      </c>
      <c r="O787" s="250" t="n">
        <v>17274</v>
      </c>
      <c r="P787" s="303" t="n">
        <v>45908</v>
      </c>
      <c r="Q787" s="287"/>
      <c r="R787" s="287"/>
      <c r="S787" s="287"/>
    </row>
    <row r="788" customFormat="false" ht="12.75" hidden="false" customHeight="true" outlineLevel="0" collapsed="false">
      <c r="A788" s="291" t="n">
        <v>785</v>
      </c>
      <c r="B788" s="303" t="n">
        <v>45922</v>
      </c>
      <c r="C788" s="276" t="n">
        <v>45901</v>
      </c>
      <c r="D788" s="251" t="s">
        <v>158</v>
      </c>
      <c r="E788" s="251" t="s">
        <v>302</v>
      </c>
      <c r="F788" s="278" t="n">
        <v>5.47</v>
      </c>
      <c r="G788" s="310" t="s">
        <v>477</v>
      </c>
      <c r="H788" s="253"/>
      <c r="I788" s="251" t="s">
        <v>392</v>
      </c>
      <c r="J788" s="253" t="s">
        <v>839</v>
      </c>
      <c r="K788" s="251" t="s">
        <v>479</v>
      </c>
      <c r="L788" s="280" t="s">
        <v>479</v>
      </c>
      <c r="M788" s="250" t="s">
        <v>468</v>
      </c>
      <c r="N788" s="250" t="s">
        <v>468</v>
      </c>
      <c r="O788" s="250" t="n">
        <v>20251496</v>
      </c>
      <c r="P788" s="303" t="n">
        <v>45922</v>
      </c>
      <c r="Q788" s="287"/>
      <c r="R788" s="287"/>
      <c r="S788" s="287"/>
    </row>
    <row r="789" customFormat="false" ht="12.75" hidden="false" customHeight="true" outlineLevel="0" collapsed="false">
      <c r="A789" s="302" t="n">
        <v>786</v>
      </c>
      <c r="B789" s="303" t="n">
        <v>45923</v>
      </c>
      <c r="C789" s="276" t="n">
        <v>45901</v>
      </c>
      <c r="D789" s="251" t="s">
        <v>158</v>
      </c>
      <c r="E789" s="251" t="s">
        <v>258</v>
      </c>
      <c r="F789" s="278" t="n">
        <v>62.87</v>
      </c>
      <c r="G789" s="310" t="s">
        <v>937</v>
      </c>
      <c r="H789" s="253" t="s">
        <v>708</v>
      </c>
      <c r="I789" s="251" t="s">
        <v>394</v>
      </c>
      <c r="J789" s="253" t="s">
        <v>1030</v>
      </c>
      <c r="K789" s="251" t="s">
        <v>939</v>
      </c>
      <c r="L789" s="280" t="s">
        <v>939</v>
      </c>
      <c r="M789" s="250" t="s">
        <v>468</v>
      </c>
      <c r="N789" s="250" t="s">
        <v>468</v>
      </c>
      <c r="O789" s="250" t="n">
        <v>1458</v>
      </c>
      <c r="P789" s="303" t="n">
        <v>45904</v>
      </c>
      <c r="Q789" s="287"/>
      <c r="R789" s="287"/>
      <c r="S789" s="287"/>
    </row>
    <row r="790" customFormat="false" ht="12.75" hidden="false" customHeight="true" outlineLevel="0" collapsed="false">
      <c r="A790" s="291" t="n">
        <v>787</v>
      </c>
      <c r="B790" s="303" t="n">
        <v>45923</v>
      </c>
      <c r="C790" s="276" t="n">
        <v>45901</v>
      </c>
      <c r="D790" s="251" t="s">
        <v>158</v>
      </c>
      <c r="E790" s="251" t="s">
        <v>258</v>
      </c>
      <c r="F790" s="278" t="n">
        <v>887.82</v>
      </c>
      <c r="G790" s="310" t="s">
        <v>937</v>
      </c>
      <c r="H790" s="253" t="s">
        <v>588</v>
      </c>
      <c r="I790" s="251" t="s">
        <v>393</v>
      </c>
      <c r="J790" s="253" t="s">
        <v>1030</v>
      </c>
      <c r="K790" s="251" t="s">
        <v>939</v>
      </c>
      <c r="L790" s="280" t="s">
        <v>939</v>
      </c>
      <c r="M790" s="250" t="s">
        <v>468</v>
      </c>
      <c r="N790" s="250" t="s">
        <v>468</v>
      </c>
      <c r="O790" s="250" t="n">
        <v>1496</v>
      </c>
      <c r="P790" s="303" t="n">
        <v>45904</v>
      </c>
      <c r="Q790" s="287"/>
      <c r="R790" s="287"/>
      <c r="S790" s="287"/>
    </row>
    <row r="791" customFormat="false" ht="12.75" hidden="false" customHeight="true" outlineLevel="0" collapsed="false">
      <c r="A791" s="291" t="n">
        <v>788</v>
      </c>
      <c r="B791" s="303" t="n">
        <v>45923</v>
      </c>
      <c r="C791" s="276" t="n">
        <v>45901</v>
      </c>
      <c r="D791" s="251" t="s">
        <v>158</v>
      </c>
      <c r="E791" s="251" t="s">
        <v>258</v>
      </c>
      <c r="F791" s="278" t="n">
        <v>484.27</v>
      </c>
      <c r="G791" s="310" t="s">
        <v>937</v>
      </c>
      <c r="H791" s="253" t="s">
        <v>588</v>
      </c>
      <c r="I791" s="251" t="s">
        <v>395</v>
      </c>
      <c r="J791" s="253" t="s">
        <v>1030</v>
      </c>
      <c r="K791" s="251" t="s">
        <v>939</v>
      </c>
      <c r="L791" s="280" t="s">
        <v>939</v>
      </c>
      <c r="M791" s="250" t="s">
        <v>468</v>
      </c>
      <c r="N791" s="250" t="s">
        <v>468</v>
      </c>
      <c r="O791" s="250" t="n">
        <v>1497</v>
      </c>
      <c r="P791" s="303" t="n">
        <v>45904</v>
      </c>
      <c r="Q791" s="287"/>
      <c r="R791" s="287"/>
      <c r="S791" s="287"/>
    </row>
    <row r="792" customFormat="false" ht="12.75" hidden="false" customHeight="true" outlineLevel="0" collapsed="false">
      <c r="A792" s="302" t="n">
        <v>789</v>
      </c>
      <c r="B792" s="303" t="n">
        <v>45923</v>
      </c>
      <c r="C792" s="276" t="n">
        <v>45901</v>
      </c>
      <c r="D792" s="251" t="s">
        <v>158</v>
      </c>
      <c r="E792" s="251" t="s">
        <v>258</v>
      </c>
      <c r="F792" s="278" t="n">
        <v>131.39</v>
      </c>
      <c r="G792" s="310" t="s">
        <v>937</v>
      </c>
      <c r="H792" s="253" t="s">
        <v>588</v>
      </c>
      <c r="I792" s="251" t="s">
        <v>397</v>
      </c>
      <c r="J792" s="253" t="s">
        <v>1030</v>
      </c>
      <c r="K792" s="251" t="s">
        <v>939</v>
      </c>
      <c r="L792" s="280" t="s">
        <v>939</v>
      </c>
      <c r="M792" s="250" t="s">
        <v>468</v>
      </c>
      <c r="N792" s="250" t="s">
        <v>468</v>
      </c>
      <c r="O792" s="250" t="n">
        <v>1498</v>
      </c>
      <c r="P792" s="303" t="n">
        <v>45904</v>
      </c>
      <c r="Q792" s="287"/>
      <c r="R792" s="287"/>
      <c r="S792" s="287"/>
    </row>
    <row r="793" customFormat="false" ht="12.75" hidden="false" customHeight="true" outlineLevel="0" collapsed="false">
      <c r="A793" s="291" t="n">
        <v>790</v>
      </c>
      <c r="B793" s="303" t="n">
        <v>45923</v>
      </c>
      <c r="C793" s="276" t="n">
        <v>45901</v>
      </c>
      <c r="D793" s="251" t="s">
        <v>158</v>
      </c>
      <c r="E793" s="251" t="s">
        <v>258</v>
      </c>
      <c r="F793" s="278" t="n">
        <v>484.27</v>
      </c>
      <c r="G793" s="310" t="s">
        <v>937</v>
      </c>
      <c r="H793" s="253" t="s">
        <v>588</v>
      </c>
      <c r="I793" s="251" t="s">
        <v>396</v>
      </c>
      <c r="J793" s="253" t="s">
        <v>1030</v>
      </c>
      <c r="K793" s="251" t="s">
        <v>939</v>
      </c>
      <c r="L793" s="280" t="s">
        <v>939</v>
      </c>
      <c r="M793" s="250" t="s">
        <v>468</v>
      </c>
      <c r="N793" s="250" t="s">
        <v>468</v>
      </c>
      <c r="O793" s="250" t="n">
        <v>1499</v>
      </c>
      <c r="P793" s="303" t="n">
        <v>45904</v>
      </c>
      <c r="Q793" s="287"/>
      <c r="R793" s="287"/>
      <c r="S793" s="287"/>
    </row>
    <row r="794" customFormat="false" ht="12.75" hidden="false" customHeight="true" outlineLevel="0" collapsed="false">
      <c r="A794" s="291" t="n">
        <v>791</v>
      </c>
      <c r="B794" s="303" t="n">
        <v>45923</v>
      </c>
      <c r="C794" s="276" t="n">
        <v>45901</v>
      </c>
      <c r="D794" s="251" t="s">
        <v>147</v>
      </c>
      <c r="E794" s="251" t="s">
        <v>218</v>
      </c>
      <c r="F794" s="278" t="n">
        <v>269.55</v>
      </c>
      <c r="G794" s="310" t="s">
        <v>970</v>
      </c>
      <c r="H794" s="253" t="s">
        <v>482</v>
      </c>
      <c r="I794" s="251" t="s">
        <v>394</v>
      </c>
      <c r="J794" s="251" t="s">
        <v>527</v>
      </c>
      <c r="K794" s="251" t="s">
        <v>528</v>
      </c>
      <c r="L794" s="280" t="s">
        <v>528</v>
      </c>
      <c r="M794" s="250" t="s">
        <v>815</v>
      </c>
      <c r="N794" s="250" t="s">
        <v>815</v>
      </c>
      <c r="O794" s="250" t="n">
        <v>2398</v>
      </c>
      <c r="P794" s="303" t="n">
        <v>45923</v>
      </c>
      <c r="Q794" s="287"/>
      <c r="R794" s="287"/>
      <c r="S794" s="287"/>
    </row>
    <row r="795" customFormat="false" ht="12.75" hidden="false" customHeight="true" outlineLevel="0" collapsed="false">
      <c r="A795" s="302" t="n">
        <v>792</v>
      </c>
      <c r="B795" s="303" t="n">
        <v>45923</v>
      </c>
      <c r="C795" s="276" t="n">
        <v>45901</v>
      </c>
      <c r="D795" s="251" t="s">
        <v>147</v>
      </c>
      <c r="E795" s="251" t="s">
        <v>218</v>
      </c>
      <c r="F795" s="278" t="n">
        <v>213.5</v>
      </c>
      <c r="G795" s="310" t="s">
        <v>970</v>
      </c>
      <c r="H795" s="253" t="s">
        <v>482</v>
      </c>
      <c r="I795" s="251" t="s">
        <v>397</v>
      </c>
      <c r="J795" s="251" t="s">
        <v>527</v>
      </c>
      <c r="K795" s="251" t="s">
        <v>528</v>
      </c>
      <c r="L795" s="280" t="s">
        <v>528</v>
      </c>
      <c r="M795" s="250" t="s">
        <v>815</v>
      </c>
      <c r="N795" s="250" t="s">
        <v>815</v>
      </c>
      <c r="O795" s="250" t="n">
        <v>12826</v>
      </c>
      <c r="P795" s="303" t="n">
        <v>45923</v>
      </c>
      <c r="Q795" s="287"/>
      <c r="R795" s="287"/>
      <c r="S795" s="287"/>
    </row>
    <row r="796" customFormat="false" ht="12.75" hidden="false" customHeight="true" outlineLevel="0" collapsed="false">
      <c r="A796" s="291" t="n">
        <v>793</v>
      </c>
      <c r="B796" s="303" t="n">
        <v>45923</v>
      </c>
      <c r="C796" s="276" t="n">
        <v>45901</v>
      </c>
      <c r="D796" s="251" t="s">
        <v>158</v>
      </c>
      <c r="E796" s="251" t="s">
        <v>356</v>
      </c>
      <c r="F796" s="278" t="n">
        <v>515</v>
      </c>
      <c r="G796" s="310" t="s">
        <v>1125</v>
      </c>
      <c r="H796" s="253" t="s">
        <v>1126</v>
      </c>
      <c r="I796" s="251" t="s">
        <v>395</v>
      </c>
      <c r="J796" s="253" t="s">
        <v>1127</v>
      </c>
      <c r="K796" s="251" t="s">
        <v>1128</v>
      </c>
      <c r="L796" s="280" t="s">
        <v>1128</v>
      </c>
      <c r="M796" s="250" t="s">
        <v>468</v>
      </c>
      <c r="N796" s="250" t="s">
        <v>468</v>
      </c>
      <c r="O796" s="250" t="n">
        <v>13709</v>
      </c>
      <c r="P796" s="303" t="n">
        <v>45918</v>
      </c>
      <c r="Q796" s="287"/>
      <c r="R796" s="287"/>
      <c r="S796" s="287"/>
    </row>
    <row r="797" customFormat="false" ht="12.75" hidden="false" customHeight="true" outlineLevel="0" collapsed="false">
      <c r="A797" s="291" t="n">
        <v>794</v>
      </c>
      <c r="B797" s="303" t="n">
        <v>45923</v>
      </c>
      <c r="C797" s="276" t="n">
        <v>45901</v>
      </c>
      <c r="D797" s="251" t="s">
        <v>158</v>
      </c>
      <c r="E797" s="251" t="s">
        <v>356</v>
      </c>
      <c r="F797" s="278" t="n">
        <v>158.8</v>
      </c>
      <c r="G797" s="310" t="s">
        <v>983</v>
      </c>
      <c r="H797" s="253" t="s">
        <v>1129</v>
      </c>
      <c r="I797" s="251" t="s">
        <v>395</v>
      </c>
      <c r="J797" s="253" t="s">
        <v>1130</v>
      </c>
      <c r="K797" s="251" t="s">
        <v>1131</v>
      </c>
      <c r="L797" s="280" t="s">
        <v>1131</v>
      </c>
      <c r="M797" s="250" t="s">
        <v>468</v>
      </c>
      <c r="N797" s="250" t="s">
        <v>468</v>
      </c>
      <c r="O797" s="250" t="n">
        <v>133567</v>
      </c>
      <c r="P797" s="303" t="n">
        <v>45916</v>
      </c>
      <c r="Q797" s="287"/>
      <c r="R797" s="287"/>
      <c r="S797" s="287"/>
    </row>
    <row r="798" customFormat="false" ht="12.75" hidden="false" customHeight="true" outlineLevel="0" collapsed="false">
      <c r="A798" s="302" t="n">
        <v>795</v>
      </c>
      <c r="B798" s="303" t="n">
        <v>45923</v>
      </c>
      <c r="C798" s="276" t="n">
        <v>45901</v>
      </c>
      <c r="D798" s="251" t="s">
        <v>158</v>
      </c>
      <c r="E798" s="251" t="s">
        <v>310</v>
      </c>
      <c r="F798" s="278" t="n">
        <v>119.18</v>
      </c>
      <c r="G798" s="310" t="s">
        <v>1132</v>
      </c>
      <c r="H798" s="253" t="s">
        <v>1133</v>
      </c>
      <c r="I798" s="251" t="s">
        <v>395</v>
      </c>
      <c r="J798" s="253" t="s">
        <v>1134</v>
      </c>
      <c r="K798" s="251" t="s">
        <v>1135</v>
      </c>
      <c r="L798" s="280" t="s">
        <v>1135</v>
      </c>
      <c r="M798" s="250" t="s">
        <v>468</v>
      </c>
      <c r="N798" s="250" t="s">
        <v>468</v>
      </c>
      <c r="O798" s="250" t="n">
        <v>12826</v>
      </c>
      <c r="P798" s="303" t="n">
        <v>45910</v>
      </c>
      <c r="Q798" s="287"/>
      <c r="R798" s="287"/>
      <c r="S798" s="287"/>
    </row>
    <row r="799" customFormat="false" ht="12.75" hidden="false" customHeight="true" outlineLevel="0" collapsed="false">
      <c r="A799" s="291" t="n">
        <v>796</v>
      </c>
      <c r="B799" s="303" t="n">
        <v>45923</v>
      </c>
      <c r="C799" s="276" t="n">
        <v>45901</v>
      </c>
      <c r="D799" s="251" t="s">
        <v>158</v>
      </c>
      <c r="E799" s="251" t="s">
        <v>302</v>
      </c>
      <c r="F799" s="278" t="n">
        <v>48.83</v>
      </c>
      <c r="G799" s="310" t="s">
        <v>477</v>
      </c>
      <c r="H799" s="253"/>
      <c r="I799" s="251" t="s">
        <v>392</v>
      </c>
      <c r="J799" s="253" t="s">
        <v>839</v>
      </c>
      <c r="K799" s="251" t="s">
        <v>479</v>
      </c>
      <c r="L799" s="280" t="s">
        <v>479</v>
      </c>
      <c r="M799" s="250" t="s">
        <v>468</v>
      </c>
      <c r="N799" s="250" t="s">
        <v>468</v>
      </c>
      <c r="O799" s="250" t="n">
        <v>20251499</v>
      </c>
      <c r="P799" s="303" t="n">
        <v>45923</v>
      </c>
      <c r="Q799" s="287"/>
      <c r="R799" s="287"/>
      <c r="S799" s="287"/>
    </row>
    <row r="800" customFormat="false" ht="12.75" hidden="false" customHeight="true" outlineLevel="0" collapsed="false">
      <c r="A800" s="291" t="n">
        <v>797</v>
      </c>
      <c r="B800" s="303" t="n">
        <v>45924</v>
      </c>
      <c r="C800" s="276" t="n">
        <v>45901</v>
      </c>
      <c r="D800" s="251" t="s">
        <v>147</v>
      </c>
      <c r="E800" s="251" t="s">
        <v>218</v>
      </c>
      <c r="F800" s="278" t="n">
        <v>1694.78</v>
      </c>
      <c r="G800" s="310" t="s">
        <v>970</v>
      </c>
      <c r="H800" s="253" t="s">
        <v>482</v>
      </c>
      <c r="I800" s="251" t="s">
        <v>393</v>
      </c>
      <c r="J800" s="251" t="s">
        <v>527</v>
      </c>
      <c r="K800" s="251" t="s">
        <v>528</v>
      </c>
      <c r="L800" s="280" t="s">
        <v>528</v>
      </c>
      <c r="M800" s="250" t="s">
        <v>815</v>
      </c>
      <c r="N800" s="250" t="s">
        <v>815</v>
      </c>
      <c r="O800" s="250" t="n">
        <v>450104</v>
      </c>
      <c r="P800" s="303" t="n">
        <v>45923</v>
      </c>
      <c r="Q800" s="287"/>
      <c r="R800" s="287"/>
      <c r="S800" s="287"/>
    </row>
    <row r="801" customFormat="false" ht="12.75" hidden="false" customHeight="true" outlineLevel="0" collapsed="false">
      <c r="A801" s="302" t="n">
        <v>798</v>
      </c>
      <c r="B801" s="303" t="n">
        <v>45924</v>
      </c>
      <c r="C801" s="276" t="n">
        <v>45901</v>
      </c>
      <c r="D801" s="251" t="s">
        <v>147</v>
      </c>
      <c r="E801" s="251" t="s">
        <v>218</v>
      </c>
      <c r="F801" s="278" t="n">
        <v>174.05</v>
      </c>
      <c r="G801" s="310" t="s">
        <v>970</v>
      </c>
      <c r="H801" s="253" t="s">
        <v>482</v>
      </c>
      <c r="I801" s="251" t="s">
        <v>395</v>
      </c>
      <c r="J801" s="251" t="s">
        <v>527</v>
      </c>
      <c r="K801" s="251" t="s">
        <v>528</v>
      </c>
      <c r="L801" s="280" t="s">
        <v>528</v>
      </c>
      <c r="M801" s="250" t="s">
        <v>815</v>
      </c>
      <c r="N801" s="250" t="s">
        <v>815</v>
      </c>
      <c r="O801" s="250" t="n">
        <v>237582</v>
      </c>
      <c r="P801" s="303" t="n">
        <v>45923</v>
      </c>
      <c r="Q801" s="287"/>
      <c r="R801" s="287"/>
      <c r="S801" s="287"/>
    </row>
    <row r="802" customFormat="false" ht="12.75" hidden="false" customHeight="true" outlineLevel="0" collapsed="false">
      <c r="A802" s="291" t="n">
        <v>799</v>
      </c>
      <c r="B802" s="303" t="n">
        <v>45924</v>
      </c>
      <c r="C802" s="276" t="n">
        <v>45901</v>
      </c>
      <c r="D802" s="251" t="s">
        <v>147</v>
      </c>
      <c r="E802" s="251" t="s">
        <v>220</v>
      </c>
      <c r="F802" s="278" t="n">
        <v>920</v>
      </c>
      <c r="G802" s="310" t="s">
        <v>1136</v>
      </c>
      <c r="H802" s="253" t="s">
        <v>482</v>
      </c>
      <c r="I802" s="251" t="s">
        <v>393</v>
      </c>
      <c r="J802" s="251" t="s">
        <v>527</v>
      </c>
      <c r="K802" s="251" t="s">
        <v>528</v>
      </c>
      <c r="L802" s="280" t="s">
        <v>528</v>
      </c>
      <c r="M802" s="250" t="s">
        <v>815</v>
      </c>
      <c r="N802" s="250" t="s">
        <v>815</v>
      </c>
      <c r="O802" s="250" t="n">
        <v>18542</v>
      </c>
      <c r="P802" s="303" t="n">
        <v>45924</v>
      </c>
      <c r="Q802" s="287"/>
      <c r="R802" s="287"/>
      <c r="S802" s="287"/>
    </row>
    <row r="803" customFormat="false" ht="12.75" hidden="false" customHeight="true" outlineLevel="0" collapsed="false">
      <c r="A803" s="291" t="n">
        <v>800</v>
      </c>
      <c r="B803" s="303" t="n">
        <v>45925</v>
      </c>
      <c r="C803" s="276" t="n">
        <v>45901</v>
      </c>
      <c r="D803" s="251" t="s">
        <v>147</v>
      </c>
      <c r="E803" s="251" t="s">
        <v>211</v>
      </c>
      <c r="F803" s="278" t="n">
        <v>77.33</v>
      </c>
      <c r="G803" s="319" t="s">
        <v>644</v>
      </c>
      <c r="H803" s="277" t="s">
        <v>482</v>
      </c>
      <c r="I803" s="251" t="s">
        <v>394</v>
      </c>
      <c r="J803" s="253" t="s">
        <v>569</v>
      </c>
      <c r="K803" s="251" t="s">
        <v>570</v>
      </c>
      <c r="L803" s="280" t="s">
        <v>570</v>
      </c>
      <c r="M803" s="250" t="s">
        <v>815</v>
      </c>
      <c r="N803" s="250" t="s">
        <v>815</v>
      </c>
      <c r="O803" s="250" t="n">
        <v>9991</v>
      </c>
      <c r="P803" s="303" t="n">
        <v>45902</v>
      </c>
      <c r="Q803" s="287"/>
      <c r="R803" s="287"/>
      <c r="S803" s="287"/>
    </row>
    <row r="804" customFormat="false" ht="12.75" hidden="false" customHeight="true" outlineLevel="0" collapsed="false">
      <c r="A804" s="302" t="n">
        <v>801</v>
      </c>
      <c r="B804" s="303" t="n">
        <v>45925</v>
      </c>
      <c r="C804" s="276" t="n">
        <v>45901</v>
      </c>
      <c r="D804" s="251" t="s">
        <v>147</v>
      </c>
      <c r="E804" s="251" t="s">
        <v>211</v>
      </c>
      <c r="F804" s="278" t="n">
        <v>70.15</v>
      </c>
      <c r="G804" s="319" t="s">
        <v>644</v>
      </c>
      <c r="H804" s="277" t="s">
        <v>482</v>
      </c>
      <c r="I804" s="251" t="s">
        <v>395</v>
      </c>
      <c r="J804" s="253" t="s">
        <v>569</v>
      </c>
      <c r="K804" s="251" t="s">
        <v>570</v>
      </c>
      <c r="L804" s="280" t="s">
        <v>570</v>
      </c>
      <c r="M804" s="250" t="s">
        <v>815</v>
      </c>
      <c r="N804" s="250" t="s">
        <v>815</v>
      </c>
      <c r="O804" s="250" t="n">
        <v>9993</v>
      </c>
      <c r="P804" s="303" t="n">
        <v>45902</v>
      </c>
      <c r="Q804" s="287"/>
      <c r="R804" s="287"/>
      <c r="S804" s="287"/>
    </row>
    <row r="805" customFormat="false" ht="12.75" hidden="false" customHeight="true" outlineLevel="0" collapsed="false">
      <c r="A805" s="291" t="n">
        <v>802</v>
      </c>
      <c r="B805" s="303" t="n">
        <v>45925</v>
      </c>
      <c r="C805" s="276" t="n">
        <v>45901</v>
      </c>
      <c r="D805" s="251" t="s">
        <v>147</v>
      </c>
      <c r="E805" s="251" t="s">
        <v>211</v>
      </c>
      <c r="F805" s="278" t="n">
        <v>35.07</v>
      </c>
      <c r="G805" s="319" t="s">
        <v>644</v>
      </c>
      <c r="H805" s="277" t="s">
        <v>482</v>
      </c>
      <c r="I805" s="251" t="s">
        <v>397</v>
      </c>
      <c r="J805" s="253" t="s">
        <v>569</v>
      </c>
      <c r="K805" s="251" t="s">
        <v>570</v>
      </c>
      <c r="L805" s="280" t="s">
        <v>570</v>
      </c>
      <c r="M805" s="250" t="s">
        <v>815</v>
      </c>
      <c r="N805" s="250" t="s">
        <v>815</v>
      </c>
      <c r="O805" s="250" t="n">
        <v>9994</v>
      </c>
      <c r="P805" s="303" t="n">
        <v>45902</v>
      </c>
      <c r="Q805" s="287"/>
      <c r="R805" s="287"/>
      <c r="S805" s="287"/>
    </row>
    <row r="806" customFormat="false" ht="12.75" hidden="false" customHeight="true" outlineLevel="0" collapsed="false">
      <c r="A806" s="291" t="n">
        <v>803</v>
      </c>
      <c r="B806" s="303" t="n">
        <v>45925</v>
      </c>
      <c r="C806" s="276" t="n">
        <v>45901</v>
      </c>
      <c r="D806" s="251" t="s">
        <v>147</v>
      </c>
      <c r="E806" s="251" t="s">
        <v>211</v>
      </c>
      <c r="F806" s="278" t="n">
        <v>70.15</v>
      </c>
      <c r="G806" s="319" t="s">
        <v>644</v>
      </c>
      <c r="H806" s="277" t="s">
        <v>482</v>
      </c>
      <c r="I806" s="251" t="s">
        <v>396</v>
      </c>
      <c r="J806" s="253" t="s">
        <v>569</v>
      </c>
      <c r="K806" s="251" t="s">
        <v>570</v>
      </c>
      <c r="L806" s="280" t="s">
        <v>570</v>
      </c>
      <c r="M806" s="250" t="s">
        <v>815</v>
      </c>
      <c r="N806" s="250" t="s">
        <v>815</v>
      </c>
      <c r="O806" s="250" t="n">
        <v>9995</v>
      </c>
      <c r="P806" s="303" t="n">
        <v>45902</v>
      </c>
      <c r="Q806" s="287"/>
      <c r="R806" s="287"/>
      <c r="S806" s="287"/>
    </row>
    <row r="807" customFormat="false" ht="12.75" hidden="false" customHeight="true" outlineLevel="0" collapsed="false">
      <c r="A807" s="302" t="n">
        <v>804</v>
      </c>
      <c r="B807" s="303" t="n">
        <v>45925</v>
      </c>
      <c r="C807" s="276" t="n">
        <v>45901</v>
      </c>
      <c r="D807" s="251" t="s">
        <v>1137</v>
      </c>
      <c r="E807" s="251" t="s">
        <v>290</v>
      </c>
      <c r="F807" s="278" t="n">
        <v>357</v>
      </c>
      <c r="G807" s="310" t="s">
        <v>1067</v>
      </c>
      <c r="H807" s="253" t="s">
        <v>482</v>
      </c>
      <c r="I807" s="251" t="s">
        <v>394</v>
      </c>
      <c r="J807" s="253" t="s">
        <v>1138</v>
      </c>
      <c r="K807" s="251" t="s">
        <v>1139</v>
      </c>
      <c r="L807" s="280" t="s">
        <v>1139</v>
      </c>
      <c r="M807" s="250" t="s">
        <v>468</v>
      </c>
      <c r="N807" s="250" t="s">
        <v>468</v>
      </c>
      <c r="O807" s="250" t="n">
        <v>3110118</v>
      </c>
      <c r="P807" s="303" t="n">
        <v>45922</v>
      </c>
      <c r="Q807" s="287"/>
      <c r="R807" s="287"/>
      <c r="S807" s="287"/>
    </row>
    <row r="808" customFormat="false" ht="12.75" hidden="false" customHeight="true" outlineLevel="0" collapsed="false">
      <c r="A808" s="291" t="n">
        <v>805</v>
      </c>
      <c r="B808" s="303" t="n">
        <v>45926</v>
      </c>
      <c r="C808" s="276" t="n">
        <v>45901</v>
      </c>
      <c r="D808" s="251" t="s">
        <v>158</v>
      </c>
      <c r="E808" s="251" t="s">
        <v>238</v>
      </c>
      <c r="F808" s="278" t="n">
        <v>1679.65</v>
      </c>
      <c r="G808" s="310" t="s">
        <v>960</v>
      </c>
      <c r="H808" s="253" t="s">
        <v>961</v>
      </c>
      <c r="I808" s="251" t="s">
        <v>397</v>
      </c>
      <c r="J808" s="253" t="s">
        <v>962</v>
      </c>
      <c r="K808" s="251" t="s">
        <v>963</v>
      </c>
      <c r="L808" s="280" t="s">
        <v>963</v>
      </c>
      <c r="M808" s="250" t="s">
        <v>468</v>
      </c>
      <c r="N808" s="250" t="s">
        <v>468</v>
      </c>
      <c r="O808" s="250" t="n">
        <v>1585925</v>
      </c>
      <c r="P808" s="303" t="n">
        <v>45917</v>
      </c>
      <c r="Q808" s="287"/>
      <c r="R808" s="287"/>
      <c r="S808" s="287"/>
    </row>
    <row r="809" customFormat="false" ht="12.75" hidden="false" customHeight="true" outlineLevel="0" collapsed="false">
      <c r="A809" s="291" t="n">
        <v>806</v>
      </c>
      <c r="B809" s="303" t="n">
        <v>45926</v>
      </c>
      <c r="C809" s="276" t="n">
        <v>45901</v>
      </c>
      <c r="D809" s="251" t="s">
        <v>158</v>
      </c>
      <c r="E809" s="251" t="s">
        <v>322</v>
      </c>
      <c r="F809" s="278" t="n">
        <v>1577.09</v>
      </c>
      <c r="G809" s="310" t="s">
        <v>940</v>
      </c>
      <c r="H809" s="253" t="s">
        <v>1140</v>
      </c>
      <c r="I809" s="251" t="s">
        <v>394</v>
      </c>
      <c r="J809" s="253" t="s">
        <v>1141</v>
      </c>
      <c r="K809" s="251" t="s">
        <v>1142</v>
      </c>
      <c r="L809" s="280" t="s">
        <v>1142</v>
      </c>
      <c r="M809" s="250" t="s">
        <v>468</v>
      </c>
      <c r="N809" s="250" t="s">
        <v>468</v>
      </c>
      <c r="O809" s="250" t="n">
        <v>217582</v>
      </c>
      <c r="P809" s="303" t="n">
        <v>45925</v>
      </c>
      <c r="Q809" s="287"/>
      <c r="R809" s="287"/>
      <c r="S809" s="287"/>
    </row>
    <row r="810" customFormat="false" ht="12.75" hidden="false" customHeight="true" outlineLevel="0" collapsed="false">
      <c r="A810" s="302" t="n">
        <v>807</v>
      </c>
      <c r="B810" s="303" t="n">
        <v>45926</v>
      </c>
      <c r="C810" s="276" t="n">
        <v>45901</v>
      </c>
      <c r="D810" s="251" t="s">
        <v>158</v>
      </c>
      <c r="E810" s="251" t="s">
        <v>302</v>
      </c>
      <c r="F810" s="278" t="n">
        <v>10</v>
      </c>
      <c r="G810" s="310" t="s">
        <v>477</v>
      </c>
      <c r="H810" s="253"/>
      <c r="I810" s="251" t="s">
        <v>392</v>
      </c>
      <c r="J810" s="253" t="s">
        <v>839</v>
      </c>
      <c r="K810" s="251" t="s">
        <v>479</v>
      </c>
      <c r="L810" s="280" t="s">
        <v>479</v>
      </c>
      <c r="M810" s="250" t="s">
        <v>468</v>
      </c>
      <c r="N810" s="250" t="s">
        <v>468</v>
      </c>
      <c r="O810" s="250" t="n">
        <v>9453179</v>
      </c>
      <c r="P810" s="303" t="n">
        <v>45926</v>
      </c>
      <c r="Q810" s="287"/>
      <c r="R810" s="287"/>
      <c r="S810" s="287"/>
    </row>
    <row r="811" customFormat="false" ht="12.75" hidden="false" customHeight="true" outlineLevel="0" collapsed="false">
      <c r="A811" s="291" t="n">
        <v>808</v>
      </c>
      <c r="B811" s="303" t="n">
        <v>45929</v>
      </c>
      <c r="C811" s="276" t="n">
        <v>45901</v>
      </c>
      <c r="D811" s="251" t="s">
        <v>158</v>
      </c>
      <c r="E811" s="251" t="s">
        <v>340</v>
      </c>
      <c r="F811" s="278" t="n">
        <v>560.47</v>
      </c>
      <c r="G811" s="310" t="s">
        <v>1143</v>
      </c>
      <c r="H811" s="253" t="s">
        <v>588</v>
      </c>
      <c r="I811" s="251" t="s">
        <v>397</v>
      </c>
      <c r="J811" s="253" t="s">
        <v>814</v>
      </c>
      <c r="K811" s="251" t="s">
        <v>662</v>
      </c>
      <c r="L811" s="280" t="s">
        <v>662</v>
      </c>
      <c r="M811" s="250" t="s">
        <v>815</v>
      </c>
      <c r="N811" s="250" t="s">
        <v>815</v>
      </c>
      <c r="O811" s="250" t="n">
        <v>75925</v>
      </c>
      <c r="P811" s="303" t="n">
        <v>45901</v>
      </c>
      <c r="Q811" s="287"/>
      <c r="R811" s="287"/>
      <c r="S811" s="287"/>
    </row>
    <row r="812" customFormat="false" ht="12.75" hidden="false" customHeight="true" outlineLevel="0" collapsed="false">
      <c r="A812" s="291" t="n">
        <v>809</v>
      </c>
      <c r="B812" s="303" t="n">
        <v>45929</v>
      </c>
      <c r="C812" s="276" t="n">
        <v>45901</v>
      </c>
      <c r="D812" s="251" t="s">
        <v>158</v>
      </c>
      <c r="E812" s="251" t="s">
        <v>340</v>
      </c>
      <c r="F812" s="278" t="n">
        <v>233.77</v>
      </c>
      <c r="G812" s="310" t="s">
        <v>1143</v>
      </c>
      <c r="H812" s="253" t="s">
        <v>588</v>
      </c>
      <c r="I812" s="251" t="s">
        <v>396</v>
      </c>
      <c r="J812" s="253" t="s">
        <v>814</v>
      </c>
      <c r="K812" s="251" t="s">
        <v>662</v>
      </c>
      <c r="L812" s="280" t="s">
        <v>662</v>
      </c>
      <c r="M812" s="250" t="s">
        <v>815</v>
      </c>
      <c r="N812" s="250" t="s">
        <v>815</v>
      </c>
      <c r="O812" s="250" t="n">
        <v>5815925</v>
      </c>
      <c r="P812" s="303" t="n">
        <v>45901</v>
      </c>
      <c r="Q812" s="287"/>
      <c r="R812" s="287"/>
      <c r="S812" s="287"/>
    </row>
    <row r="813" customFormat="false" ht="12.75" hidden="false" customHeight="true" outlineLevel="0" collapsed="false">
      <c r="A813" s="302" t="n">
        <v>810</v>
      </c>
      <c r="B813" s="303" t="n">
        <v>45929</v>
      </c>
      <c r="C813" s="276" t="n">
        <v>45901</v>
      </c>
      <c r="D813" s="251" t="s">
        <v>158</v>
      </c>
      <c r="E813" s="251" t="s">
        <v>340</v>
      </c>
      <c r="F813" s="278" t="n">
        <v>240.63</v>
      </c>
      <c r="G813" s="310" t="s">
        <v>1143</v>
      </c>
      <c r="H813" s="253" t="s">
        <v>588</v>
      </c>
      <c r="I813" s="251" t="s">
        <v>394</v>
      </c>
      <c r="J813" s="253" t="s">
        <v>814</v>
      </c>
      <c r="K813" s="251" t="s">
        <v>662</v>
      </c>
      <c r="L813" s="280" t="s">
        <v>662</v>
      </c>
      <c r="M813" s="250" t="s">
        <v>815</v>
      </c>
      <c r="N813" s="250" t="s">
        <v>815</v>
      </c>
      <c r="O813" s="250" t="n">
        <v>3109881</v>
      </c>
      <c r="P813" s="303" t="n">
        <v>45901</v>
      </c>
      <c r="Q813" s="287"/>
      <c r="R813" s="287"/>
      <c r="S813" s="287"/>
    </row>
    <row r="814" customFormat="false" ht="12.75" hidden="false" customHeight="true" outlineLevel="0" collapsed="false">
      <c r="A814" s="291" t="n">
        <v>811</v>
      </c>
      <c r="B814" s="303" t="n">
        <v>45929</v>
      </c>
      <c r="C814" s="276" t="n">
        <v>45901</v>
      </c>
      <c r="D814" s="251" t="s">
        <v>158</v>
      </c>
      <c r="E814" s="251" t="s">
        <v>340</v>
      </c>
      <c r="F814" s="278" t="n">
        <v>168.9</v>
      </c>
      <c r="G814" s="310" t="s">
        <v>1143</v>
      </c>
      <c r="H814" s="253" t="s">
        <v>588</v>
      </c>
      <c r="I814" s="251" t="s">
        <v>393</v>
      </c>
      <c r="J814" s="253" t="s">
        <v>814</v>
      </c>
      <c r="K814" s="251" t="s">
        <v>662</v>
      </c>
      <c r="L814" s="280" t="s">
        <v>662</v>
      </c>
      <c r="M814" s="250" t="s">
        <v>815</v>
      </c>
      <c r="N814" s="250" t="s">
        <v>815</v>
      </c>
      <c r="O814" s="250" t="n">
        <v>3110118</v>
      </c>
      <c r="P814" s="303" t="n">
        <v>45901</v>
      </c>
      <c r="Q814" s="287"/>
      <c r="R814" s="287"/>
      <c r="S814" s="287"/>
    </row>
    <row r="815" customFormat="false" ht="12.75" hidden="false" customHeight="true" outlineLevel="0" collapsed="false">
      <c r="A815" s="291" t="n">
        <v>812</v>
      </c>
      <c r="B815" s="303" t="n">
        <v>45929</v>
      </c>
      <c r="C815" s="276" t="n">
        <v>45901</v>
      </c>
      <c r="D815" s="251" t="s">
        <v>158</v>
      </c>
      <c r="E815" s="251" t="s">
        <v>248</v>
      </c>
      <c r="F815" s="278" t="n">
        <v>191.68</v>
      </c>
      <c r="G815" s="310" t="s">
        <v>995</v>
      </c>
      <c r="H815" s="253" t="s">
        <v>588</v>
      </c>
      <c r="I815" s="251" t="s">
        <v>397</v>
      </c>
      <c r="J815" s="253" t="s">
        <v>996</v>
      </c>
      <c r="K815" s="251" t="s">
        <v>997</v>
      </c>
      <c r="L815" s="280" t="s">
        <v>997</v>
      </c>
      <c r="M815" s="250" t="s">
        <v>815</v>
      </c>
      <c r="N815" s="250" t="s">
        <v>815</v>
      </c>
      <c r="O815" s="250"/>
      <c r="P815" s="303" t="n">
        <v>45912</v>
      </c>
      <c r="Q815" s="287"/>
      <c r="R815" s="287"/>
      <c r="S815" s="287"/>
    </row>
    <row r="816" customFormat="false" ht="12.75" hidden="false" customHeight="true" outlineLevel="0" collapsed="false">
      <c r="A816" s="302" t="n">
        <v>813</v>
      </c>
      <c r="B816" s="303" t="n">
        <v>45930</v>
      </c>
      <c r="C816" s="276" t="n">
        <v>45901</v>
      </c>
      <c r="D816" s="251" t="s">
        <v>158</v>
      </c>
      <c r="E816" s="251" t="s">
        <v>354</v>
      </c>
      <c r="F816" s="278" t="n">
        <v>50</v>
      </c>
      <c r="G816" s="310" t="s">
        <v>1144</v>
      </c>
      <c r="H816" s="253" t="s">
        <v>505</v>
      </c>
      <c r="I816" s="251" t="s">
        <v>396</v>
      </c>
      <c r="J816" s="251" t="s">
        <v>487</v>
      </c>
      <c r="K816" s="251" t="s">
        <v>790</v>
      </c>
      <c r="L816" s="280" t="s">
        <v>790</v>
      </c>
      <c r="M816" s="250" t="s">
        <v>468</v>
      </c>
      <c r="N816" s="250" t="s">
        <v>468</v>
      </c>
      <c r="O816" s="250"/>
      <c r="P816" s="303" t="n">
        <v>45926</v>
      </c>
      <c r="Q816" s="287"/>
      <c r="R816" s="287"/>
      <c r="S816" s="287"/>
    </row>
    <row r="817" customFormat="false" ht="12.75" hidden="false" customHeight="true" outlineLevel="0" collapsed="false">
      <c r="A817" s="291" t="n">
        <v>814</v>
      </c>
      <c r="B817" s="303" t="n">
        <v>45930</v>
      </c>
      <c r="C817" s="276" t="n">
        <v>45901</v>
      </c>
      <c r="D817" s="251" t="s">
        <v>136</v>
      </c>
      <c r="E817" s="251" t="s">
        <v>142</v>
      </c>
      <c r="F817" s="278" t="n">
        <v>20.85</v>
      </c>
      <c r="G817" s="310" t="s">
        <v>1145</v>
      </c>
      <c r="H817" s="253" t="s">
        <v>505</v>
      </c>
      <c r="I817" s="251" t="s">
        <v>395</v>
      </c>
      <c r="J817" s="251" t="s">
        <v>621</v>
      </c>
      <c r="K817" s="251" t="s">
        <v>645</v>
      </c>
      <c r="L817" s="280" t="s">
        <v>645</v>
      </c>
      <c r="M817" s="250" t="s">
        <v>468</v>
      </c>
      <c r="N817" s="250" t="s">
        <v>468</v>
      </c>
      <c r="O817" s="250"/>
      <c r="P817" s="303" t="n">
        <v>45930</v>
      </c>
      <c r="Q817" s="287"/>
      <c r="R817" s="287"/>
      <c r="S817" s="287"/>
    </row>
    <row r="818" customFormat="false" ht="12.75" hidden="false" customHeight="true" outlineLevel="0" collapsed="false">
      <c r="A818" s="291" t="n">
        <v>815</v>
      </c>
      <c r="B818" s="303" t="n">
        <v>45930</v>
      </c>
      <c r="C818" s="276" t="n">
        <v>45901</v>
      </c>
      <c r="D818" s="251" t="s">
        <v>158</v>
      </c>
      <c r="E818" s="251" t="s">
        <v>354</v>
      </c>
      <c r="F818" s="278" t="n">
        <v>50</v>
      </c>
      <c r="G818" s="310" t="s">
        <v>1146</v>
      </c>
      <c r="H818" s="253" t="s">
        <v>505</v>
      </c>
      <c r="I818" s="251" t="s">
        <v>396</v>
      </c>
      <c r="J818" s="251" t="s">
        <v>487</v>
      </c>
      <c r="K818" s="251" t="s">
        <v>692</v>
      </c>
      <c r="L818" s="280" t="s">
        <v>692</v>
      </c>
      <c r="M818" s="250" t="s">
        <v>468</v>
      </c>
      <c r="N818" s="250" t="s">
        <v>468</v>
      </c>
      <c r="O818" s="250"/>
      <c r="P818" s="303" t="n">
        <v>45926</v>
      </c>
      <c r="Q818" s="287"/>
      <c r="R818" s="287"/>
      <c r="S818" s="287"/>
    </row>
    <row r="819" customFormat="false" ht="12.75" hidden="false" customHeight="true" outlineLevel="0" collapsed="false">
      <c r="A819" s="302" t="n">
        <v>816</v>
      </c>
      <c r="B819" s="303" t="n">
        <v>45930</v>
      </c>
      <c r="C819" s="276" t="n">
        <v>45901</v>
      </c>
      <c r="D819" s="251" t="s">
        <v>158</v>
      </c>
      <c r="E819" s="251" t="s">
        <v>302</v>
      </c>
      <c r="F819" s="278" t="n">
        <v>2</v>
      </c>
      <c r="G819" s="310" t="s">
        <v>477</v>
      </c>
      <c r="H819" s="253"/>
      <c r="I819" s="251" t="s">
        <v>392</v>
      </c>
      <c r="J819" s="253" t="s">
        <v>839</v>
      </c>
      <c r="K819" s="251" t="s">
        <v>479</v>
      </c>
      <c r="L819" s="280" t="s">
        <v>479</v>
      </c>
      <c r="M819" s="250" t="s">
        <v>468</v>
      </c>
      <c r="N819" s="250" t="s">
        <v>468</v>
      </c>
      <c r="O819" s="250"/>
      <c r="P819" s="303" t="n">
        <v>45867</v>
      </c>
      <c r="Q819" s="287"/>
      <c r="R819" s="287"/>
      <c r="S819" s="287"/>
    </row>
    <row r="820" customFormat="false" ht="12.75" hidden="false" customHeight="true" outlineLevel="0" collapsed="false">
      <c r="A820" s="291" t="n">
        <v>817</v>
      </c>
      <c r="B820" s="303" t="n">
        <v>45869</v>
      </c>
      <c r="C820" s="276" t="n">
        <v>45839</v>
      </c>
      <c r="D820" s="251" t="s">
        <v>134</v>
      </c>
      <c r="E820" s="251" t="s">
        <v>134</v>
      </c>
      <c r="F820" s="278" t="n">
        <v>458.48</v>
      </c>
      <c r="G820" s="322" t="s">
        <v>1003</v>
      </c>
      <c r="H820" s="253"/>
      <c r="I820" s="251" t="s">
        <v>392</v>
      </c>
      <c r="J820" s="251" t="s">
        <v>478</v>
      </c>
      <c r="K820" s="251" t="s">
        <v>479</v>
      </c>
      <c r="L820" s="280" t="s">
        <v>479</v>
      </c>
      <c r="M820" s="250"/>
      <c r="N820" s="250"/>
      <c r="O820" s="250"/>
      <c r="P820" s="303" t="n">
        <v>45869</v>
      </c>
      <c r="Q820" s="287"/>
      <c r="R820" s="287"/>
      <c r="S820" s="287"/>
    </row>
    <row r="821" customFormat="false" ht="12.75" hidden="false" customHeight="true" outlineLevel="0" collapsed="false">
      <c r="A821" s="291" t="n">
        <v>818</v>
      </c>
      <c r="B821" s="303" t="n">
        <v>45900</v>
      </c>
      <c r="C821" s="276" t="n">
        <v>45870</v>
      </c>
      <c r="D821" s="251" t="s">
        <v>134</v>
      </c>
      <c r="E821" s="251" t="s">
        <v>134</v>
      </c>
      <c r="F821" s="278" t="n">
        <v>596.22</v>
      </c>
      <c r="G821" s="322" t="s">
        <v>1003</v>
      </c>
      <c r="H821" s="253"/>
      <c r="I821" s="251" t="s">
        <v>392</v>
      </c>
      <c r="J821" s="251" t="s">
        <v>478</v>
      </c>
      <c r="K821" s="251" t="s">
        <v>479</v>
      </c>
      <c r="L821" s="280" t="s">
        <v>479</v>
      </c>
      <c r="M821" s="250"/>
      <c r="N821" s="250"/>
      <c r="O821" s="250"/>
      <c r="P821" s="303" t="n">
        <v>45900</v>
      </c>
      <c r="Q821" s="287"/>
      <c r="R821" s="287"/>
      <c r="S821" s="287"/>
    </row>
    <row r="822" customFormat="false" ht="12.75" hidden="false" customHeight="true" outlineLevel="0" collapsed="false">
      <c r="A822" s="302" t="n">
        <v>819</v>
      </c>
      <c r="B822" s="303" t="n">
        <v>45930</v>
      </c>
      <c r="C822" s="276" t="n">
        <v>45901</v>
      </c>
      <c r="D822" s="251" t="s">
        <v>134</v>
      </c>
      <c r="E822" s="251" t="s">
        <v>134</v>
      </c>
      <c r="F822" s="278" t="n">
        <v>1540.72</v>
      </c>
      <c r="G822" s="322" t="s">
        <v>1003</v>
      </c>
      <c r="H822" s="253"/>
      <c r="I822" s="251" t="s">
        <v>392</v>
      </c>
      <c r="J822" s="251" t="s">
        <v>478</v>
      </c>
      <c r="K822" s="251" t="s">
        <v>479</v>
      </c>
      <c r="L822" s="280" t="s">
        <v>479</v>
      </c>
      <c r="M822" s="250"/>
      <c r="N822" s="250"/>
      <c r="O822" s="250"/>
      <c r="P822" s="303" t="n">
        <v>45930</v>
      </c>
      <c r="Q822" s="287"/>
      <c r="R822" s="287"/>
      <c r="S822" s="287"/>
    </row>
    <row r="823" customFormat="false" ht="12.75" hidden="false" customHeight="true" outlineLevel="0" collapsed="false">
      <c r="A823" s="291" t="n">
        <v>820</v>
      </c>
      <c r="B823" s="303" t="n">
        <v>45931</v>
      </c>
      <c r="C823" s="276" t="n">
        <v>45931</v>
      </c>
      <c r="D823" s="251" t="s">
        <v>136</v>
      </c>
      <c r="E823" s="251" t="s">
        <v>142</v>
      </c>
      <c r="F823" s="278" t="n">
        <v>57</v>
      </c>
      <c r="G823" s="322" t="s">
        <v>1147</v>
      </c>
      <c r="H823" s="253" t="s">
        <v>505</v>
      </c>
      <c r="I823" s="251" t="s">
        <v>392</v>
      </c>
      <c r="J823" s="253" t="s">
        <v>1148</v>
      </c>
      <c r="K823" s="251" t="s">
        <v>1149</v>
      </c>
      <c r="L823" s="280" t="s">
        <v>1149</v>
      </c>
      <c r="M823" s="250"/>
      <c r="N823" s="250"/>
      <c r="O823" s="250" t="n">
        <v>140825</v>
      </c>
      <c r="P823" s="303"/>
      <c r="Q823" s="287"/>
      <c r="R823" s="287"/>
      <c r="S823" s="287"/>
    </row>
    <row r="824" customFormat="false" ht="12.75" hidden="false" customHeight="true" outlineLevel="0" collapsed="false">
      <c r="A824" s="291" t="n">
        <v>821</v>
      </c>
      <c r="B824" s="303" t="n">
        <v>45932</v>
      </c>
      <c r="C824" s="276" t="n">
        <v>45901</v>
      </c>
      <c r="D824" s="251" t="s">
        <v>113</v>
      </c>
      <c r="E824" s="251" t="s">
        <v>113</v>
      </c>
      <c r="F824" s="278" t="n">
        <v>1540.72</v>
      </c>
      <c r="G824" s="322" t="s">
        <v>1150</v>
      </c>
      <c r="H824" s="253"/>
      <c r="I824" s="251" t="s">
        <v>392</v>
      </c>
      <c r="J824" s="253" t="s">
        <v>471</v>
      </c>
      <c r="K824" s="251" t="s">
        <v>467</v>
      </c>
      <c r="L824" s="280" t="s">
        <v>467</v>
      </c>
      <c r="M824" s="250" t="s">
        <v>468</v>
      </c>
      <c r="N824" s="250" t="s">
        <v>468</v>
      </c>
      <c r="O824" s="250"/>
      <c r="P824" s="303" t="n">
        <v>45932</v>
      </c>
      <c r="Q824" s="287"/>
      <c r="R824" s="287"/>
      <c r="S824" s="287"/>
    </row>
    <row r="825" customFormat="false" ht="12.75" hidden="false" customHeight="true" outlineLevel="0" collapsed="false">
      <c r="A825" s="302" t="n">
        <v>822</v>
      </c>
      <c r="B825" s="303" t="n">
        <v>45933</v>
      </c>
      <c r="C825" s="276" t="n">
        <v>45931</v>
      </c>
      <c r="D825" s="251" t="s">
        <v>136</v>
      </c>
      <c r="E825" s="251" t="s">
        <v>142</v>
      </c>
      <c r="F825" s="278" t="n">
        <v>0.16</v>
      </c>
      <c r="G825" s="322" t="s">
        <v>1151</v>
      </c>
      <c r="H825" s="253" t="s">
        <v>505</v>
      </c>
      <c r="I825" s="251" t="s">
        <v>396</v>
      </c>
      <c r="J825" s="251" t="s">
        <v>487</v>
      </c>
      <c r="K825" s="251" t="s">
        <v>790</v>
      </c>
      <c r="L825" s="280" t="s">
        <v>790</v>
      </c>
      <c r="M825" s="250" t="s">
        <v>468</v>
      </c>
      <c r="N825" s="250" t="s">
        <v>468</v>
      </c>
      <c r="O825" s="250" t="n">
        <v>69412</v>
      </c>
      <c r="P825" s="303"/>
      <c r="Q825" s="287"/>
      <c r="R825" s="287"/>
      <c r="S825" s="287"/>
    </row>
    <row r="826" customFormat="false" ht="12.75" hidden="false" customHeight="true" outlineLevel="0" collapsed="false">
      <c r="A826" s="291" t="n">
        <v>823</v>
      </c>
      <c r="B826" s="303" t="n">
        <v>45933</v>
      </c>
      <c r="C826" s="276" t="n">
        <v>45931</v>
      </c>
      <c r="D826" s="251" t="s">
        <v>158</v>
      </c>
      <c r="E826" s="251" t="s">
        <v>240</v>
      </c>
      <c r="F826" s="278" t="n">
        <v>399.69</v>
      </c>
      <c r="G826" s="322" t="s">
        <v>606</v>
      </c>
      <c r="H826" s="253" t="s">
        <v>872</v>
      </c>
      <c r="I826" s="251" t="s">
        <v>394</v>
      </c>
      <c r="J826" s="253" t="s">
        <v>1015</v>
      </c>
      <c r="K826" s="251" t="s">
        <v>608</v>
      </c>
      <c r="L826" s="280" t="s">
        <v>608</v>
      </c>
      <c r="M826" s="250" t="s">
        <v>815</v>
      </c>
      <c r="N826" s="250" t="s">
        <v>815</v>
      </c>
      <c r="O826" s="250" t="n">
        <v>242775</v>
      </c>
      <c r="P826" s="303" t="n">
        <v>45924</v>
      </c>
      <c r="Q826" s="287"/>
      <c r="R826" s="287"/>
      <c r="S826" s="287"/>
    </row>
    <row r="827" customFormat="false" ht="12.75" hidden="false" customHeight="true" outlineLevel="0" collapsed="false">
      <c r="A827" s="291" t="n">
        <v>824</v>
      </c>
      <c r="B827" s="303" t="n">
        <v>45933</v>
      </c>
      <c r="C827" s="276" t="n">
        <v>45931</v>
      </c>
      <c r="D827" s="251" t="s">
        <v>158</v>
      </c>
      <c r="E827" s="251" t="s">
        <v>310</v>
      </c>
      <c r="F827" s="278" t="n">
        <v>237.1</v>
      </c>
      <c r="G827" s="322" t="s">
        <v>1152</v>
      </c>
      <c r="H827" s="253" t="s">
        <v>1153</v>
      </c>
      <c r="I827" s="251" t="s">
        <v>395</v>
      </c>
      <c r="J827" s="253" t="s">
        <v>1134</v>
      </c>
      <c r="K827" s="251" t="s">
        <v>1135</v>
      </c>
      <c r="L827" s="280" t="s">
        <v>1135</v>
      </c>
      <c r="M827" s="250" t="s">
        <v>468</v>
      </c>
      <c r="N827" s="250" t="s">
        <v>468</v>
      </c>
      <c r="O827" s="250" t="n">
        <v>13153</v>
      </c>
      <c r="P827" s="303" t="n">
        <v>45931</v>
      </c>
      <c r="Q827" s="287"/>
      <c r="R827" s="287"/>
      <c r="S827" s="287"/>
    </row>
    <row r="828" customFormat="false" ht="12.75" hidden="false" customHeight="true" outlineLevel="0" collapsed="false">
      <c r="A828" s="302" t="n">
        <v>825</v>
      </c>
      <c r="B828" s="303" t="n">
        <v>45933</v>
      </c>
      <c r="C828" s="276" t="n">
        <v>45931</v>
      </c>
      <c r="D828" s="251" t="s">
        <v>158</v>
      </c>
      <c r="E828" s="251" t="s">
        <v>356</v>
      </c>
      <c r="F828" s="278" t="n">
        <v>250</v>
      </c>
      <c r="G828" s="322" t="s">
        <v>1154</v>
      </c>
      <c r="H828" s="253" t="s">
        <v>500</v>
      </c>
      <c r="I828" s="251" t="s">
        <v>397</v>
      </c>
      <c r="J828" s="253" t="s">
        <v>853</v>
      </c>
      <c r="K828" s="251" t="s">
        <v>552</v>
      </c>
      <c r="L828" s="280" t="s">
        <v>552</v>
      </c>
      <c r="M828" s="250" t="s">
        <v>468</v>
      </c>
      <c r="N828" s="250" t="s">
        <v>468</v>
      </c>
      <c r="O828" s="250" t="n">
        <v>390</v>
      </c>
      <c r="P828" s="303" t="s">
        <v>1155</v>
      </c>
      <c r="Q828" s="287"/>
      <c r="R828" s="287"/>
      <c r="S828" s="287"/>
    </row>
    <row r="829" customFormat="false" ht="12.75" hidden="false" customHeight="true" outlineLevel="0" collapsed="false">
      <c r="A829" s="291" t="n">
        <v>826</v>
      </c>
      <c r="B829" s="303" t="n">
        <v>45936</v>
      </c>
      <c r="C829" s="276" t="n">
        <v>45901</v>
      </c>
      <c r="D829" s="251" t="s">
        <v>158</v>
      </c>
      <c r="E829" s="251" t="s">
        <v>356</v>
      </c>
      <c r="F829" s="278" t="n">
        <v>450</v>
      </c>
      <c r="G829" s="322" t="s">
        <v>1067</v>
      </c>
      <c r="H829" s="253" t="s">
        <v>482</v>
      </c>
      <c r="I829" s="251" t="s">
        <v>395</v>
      </c>
      <c r="J829" s="253" t="s">
        <v>1156</v>
      </c>
      <c r="K829" s="251"/>
      <c r="L829" s="280"/>
      <c r="M829" s="250" t="s">
        <v>468</v>
      </c>
      <c r="N829" s="250" t="s">
        <v>468</v>
      </c>
      <c r="O829" s="250" t="n">
        <v>100021025</v>
      </c>
      <c r="P829" s="303"/>
      <c r="Q829" s="287"/>
      <c r="R829" s="287"/>
      <c r="S829" s="287"/>
    </row>
    <row r="830" customFormat="false" ht="12.75" hidden="false" customHeight="true" outlineLevel="0" collapsed="false">
      <c r="A830" s="291" t="n">
        <v>827</v>
      </c>
      <c r="B830" s="303" t="n">
        <v>45936</v>
      </c>
      <c r="C830" s="276" t="n">
        <v>45931</v>
      </c>
      <c r="D830" s="251" t="s">
        <v>158</v>
      </c>
      <c r="E830" s="251" t="s">
        <v>302</v>
      </c>
      <c r="F830" s="278" t="n">
        <v>20.4</v>
      </c>
      <c r="G830" s="322" t="s">
        <v>1157</v>
      </c>
      <c r="H830" s="253"/>
      <c r="I830" s="251" t="s">
        <v>392</v>
      </c>
      <c r="J830" s="253" t="s">
        <v>839</v>
      </c>
      <c r="K830" s="251" t="s">
        <v>479</v>
      </c>
      <c r="L830" s="280" t="s">
        <v>479</v>
      </c>
      <c r="M830" s="250" t="s">
        <v>468</v>
      </c>
      <c r="N830" s="250" t="s">
        <v>468</v>
      </c>
      <c r="O830" s="250" t="n">
        <v>775531</v>
      </c>
      <c r="P830" s="303" t="n">
        <v>45936</v>
      </c>
      <c r="Q830" s="287"/>
      <c r="R830" s="287"/>
      <c r="S830" s="287"/>
    </row>
    <row r="831" customFormat="false" ht="12.75" hidden="false" customHeight="true" outlineLevel="0" collapsed="false">
      <c r="A831" s="302" t="n">
        <v>828</v>
      </c>
      <c r="B831" s="303" t="n">
        <v>45936</v>
      </c>
      <c r="C831" s="276" t="n">
        <v>45931</v>
      </c>
      <c r="D831" s="251" t="s">
        <v>158</v>
      </c>
      <c r="E831" s="251" t="s">
        <v>302</v>
      </c>
      <c r="F831" s="278" t="n">
        <v>164</v>
      </c>
      <c r="G831" s="322" t="s">
        <v>1157</v>
      </c>
      <c r="H831" s="253"/>
      <c r="I831" s="251" t="s">
        <v>392</v>
      </c>
      <c r="J831" s="253" t="s">
        <v>839</v>
      </c>
      <c r="K831" s="251" t="s">
        <v>479</v>
      </c>
      <c r="L831" s="280" t="s">
        <v>479</v>
      </c>
      <c r="M831" s="250" t="s">
        <v>468</v>
      </c>
      <c r="N831" s="250" t="s">
        <v>468</v>
      </c>
      <c r="O831" s="250" t="n">
        <v>775532</v>
      </c>
      <c r="P831" s="303" t="n">
        <v>45936</v>
      </c>
      <c r="Q831" s="287"/>
      <c r="R831" s="287"/>
      <c r="S831" s="287"/>
    </row>
    <row r="832" customFormat="false" ht="12.75" hidden="false" customHeight="true" outlineLevel="0" collapsed="false">
      <c r="A832" s="291" t="n">
        <v>829</v>
      </c>
      <c r="B832" s="303" t="n">
        <v>45936</v>
      </c>
      <c r="C832" s="276" t="n">
        <v>45931</v>
      </c>
      <c r="D832" s="251" t="s">
        <v>158</v>
      </c>
      <c r="E832" s="251" t="s">
        <v>302</v>
      </c>
      <c r="F832" s="278" t="n">
        <v>4.45</v>
      </c>
      <c r="G832" s="322" t="s">
        <v>1157</v>
      </c>
      <c r="H832" s="253"/>
      <c r="I832" s="251" t="s">
        <v>392</v>
      </c>
      <c r="J832" s="253" t="s">
        <v>839</v>
      </c>
      <c r="K832" s="251" t="s">
        <v>479</v>
      </c>
      <c r="L832" s="280" t="s">
        <v>479</v>
      </c>
      <c r="M832" s="250" t="s">
        <v>468</v>
      </c>
      <c r="N832" s="250" t="s">
        <v>468</v>
      </c>
      <c r="O832" s="250" t="n">
        <v>775533</v>
      </c>
      <c r="P832" s="303" t="n">
        <v>45936</v>
      </c>
      <c r="Q832" s="287"/>
      <c r="R832" s="287"/>
      <c r="S832" s="287"/>
    </row>
    <row r="833" customFormat="false" ht="12.75" hidden="false" customHeight="true" outlineLevel="0" collapsed="false">
      <c r="A833" s="291" t="n">
        <v>830</v>
      </c>
      <c r="B833" s="303" t="n">
        <v>45936</v>
      </c>
      <c r="C833" s="276" t="n">
        <v>45901</v>
      </c>
      <c r="D833" s="251" t="s">
        <v>147</v>
      </c>
      <c r="E833" s="251" t="s">
        <v>149</v>
      </c>
      <c r="F833" s="278" t="n">
        <v>2789.9</v>
      </c>
      <c r="G833" s="322" t="s">
        <v>1158</v>
      </c>
      <c r="H833" s="253" t="s">
        <v>482</v>
      </c>
      <c r="I833" s="251" t="s">
        <v>396</v>
      </c>
      <c r="J833" s="251" t="s">
        <v>487</v>
      </c>
      <c r="K833" s="251" t="s">
        <v>790</v>
      </c>
      <c r="L833" s="280" t="s">
        <v>790</v>
      </c>
      <c r="M833" s="250" t="s">
        <v>468</v>
      </c>
      <c r="N833" s="250" t="s">
        <v>1159</v>
      </c>
      <c r="O833" s="250" t="n">
        <v>69712</v>
      </c>
      <c r="P833" s="303" t="n">
        <v>45930</v>
      </c>
      <c r="Q833" s="287"/>
      <c r="R833" s="287"/>
      <c r="S833" s="287"/>
    </row>
    <row r="834" customFormat="false" ht="12.75" hidden="false" customHeight="true" outlineLevel="0" collapsed="false">
      <c r="A834" s="302" t="n">
        <v>831</v>
      </c>
      <c r="B834" s="303" t="n">
        <v>45936</v>
      </c>
      <c r="C834" s="276" t="n">
        <v>45901</v>
      </c>
      <c r="D834" s="251" t="s">
        <v>147</v>
      </c>
      <c r="E834" s="251" t="s">
        <v>149</v>
      </c>
      <c r="F834" s="278" t="n">
        <v>4256.29</v>
      </c>
      <c r="G834" s="322" t="s">
        <v>1158</v>
      </c>
      <c r="H834" s="253" t="s">
        <v>482</v>
      </c>
      <c r="I834" s="251" t="s">
        <v>393</v>
      </c>
      <c r="J834" s="251" t="s">
        <v>506</v>
      </c>
      <c r="K834" s="251" t="s">
        <v>544</v>
      </c>
      <c r="L834" s="280" t="s">
        <v>544</v>
      </c>
      <c r="M834" s="250" t="s">
        <v>468</v>
      </c>
      <c r="N834" s="250" t="s">
        <v>1159</v>
      </c>
      <c r="O834" s="250" t="n">
        <v>69195</v>
      </c>
      <c r="P834" s="303" t="n">
        <v>45930</v>
      </c>
      <c r="Q834" s="287"/>
      <c r="R834" s="287"/>
      <c r="S834" s="287"/>
    </row>
    <row r="835" customFormat="false" ht="12.75" hidden="false" customHeight="true" outlineLevel="0" collapsed="false">
      <c r="A835" s="291" t="n">
        <v>832</v>
      </c>
      <c r="B835" s="303" t="n">
        <v>45936</v>
      </c>
      <c r="C835" s="276" t="n">
        <v>45901</v>
      </c>
      <c r="D835" s="251" t="s">
        <v>147</v>
      </c>
      <c r="E835" s="251" t="s">
        <v>149</v>
      </c>
      <c r="F835" s="278" t="n">
        <v>2601.68</v>
      </c>
      <c r="G835" s="322" t="s">
        <v>1158</v>
      </c>
      <c r="H835" s="253" t="s">
        <v>482</v>
      </c>
      <c r="I835" s="251" t="s">
        <v>394</v>
      </c>
      <c r="J835" s="251" t="s">
        <v>487</v>
      </c>
      <c r="K835" s="251" t="s">
        <v>520</v>
      </c>
      <c r="L835" s="280" t="s">
        <v>520</v>
      </c>
      <c r="M835" s="250" t="s">
        <v>468</v>
      </c>
      <c r="N835" s="250" t="s">
        <v>1159</v>
      </c>
      <c r="O835" s="250" t="n">
        <v>69329</v>
      </c>
      <c r="P835" s="303" t="n">
        <v>45930</v>
      </c>
      <c r="Q835" s="287"/>
      <c r="R835" s="287"/>
      <c r="S835" s="287"/>
    </row>
    <row r="836" customFormat="false" ht="12.75" hidden="false" customHeight="true" outlineLevel="0" collapsed="false">
      <c r="A836" s="291" t="n">
        <v>833</v>
      </c>
      <c r="B836" s="303" t="n">
        <v>45936</v>
      </c>
      <c r="C836" s="276" t="n">
        <v>45901</v>
      </c>
      <c r="D836" s="251" t="s">
        <v>147</v>
      </c>
      <c r="E836" s="251" t="s">
        <v>149</v>
      </c>
      <c r="F836" s="278" t="n">
        <v>1370.96</v>
      </c>
      <c r="G836" s="322" t="s">
        <v>1158</v>
      </c>
      <c r="H836" s="253" t="s">
        <v>482</v>
      </c>
      <c r="I836" s="251" t="s">
        <v>395</v>
      </c>
      <c r="J836" s="251" t="s">
        <v>578</v>
      </c>
      <c r="K836" s="277" t="s">
        <v>579</v>
      </c>
      <c r="L836" s="280" t="s">
        <v>579</v>
      </c>
      <c r="M836" s="250" t="s">
        <v>468</v>
      </c>
      <c r="N836" s="250" t="s">
        <v>1159</v>
      </c>
      <c r="O836" s="250" t="n">
        <v>69721</v>
      </c>
      <c r="P836" s="303" t="n">
        <v>45930</v>
      </c>
      <c r="Q836" s="287"/>
      <c r="R836" s="287"/>
      <c r="S836" s="287"/>
    </row>
    <row r="837" customFormat="false" ht="12.75" hidden="false" customHeight="true" outlineLevel="0" collapsed="false">
      <c r="A837" s="302" t="n">
        <v>834</v>
      </c>
      <c r="B837" s="303" t="n">
        <v>45936</v>
      </c>
      <c r="C837" s="276" t="n">
        <v>45901</v>
      </c>
      <c r="D837" s="251" t="s">
        <v>147</v>
      </c>
      <c r="E837" s="251" t="s">
        <v>149</v>
      </c>
      <c r="F837" s="278" t="n">
        <v>5401.01</v>
      </c>
      <c r="G837" s="322" t="s">
        <v>1158</v>
      </c>
      <c r="H837" s="253" t="s">
        <v>482</v>
      </c>
      <c r="I837" s="251" t="s">
        <v>393</v>
      </c>
      <c r="J837" s="296" t="s">
        <v>491</v>
      </c>
      <c r="K837" s="251" t="s">
        <v>1002</v>
      </c>
      <c r="L837" s="280" t="s">
        <v>1002</v>
      </c>
      <c r="M837" s="250" t="s">
        <v>468</v>
      </c>
      <c r="N837" s="250" t="s">
        <v>1159</v>
      </c>
      <c r="O837" s="250" t="n">
        <v>6911</v>
      </c>
      <c r="P837" s="303" t="n">
        <v>45930</v>
      </c>
      <c r="Q837" s="287"/>
      <c r="R837" s="287"/>
      <c r="S837" s="287"/>
    </row>
    <row r="838" customFormat="false" ht="12.75" hidden="false" customHeight="true" outlineLevel="0" collapsed="false">
      <c r="A838" s="291" t="n">
        <v>835</v>
      </c>
      <c r="B838" s="303" t="n">
        <v>45936</v>
      </c>
      <c r="C838" s="276" t="n">
        <v>45901</v>
      </c>
      <c r="D838" s="251" t="s">
        <v>147</v>
      </c>
      <c r="E838" s="251" t="s">
        <v>149</v>
      </c>
      <c r="F838" s="278" t="n">
        <v>3178.07</v>
      </c>
      <c r="G838" s="322" t="s">
        <v>1158</v>
      </c>
      <c r="H838" s="253" t="s">
        <v>482</v>
      </c>
      <c r="I838" s="251" t="s">
        <v>393</v>
      </c>
      <c r="J838" s="251" t="s">
        <v>483</v>
      </c>
      <c r="K838" s="253" t="s">
        <v>521</v>
      </c>
      <c r="L838" s="280" t="s">
        <v>521</v>
      </c>
      <c r="M838" s="250" t="s">
        <v>468</v>
      </c>
      <c r="N838" s="250" t="s">
        <v>1159</v>
      </c>
      <c r="O838" s="250" t="n">
        <v>69442</v>
      </c>
      <c r="P838" s="303" t="n">
        <v>45930</v>
      </c>
      <c r="Q838" s="287"/>
      <c r="R838" s="287"/>
      <c r="S838" s="287"/>
    </row>
    <row r="839" customFormat="false" ht="12.75" hidden="false" customHeight="true" outlineLevel="0" collapsed="false">
      <c r="A839" s="291" t="n">
        <v>836</v>
      </c>
      <c r="B839" s="303" t="n">
        <v>45936</v>
      </c>
      <c r="C839" s="276" t="n">
        <v>45901</v>
      </c>
      <c r="D839" s="251" t="s">
        <v>147</v>
      </c>
      <c r="E839" s="251" t="s">
        <v>149</v>
      </c>
      <c r="F839" s="278" t="n">
        <v>2789.9</v>
      </c>
      <c r="G839" s="322" t="s">
        <v>1158</v>
      </c>
      <c r="H839" s="253" t="s">
        <v>482</v>
      </c>
      <c r="I839" s="251" t="s">
        <v>395</v>
      </c>
      <c r="J839" s="295" t="s">
        <v>487</v>
      </c>
      <c r="K839" s="251" t="s">
        <v>510</v>
      </c>
      <c r="L839" s="280" t="s">
        <v>510</v>
      </c>
      <c r="M839" s="250" t="s">
        <v>468</v>
      </c>
      <c r="N839" s="250" t="s">
        <v>1159</v>
      </c>
      <c r="O839" s="250" t="n">
        <v>69328</v>
      </c>
      <c r="P839" s="303" t="n">
        <v>45930</v>
      </c>
      <c r="Q839" s="287"/>
      <c r="R839" s="287"/>
      <c r="S839" s="287"/>
    </row>
    <row r="840" customFormat="false" ht="12.75" hidden="false" customHeight="true" outlineLevel="0" collapsed="false">
      <c r="A840" s="302" t="n">
        <v>837</v>
      </c>
      <c r="B840" s="303" t="n">
        <v>45936</v>
      </c>
      <c r="C840" s="276" t="n">
        <v>45901</v>
      </c>
      <c r="D840" s="251" t="s">
        <v>147</v>
      </c>
      <c r="E840" s="251" t="s">
        <v>149</v>
      </c>
      <c r="F840" s="278" t="n">
        <v>3636.67</v>
      </c>
      <c r="G840" s="322" t="s">
        <v>1158</v>
      </c>
      <c r="H840" s="253" t="s">
        <v>482</v>
      </c>
      <c r="I840" s="251" t="s">
        <v>397</v>
      </c>
      <c r="J840" s="251" t="s">
        <v>621</v>
      </c>
      <c r="K840" s="251" t="s">
        <v>694</v>
      </c>
      <c r="L840" s="280" t="s">
        <v>694</v>
      </c>
      <c r="M840" s="250" t="s">
        <v>468</v>
      </c>
      <c r="N840" s="250" t="s">
        <v>1159</v>
      </c>
      <c r="O840" s="250" t="n">
        <v>69850</v>
      </c>
      <c r="P840" s="303" t="n">
        <v>45930</v>
      </c>
      <c r="Q840" s="287"/>
      <c r="R840" s="287"/>
      <c r="S840" s="287"/>
    </row>
    <row r="841" customFormat="false" ht="12.75" hidden="false" customHeight="true" outlineLevel="0" collapsed="false">
      <c r="A841" s="291" t="n">
        <v>838</v>
      </c>
      <c r="B841" s="303" t="n">
        <v>45936</v>
      </c>
      <c r="C841" s="276" t="n">
        <v>45901</v>
      </c>
      <c r="D841" s="251" t="s">
        <v>147</v>
      </c>
      <c r="E841" s="251" t="s">
        <v>149</v>
      </c>
      <c r="F841" s="278" t="n">
        <v>2624.9</v>
      </c>
      <c r="G841" s="322" t="s">
        <v>1158</v>
      </c>
      <c r="H841" s="253" t="s">
        <v>482</v>
      </c>
      <c r="I841" s="251" t="s">
        <v>395</v>
      </c>
      <c r="J841" s="295" t="s">
        <v>487</v>
      </c>
      <c r="K841" s="251" t="s">
        <v>509</v>
      </c>
      <c r="L841" s="280" t="s">
        <v>509</v>
      </c>
      <c r="M841" s="250" t="s">
        <v>468</v>
      </c>
      <c r="N841" s="250" t="s">
        <v>1159</v>
      </c>
      <c r="O841" s="250" t="n">
        <v>69326</v>
      </c>
      <c r="P841" s="303" t="n">
        <v>45930</v>
      </c>
      <c r="Q841" s="287"/>
      <c r="R841" s="287"/>
      <c r="S841" s="287"/>
    </row>
    <row r="842" customFormat="false" ht="12.75" hidden="false" customHeight="true" outlineLevel="0" collapsed="false">
      <c r="A842" s="291" t="n">
        <v>839</v>
      </c>
      <c r="B842" s="303" t="n">
        <v>45936</v>
      </c>
      <c r="C842" s="276" t="n">
        <v>45901</v>
      </c>
      <c r="D842" s="251" t="s">
        <v>147</v>
      </c>
      <c r="E842" s="251" t="s">
        <v>149</v>
      </c>
      <c r="F842" s="278" t="n">
        <v>3477.33</v>
      </c>
      <c r="G842" s="322" t="s">
        <v>1158</v>
      </c>
      <c r="H842" s="253" t="s">
        <v>482</v>
      </c>
      <c r="I842" s="251" t="s">
        <v>394</v>
      </c>
      <c r="J842" s="251" t="s">
        <v>621</v>
      </c>
      <c r="K842" s="251" t="s">
        <v>622</v>
      </c>
      <c r="L842" s="280" t="s">
        <v>622</v>
      </c>
      <c r="M842" s="250" t="s">
        <v>468</v>
      </c>
      <c r="N842" s="250" t="s">
        <v>1159</v>
      </c>
      <c r="O842" s="250" t="n">
        <v>69323</v>
      </c>
      <c r="P842" s="303" t="n">
        <v>45930</v>
      </c>
      <c r="Q842" s="287"/>
      <c r="R842" s="287"/>
      <c r="S842" s="287"/>
    </row>
    <row r="843" customFormat="false" ht="12.75" hidden="false" customHeight="true" outlineLevel="0" collapsed="false">
      <c r="A843" s="302" t="n">
        <v>840</v>
      </c>
      <c r="B843" s="303" t="n">
        <v>45936</v>
      </c>
      <c r="C843" s="276" t="n">
        <v>45901</v>
      </c>
      <c r="D843" s="251" t="s">
        <v>147</v>
      </c>
      <c r="E843" s="251" t="s">
        <v>149</v>
      </c>
      <c r="F843" s="278" t="n">
        <v>2789.9</v>
      </c>
      <c r="G843" s="322" t="s">
        <v>1158</v>
      </c>
      <c r="H843" s="253" t="s">
        <v>482</v>
      </c>
      <c r="I843" s="251" t="s">
        <v>395</v>
      </c>
      <c r="J843" s="249" t="s">
        <v>487</v>
      </c>
      <c r="K843" s="251" t="s">
        <v>830</v>
      </c>
      <c r="L843" s="280" t="s">
        <v>830</v>
      </c>
      <c r="M843" s="250" t="s">
        <v>468</v>
      </c>
      <c r="N843" s="250" t="s">
        <v>1159</v>
      </c>
      <c r="O843" s="250" t="n">
        <v>69214</v>
      </c>
      <c r="P843" s="303" t="n">
        <v>45930</v>
      </c>
      <c r="Q843" s="287"/>
      <c r="R843" s="287"/>
      <c r="S843" s="287"/>
    </row>
    <row r="844" customFormat="false" ht="12.75" hidden="false" customHeight="true" outlineLevel="0" collapsed="false">
      <c r="A844" s="291" t="n">
        <v>841</v>
      </c>
      <c r="B844" s="303" t="n">
        <v>45936</v>
      </c>
      <c r="C844" s="276" t="n">
        <v>45901</v>
      </c>
      <c r="D844" s="251" t="s">
        <v>147</v>
      </c>
      <c r="E844" s="251" t="s">
        <v>149</v>
      </c>
      <c r="F844" s="278" t="n">
        <v>2789.9</v>
      </c>
      <c r="G844" s="322" t="s">
        <v>1158</v>
      </c>
      <c r="H844" s="253" t="s">
        <v>482</v>
      </c>
      <c r="I844" s="251" t="s">
        <v>396</v>
      </c>
      <c r="J844" s="295" t="s">
        <v>487</v>
      </c>
      <c r="K844" s="251" t="s">
        <v>514</v>
      </c>
      <c r="L844" s="280" t="s">
        <v>514</v>
      </c>
      <c r="M844" s="250" t="s">
        <v>468</v>
      </c>
      <c r="N844" s="250" t="s">
        <v>1159</v>
      </c>
      <c r="O844" s="250" t="n">
        <v>69333</v>
      </c>
      <c r="P844" s="303" t="n">
        <v>45930</v>
      </c>
      <c r="Q844" s="287"/>
      <c r="R844" s="287"/>
      <c r="S844" s="287"/>
    </row>
    <row r="845" customFormat="false" ht="12.75" hidden="false" customHeight="true" outlineLevel="0" collapsed="false">
      <c r="A845" s="291" t="n">
        <v>842</v>
      </c>
      <c r="B845" s="303" t="n">
        <v>45936</v>
      </c>
      <c r="C845" s="276" t="n">
        <v>45901</v>
      </c>
      <c r="D845" s="251" t="s">
        <v>147</v>
      </c>
      <c r="E845" s="251" t="s">
        <v>149</v>
      </c>
      <c r="F845" s="278" t="n">
        <v>2784.63</v>
      </c>
      <c r="G845" s="322" t="s">
        <v>1158</v>
      </c>
      <c r="H845" s="253" t="s">
        <v>482</v>
      </c>
      <c r="I845" s="251" t="s">
        <v>394</v>
      </c>
      <c r="J845" s="253" t="s">
        <v>487</v>
      </c>
      <c r="K845" s="251" t="s">
        <v>982</v>
      </c>
      <c r="L845" s="280" t="s">
        <v>982</v>
      </c>
      <c r="M845" s="250" t="s">
        <v>468</v>
      </c>
      <c r="N845" s="250" t="s">
        <v>1159</v>
      </c>
      <c r="O845" s="250" t="n">
        <v>70924</v>
      </c>
      <c r="P845" s="303" t="n">
        <v>45930</v>
      </c>
      <c r="Q845" s="287"/>
      <c r="R845" s="287"/>
      <c r="S845" s="287"/>
    </row>
    <row r="846" customFormat="false" ht="12.75" hidden="false" customHeight="true" outlineLevel="0" collapsed="false">
      <c r="A846" s="302" t="n">
        <v>843</v>
      </c>
      <c r="B846" s="303" t="n">
        <v>45936</v>
      </c>
      <c r="C846" s="276" t="n">
        <v>45901</v>
      </c>
      <c r="D846" s="251" t="s">
        <v>147</v>
      </c>
      <c r="E846" s="251" t="s">
        <v>149</v>
      </c>
      <c r="F846" s="278" t="n">
        <v>1420.46</v>
      </c>
      <c r="G846" s="322" t="s">
        <v>1158</v>
      </c>
      <c r="H846" s="253" t="s">
        <v>482</v>
      </c>
      <c r="I846" s="251" t="s">
        <v>394</v>
      </c>
      <c r="J846" s="251" t="s">
        <v>578</v>
      </c>
      <c r="K846" s="277" t="s">
        <v>595</v>
      </c>
      <c r="L846" s="280" t="s">
        <v>595</v>
      </c>
      <c r="M846" s="250" t="s">
        <v>468</v>
      </c>
      <c r="N846" s="250" t="s">
        <v>1159</v>
      </c>
      <c r="O846" s="250" t="n">
        <v>69680</v>
      </c>
      <c r="P846" s="303" t="n">
        <v>45930</v>
      </c>
      <c r="Q846" s="287"/>
      <c r="R846" s="287"/>
      <c r="S846" s="287"/>
    </row>
    <row r="847" customFormat="false" ht="12.75" hidden="false" customHeight="true" outlineLevel="0" collapsed="false">
      <c r="A847" s="291" t="n">
        <v>844</v>
      </c>
      <c r="B847" s="303" t="n">
        <v>45936</v>
      </c>
      <c r="C847" s="276" t="n">
        <v>45931</v>
      </c>
      <c r="D847" s="251" t="s">
        <v>158</v>
      </c>
      <c r="E847" s="251" t="s">
        <v>240</v>
      </c>
      <c r="F847" s="278" t="n">
        <v>728.08</v>
      </c>
      <c r="G847" s="322" t="s">
        <v>1160</v>
      </c>
      <c r="H847" s="253" t="s">
        <v>1006</v>
      </c>
      <c r="I847" s="251" t="s">
        <v>396</v>
      </c>
      <c r="J847" s="253" t="s">
        <v>1089</v>
      </c>
      <c r="K847" s="251" t="s">
        <v>1090</v>
      </c>
      <c r="L847" s="280" t="s">
        <v>1090</v>
      </c>
      <c r="M847" s="250" t="s">
        <v>815</v>
      </c>
      <c r="N847" s="250" t="s">
        <v>815</v>
      </c>
      <c r="O847" s="250" t="n">
        <v>211149</v>
      </c>
      <c r="P847" s="303" t="n">
        <v>45705</v>
      </c>
      <c r="Q847" s="287"/>
      <c r="R847" s="287"/>
      <c r="S847" s="287"/>
    </row>
    <row r="848" customFormat="false" ht="12.75" hidden="false" customHeight="true" outlineLevel="0" collapsed="false">
      <c r="A848" s="291" t="n">
        <v>845</v>
      </c>
      <c r="B848" s="303" t="n">
        <v>45936</v>
      </c>
      <c r="C848" s="276" t="n">
        <v>45901</v>
      </c>
      <c r="D848" s="251" t="s">
        <v>147</v>
      </c>
      <c r="E848" s="251" t="s">
        <v>149</v>
      </c>
      <c r="F848" s="278" t="n">
        <v>1158.33</v>
      </c>
      <c r="G848" s="322" t="s">
        <v>1158</v>
      </c>
      <c r="H848" s="253" t="s">
        <v>482</v>
      </c>
      <c r="I848" s="251" t="s">
        <v>396</v>
      </c>
      <c r="J848" s="251" t="s">
        <v>712</v>
      </c>
      <c r="K848" s="251" t="s">
        <v>713</v>
      </c>
      <c r="L848" s="280" t="s">
        <v>713</v>
      </c>
      <c r="M848" s="250" t="s">
        <v>468</v>
      </c>
      <c r="N848" s="250" t="s">
        <v>1159</v>
      </c>
      <c r="O848" s="250" t="n">
        <v>70319</v>
      </c>
      <c r="P848" s="303" t="n">
        <v>45930</v>
      </c>
      <c r="Q848" s="287"/>
      <c r="R848" s="287"/>
      <c r="S848" s="287"/>
    </row>
    <row r="849" customFormat="false" ht="12.75" hidden="false" customHeight="true" outlineLevel="0" collapsed="false">
      <c r="A849" s="302" t="n">
        <v>846</v>
      </c>
      <c r="B849" s="303" t="n">
        <v>45936</v>
      </c>
      <c r="C849" s="276" t="n">
        <v>45901</v>
      </c>
      <c r="D849" s="251" t="s">
        <v>147</v>
      </c>
      <c r="E849" s="251" t="s">
        <v>149</v>
      </c>
      <c r="F849" s="278" t="n">
        <v>1548.52</v>
      </c>
      <c r="G849" s="322" t="s">
        <v>1158</v>
      </c>
      <c r="H849" s="253" t="s">
        <v>482</v>
      </c>
      <c r="I849" s="251" t="s">
        <v>394</v>
      </c>
      <c r="J849" s="253" t="s">
        <v>485</v>
      </c>
      <c r="K849" s="251" t="s">
        <v>1058</v>
      </c>
      <c r="L849" s="280" t="s">
        <v>1058</v>
      </c>
      <c r="M849" s="250" t="s">
        <v>468</v>
      </c>
      <c r="N849" s="250" t="s">
        <v>1159</v>
      </c>
      <c r="O849" s="250" t="n">
        <v>71621</v>
      </c>
      <c r="P849" s="303" t="n">
        <v>45930</v>
      </c>
      <c r="Q849" s="287"/>
      <c r="R849" s="287"/>
      <c r="S849" s="287"/>
    </row>
    <row r="850" customFormat="false" ht="12.75" hidden="false" customHeight="true" outlineLevel="0" collapsed="false">
      <c r="A850" s="291" t="n">
        <v>847</v>
      </c>
      <c r="B850" s="303" t="n">
        <v>45936</v>
      </c>
      <c r="C850" s="276" t="n">
        <v>45901</v>
      </c>
      <c r="D850" s="251" t="s">
        <v>147</v>
      </c>
      <c r="E850" s="251" t="s">
        <v>149</v>
      </c>
      <c r="F850" s="278" t="n">
        <v>2789.9</v>
      </c>
      <c r="G850" s="322" t="s">
        <v>1158</v>
      </c>
      <c r="H850" s="253" t="s">
        <v>482</v>
      </c>
      <c r="I850" s="251" t="s">
        <v>397</v>
      </c>
      <c r="J850" s="249" t="s">
        <v>487</v>
      </c>
      <c r="K850" s="251" t="s">
        <v>831</v>
      </c>
      <c r="L850" s="280" t="s">
        <v>831</v>
      </c>
      <c r="M850" s="250" t="s">
        <v>468</v>
      </c>
      <c r="N850" s="250" t="s">
        <v>1159</v>
      </c>
      <c r="O850" s="250" t="n">
        <v>70108</v>
      </c>
      <c r="P850" s="303" t="n">
        <v>45930</v>
      </c>
      <c r="Q850" s="287"/>
      <c r="R850" s="287"/>
      <c r="S850" s="287"/>
    </row>
    <row r="851" customFormat="false" ht="12.75" hidden="false" customHeight="true" outlineLevel="0" collapsed="false">
      <c r="A851" s="291" t="n">
        <v>848</v>
      </c>
      <c r="B851" s="303" t="n">
        <v>45936</v>
      </c>
      <c r="C851" s="276" t="n">
        <v>45901</v>
      </c>
      <c r="D851" s="251" t="s">
        <v>147</v>
      </c>
      <c r="E851" s="251" t="s">
        <v>149</v>
      </c>
      <c r="F851" s="278" t="n">
        <v>3091.82</v>
      </c>
      <c r="G851" s="322" t="s">
        <v>1158</v>
      </c>
      <c r="H851" s="253" t="s">
        <v>482</v>
      </c>
      <c r="I851" s="251" t="s">
        <v>394</v>
      </c>
      <c r="J851" s="249" t="s">
        <v>483</v>
      </c>
      <c r="K851" s="251" t="s">
        <v>977</v>
      </c>
      <c r="L851" s="280" t="s">
        <v>977</v>
      </c>
      <c r="M851" s="250" t="s">
        <v>468</v>
      </c>
      <c r="N851" s="250" t="s">
        <v>1159</v>
      </c>
      <c r="O851" s="250" t="n">
        <v>71083</v>
      </c>
      <c r="P851" s="303" t="n">
        <v>45930</v>
      </c>
      <c r="Q851" s="287"/>
      <c r="R851" s="287"/>
      <c r="S851" s="287"/>
    </row>
    <row r="852" customFormat="false" ht="12.75" hidden="false" customHeight="true" outlineLevel="0" collapsed="false">
      <c r="A852" s="302" t="n">
        <v>849</v>
      </c>
      <c r="B852" s="303" t="n">
        <v>45937</v>
      </c>
      <c r="C852" s="276" t="n">
        <v>45931</v>
      </c>
      <c r="D852" s="251" t="s">
        <v>158</v>
      </c>
      <c r="E852" s="251" t="s">
        <v>302</v>
      </c>
      <c r="F852" s="278" t="n">
        <v>91.74</v>
      </c>
      <c r="G852" s="322" t="s">
        <v>1157</v>
      </c>
      <c r="H852" s="253"/>
      <c r="I852" s="251" t="s">
        <v>392</v>
      </c>
      <c r="J852" s="253" t="s">
        <v>839</v>
      </c>
      <c r="K852" s="251" t="s">
        <v>479</v>
      </c>
      <c r="L852" s="280" t="s">
        <v>479</v>
      </c>
      <c r="M852" s="250" t="s">
        <v>468</v>
      </c>
      <c r="N852" s="250" t="s">
        <v>468</v>
      </c>
      <c r="O852" s="250" t="n">
        <v>775534</v>
      </c>
      <c r="P852" s="303" t="n">
        <v>45937</v>
      </c>
      <c r="Q852" s="287"/>
      <c r="R852" s="287"/>
      <c r="S852" s="287"/>
    </row>
    <row r="853" customFormat="false" ht="12.75" hidden="false" customHeight="true" outlineLevel="0" collapsed="false">
      <c r="A853" s="291" t="n">
        <v>850</v>
      </c>
      <c r="B853" s="303" t="n">
        <v>45937</v>
      </c>
      <c r="C853" s="276" t="n">
        <v>45901</v>
      </c>
      <c r="D853" s="251" t="s">
        <v>147</v>
      </c>
      <c r="E853" s="251" t="s">
        <v>149</v>
      </c>
      <c r="F853" s="278" t="n">
        <v>3636.67</v>
      </c>
      <c r="G853" s="322" t="s">
        <v>1158</v>
      </c>
      <c r="H853" s="253" t="s">
        <v>482</v>
      </c>
      <c r="I853" s="251" t="s">
        <v>395</v>
      </c>
      <c r="J853" s="251" t="s">
        <v>621</v>
      </c>
      <c r="K853" s="251" t="s">
        <v>645</v>
      </c>
      <c r="L853" s="280" t="s">
        <v>645</v>
      </c>
      <c r="M853" s="250" t="s">
        <v>468</v>
      </c>
      <c r="N853" s="250" t="s">
        <v>1159</v>
      </c>
      <c r="O853" s="250" t="n">
        <v>69282</v>
      </c>
      <c r="P853" s="303" t="n">
        <v>45930</v>
      </c>
      <c r="Q853" s="287"/>
      <c r="R853" s="287"/>
      <c r="S853" s="287"/>
    </row>
    <row r="854" customFormat="false" ht="12.75" hidden="false" customHeight="true" outlineLevel="0" collapsed="false">
      <c r="A854" s="291" t="n">
        <v>851</v>
      </c>
      <c r="B854" s="303" t="n">
        <v>45937</v>
      </c>
      <c r="C854" s="276" t="n">
        <v>45901</v>
      </c>
      <c r="D854" s="251" t="s">
        <v>147</v>
      </c>
      <c r="E854" s="251" t="s">
        <v>149</v>
      </c>
      <c r="F854" s="278" t="n">
        <v>2725.5</v>
      </c>
      <c r="G854" s="322" t="s">
        <v>1158</v>
      </c>
      <c r="H854" s="253" t="s">
        <v>482</v>
      </c>
      <c r="I854" s="251" t="s">
        <v>397</v>
      </c>
      <c r="J854" s="251" t="s">
        <v>487</v>
      </c>
      <c r="K854" s="277" t="s">
        <v>612</v>
      </c>
      <c r="L854" s="280" t="s">
        <v>612</v>
      </c>
      <c r="M854" s="250" t="s">
        <v>468</v>
      </c>
      <c r="N854" s="250" t="s">
        <v>1159</v>
      </c>
      <c r="O854" s="250" t="n">
        <v>69849</v>
      </c>
      <c r="P854" s="303" t="n">
        <v>45930</v>
      </c>
      <c r="Q854" s="287"/>
      <c r="R854" s="287"/>
      <c r="S854" s="287"/>
    </row>
    <row r="855" customFormat="false" ht="12.75" hidden="false" customHeight="true" outlineLevel="0" collapsed="false">
      <c r="A855" s="302" t="n">
        <v>852</v>
      </c>
      <c r="B855" s="303" t="n">
        <v>45937</v>
      </c>
      <c r="C855" s="276" t="n">
        <v>45901</v>
      </c>
      <c r="D855" s="251" t="s">
        <v>147</v>
      </c>
      <c r="E855" s="251" t="s">
        <v>149</v>
      </c>
      <c r="F855" s="278" t="n">
        <v>2601.68</v>
      </c>
      <c r="G855" s="322" t="s">
        <v>1158</v>
      </c>
      <c r="H855" s="253" t="s">
        <v>482</v>
      </c>
      <c r="I855" s="251" t="s">
        <v>394</v>
      </c>
      <c r="J855" s="296" t="s">
        <v>487</v>
      </c>
      <c r="K855" s="280" t="s">
        <v>489</v>
      </c>
      <c r="L855" s="280" t="s">
        <v>489</v>
      </c>
      <c r="M855" s="250" t="s">
        <v>468</v>
      </c>
      <c r="N855" s="250" t="s">
        <v>1159</v>
      </c>
      <c r="O855" s="250" t="n">
        <v>69213</v>
      </c>
      <c r="P855" s="303" t="n">
        <v>45930</v>
      </c>
      <c r="Q855" s="287"/>
      <c r="R855" s="287"/>
      <c r="S855" s="287"/>
    </row>
    <row r="856" customFormat="false" ht="12.75" hidden="false" customHeight="true" outlineLevel="0" collapsed="false">
      <c r="A856" s="291" t="n">
        <v>853</v>
      </c>
      <c r="B856" s="303" t="n">
        <v>45937</v>
      </c>
      <c r="C856" s="276" t="n">
        <v>45931</v>
      </c>
      <c r="D856" s="251" t="s">
        <v>158</v>
      </c>
      <c r="E856" s="251" t="s">
        <v>314</v>
      </c>
      <c r="F856" s="278" t="n">
        <v>175.8</v>
      </c>
      <c r="G856" s="322" t="s">
        <v>1161</v>
      </c>
      <c r="H856" s="253" t="s">
        <v>1140</v>
      </c>
      <c r="I856" s="251" t="s">
        <v>395</v>
      </c>
      <c r="J856" s="253" t="s">
        <v>1162</v>
      </c>
      <c r="K856" s="251" t="s">
        <v>1163</v>
      </c>
      <c r="L856" s="280" t="s">
        <v>1163</v>
      </c>
      <c r="M856" s="250" t="s">
        <v>468</v>
      </c>
      <c r="N856" s="250" t="s">
        <v>476</v>
      </c>
      <c r="O856" s="250" t="n">
        <v>15768</v>
      </c>
      <c r="P856" s="303" t="n">
        <v>45936</v>
      </c>
      <c r="Q856" s="287"/>
      <c r="R856" s="287"/>
      <c r="S856" s="287"/>
    </row>
    <row r="857" customFormat="false" ht="12.75" hidden="false" customHeight="true" outlineLevel="0" collapsed="false">
      <c r="A857" s="291" t="n">
        <v>854</v>
      </c>
      <c r="B857" s="303" t="n">
        <v>45937</v>
      </c>
      <c r="C857" s="276" t="n">
        <v>45901</v>
      </c>
      <c r="D857" s="251" t="s">
        <v>147</v>
      </c>
      <c r="E857" s="251" t="s">
        <v>149</v>
      </c>
      <c r="F857" s="278" t="n">
        <v>2789.9</v>
      </c>
      <c r="G857" s="322" t="s">
        <v>1158</v>
      </c>
      <c r="H857" s="253" t="s">
        <v>482</v>
      </c>
      <c r="I857" s="251" t="s">
        <v>396</v>
      </c>
      <c r="J857" s="251" t="s">
        <v>487</v>
      </c>
      <c r="K857" s="251" t="s">
        <v>692</v>
      </c>
      <c r="L857" s="280" t="s">
        <v>692</v>
      </c>
      <c r="M857" s="250" t="s">
        <v>468</v>
      </c>
      <c r="N857" s="250" t="s">
        <v>1159</v>
      </c>
      <c r="O857" s="250" t="n">
        <v>69334</v>
      </c>
      <c r="P857" s="303" t="n">
        <v>45930</v>
      </c>
      <c r="Q857" s="287"/>
      <c r="R857" s="287"/>
      <c r="S857" s="287"/>
    </row>
    <row r="858" customFormat="false" ht="12.75" hidden="false" customHeight="true" outlineLevel="0" collapsed="false">
      <c r="A858" s="302" t="n">
        <v>855</v>
      </c>
      <c r="B858" s="303" t="n">
        <v>45937</v>
      </c>
      <c r="C858" s="276" t="n">
        <v>45901</v>
      </c>
      <c r="D858" s="251" t="s">
        <v>147</v>
      </c>
      <c r="E858" s="251" t="s">
        <v>149</v>
      </c>
      <c r="F858" s="278" t="n">
        <v>2144.83</v>
      </c>
      <c r="G858" s="322" t="s">
        <v>1158</v>
      </c>
      <c r="H858" s="253" t="s">
        <v>482</v>
      </c>
      <c r="I858" s="251" t="s">
        <v>394</v>
      </c>
      <c r="J858" s="253" t="s">
        <v>487</v>
      </c>
      <c r="K858" s="251" t="s">
        <v>1164</v>
      </c>
      <c r="L858" s="280" t="s">
        <v>1164</v>
      </c>
      <c r="M858" s="250" t="s">
        <v>468</v>
      </c>
      <c r="N858" s="250" t="s">
        <v>1159</v>
      </c>
      <c r="O858" s="250" t="n">
        <v>71703</v>
      </c>
      <c r="P858" s="303" t="n">
        <v>45930</v>
      </c>
      <c r="Q858" s="287"/>
      <c r="R858" s="287"/>
      <c r="S858" s="287"/>
    </row>
    <row r="859" customFormat="false" ht="12.75" hidden="false" customHeight="true" outlineLevel="0" collapsed="false">
      <c r="A859" s="291" t="n">
        <v>856</v>
      </c>
      <c r="B859" s="303" t="n">
        <v>45937</v>
      </c>
      <c r="C859" s="276" t="n">
        <v>45901</v>
      </c>
      <c r="D859" s="251" t="s">
        <v>147</v>
      </c>
      <c r="E859" s="251" t="s">
        <v>149</v>
      </c>
      <c r="F859" s="278" t="n">
        <v>2789.9</v>
      </c>
      <c r="G859" s="322" t="s">
        <v>1158</v>
      </c>
      <c r="H859" s="253" t="s">
        <v>482</v>
      </c>
      <c r="I859" s="251" t="s">
        <v>395</v>
      </c>
      <c r="J859" s="251" t="s">
        <v>487</v>
      </c>
      <c r="K859" s="251" t="s">
        <v>695</v>
      </c>
      <c r="L859" s="280" t="s">
        <v>695</v>
      </c>
      <c r="M859" s="250" t="s">
        <v>468</v>
      </c>
      <c r="N859" s="250" t="s">
        <v>1159</v>
      </c>
      <c r="O859" s="250" t="n">
        <v>69327</v>
      </c>
      <c r="P859" s="303" t="n">
        <v>45930</v>
      </c>
      <c r="Q859" s="287"/>
      <c r="R859" s="287"/>
      <c r="S859" s="287"/>
    </row>
    <row r="860" customFormat="false" ht="12.75" hidden="false" customHeight="true" outlineLevel="0" collapsed="false">
      <c r="A860" s="291" t="n">
        <v>857</v>
      </c>
      <c r="B860" s="303" t="n">
        <v>45937</v>
      </c>
      <c r="C860" s="276" t="n">
        <v>45901</v>
      </c>
      <c r="D860" s="251" t="s">
        <v>147</v>
      </c>
      <c r="E860" s="251" t="s">
        <v>149</v>
      </c>
      <c r="F860" s="278" t="n">
        <v>2601.68</v>
      </c>
      <c r="G860" s="322" t="s">
        <v>1158</v>
      </c>
      <c r="H860" s="253" t="s">
        <v>482</v>
      </c>
      <c r="I860" s="251" t="s">
        <v>394</v>
      </c>
      <c r="J860" s="296" t="s">
        <v>487</v>
      </c>
      <c r="K860" s="280" t="s">
        <v>490</v>
      </c>
      <c r="L860" s="280" t="s">
        <v>490</v>
      </c>
      <c r="M860" s="250" t="s">
        <v>468</v>
      </c>
      <c r="N860" s="250" t="s">
        <v>1159</v>
      </c>
      <c r="O860" s="250" t="n">
        <v>69217</v>
      </c>
      <c r="P860" s="303" t="n">
        <v>45930</v>
      </c>
      <c r="Q860" s="287"/>
      <c r="R860" s="287"/>
      <c r="S860" s="287"/>
    </row>
    <row r="861" customFormat="false" ht="12.75" hidden="false" customHeight="true" outlineLevel="0" collapsed="false">
      <c r="A861" s="302" t="n">
        <v>858</v>
      </c>
      <c r="B861" s="303" t="n">
        <v>45937</v>
      </c>
      <c r="C861" s="276" t="n">
        <v>45931</v>
      </c>
      <c r="D861" s="251" t="s">
        <v>158</v>
      </c>
      <c r="E861" s="251" t="s">
        <v>240</v>
      </c>
      <c r="F861" s="278" t="n">
        <v>399.69</v>
      </c>
      <c r="G861" s="322" t="s">
        <v>606</v>
      </c>
      <c r="H861" s="253" t="s">
        <v>872</v>
      </c>
      <c r="I861" s="251" t="s">
        <v>394</v>
      </c>
      <c r="J861" s="253" t="s">
        <v>1015</v>
      </c>
      <c r="K861" s="251" t="s">
        <v>608</v>
      </c>
      <c r="L861" s="280" t="s">
        <v>608</v>
      </c>
      <c r="M861" s="250" t="s">
        <v>815</v>
      </c>
      <c r="N861" s="250" t="s">
        <v>815</v>
      </c>
      <c r="O861" s="250" t="n">
        <v>242775</v>
      </c>
      <c r="P861" s="303" t="n">
        <v>45924</v>
      </c>
      <c r="Q861" s="287"/>
      <c r="R861" s="287"/>
      <c r="S861" s="287"/>
    </row>
    <row r="862" customFormat="false" ht="12.75" hidden="false" customHeight="true" outlineLevel="0" collapsed="false">
      <c r="A862" s="291" t="n">
        <v>859</v>
      </c>
      <c r="B862" s="303" t="n">
        <v>45937</v>
      </c>
      <c r="C862" s="276" t="n">
        <v>45931</v>
      </c>
      <c r="D862" s="251" t="s">
        <v>158</v>
      </c>
      <c r="E862" s="251" t="s">
        <v>238</v>
      </c>
      <c r="F862" s="278" t="n">
        <v>2060.63</v>
      </c>
      <c r="G862" s="322" t="s">
        <v>862</v>
      </c>
      <c r="H862" s="253" t="s">
        <v>1006</v>
      </c>
      <c r="I862" s="251" t="s">
        <v>396</v>
      </c>
      <c r="J862" s="253" t="s">
        <v>864</v>
      </c>
      <c r="K862" s="251" t="s">
        <v>865</v>
      </c>
      <c r="L862" s="280" t="s">
        <v>865</v>
      </c>
      <c r="M862" s="250" t="s">
        <v>503</v>
      </c>
      <c r="N862" s="250" t="s">
        <v>815</v>
      </c>
      <c r="O862" s="250" t="n">
        <v>173799</v>
      </c>
      <c r="P862" s="303" t="n">
        <v>45940</v>
      </c>
      <c r="Q862" s="287"/>
      <c r="R862" s="287"/>
      <c r="S862" s="287"/>
    </row>
    <row r="863" customFormat="false" ht="12.75" hidden="false" customHeight="true" outlineLevel="0" collapsed="false">
      <c r="A863" s="291" t="n">
        <v>860</v>
      </c>
      <c r="B863" s="303" t="n">
        <v>45937</v>
      </c>
      <c r="C863" s="276" t="n">
        <v>45901</v>
      </c>
      <c r="D863" s="251" t="s">
        <v>158</v>
      </c>
      <c r="E863" s="251" t="s">
        <v>292</v>
      </c>
      <c r="F863" s="278" t="n">
        <v>1350</v>
      </c>
      <c r="G863" s="322" t="s">
        <v>1165</v>
      </c>
      <c r="H863" s="253" t="s">
        <v>708</v>
      </c>
      <c r="I863" s="251" t="s">
        <v>397</v>
      </c>
      <c r="J863" s="253" t="s">
        <v>1109</v>
      </c>
      <c r="K863" s="251" t="s">
        <v>1110</v>
      </c>
      <c r="L863" s="280" t="s">
        <v>1110</v>
      </c>
      <c r="M863" s="250" t="s">
        <v>468</v>
      </c>
      <c r="N863" s="250" t="s">
        <v>468</v>
      </c>
      <c r="O863" s="250" t="n">
        <v>3</v>
      </c>
      <c r="P863" s="303" t="n">
        <v>45933</v>
      </c>
      <c r="Q863" s="287"/>
      <c r="R863" s="287"/>
      <c r="S863" s="287"/>
    </row>
    <row r="864" customFormat="false" ht="12.75" hidden="false" customHeight="true" outlineLevel="0" collapsed="false">
      <c r="A864" s="302" t="n">
        <v>861</v>
      </c>
      <c r="B864" s="303" t="n">
        <v>45937</v>
      </c>
      <c r="C864" s="276" t="n">
        <v>45901</v>
      </c>
      <c r="D864" s="251" t="s">
        <v>147</v>
      </c>
      <c r="E864" s="251" t="s">
        <v>149</v>
      </c>
      <c r="F864" s="278" t="n">
        <v>3636.67</v>
      </c>
      <c r="G864" s="322" t="s">
        <v>1158</v>
      </c>
      <c r="H864" s="253" t="s">
        <v>482</v>
      </c>
      <c r="I864" s="251" t="s">
        <v>396</v>
      </c>
      <c r="J864" s="251" t="s">
        <v>621</v>
      </c>
      <c r="K864" s="251" t="s">
        <v>646</v>
      </c>
      <c r="L864" s="280" t="s">
        <v>646</v>
      </c>
      <c r="M864" s="250" t="s">
        <v>468</v>
      </c>
      <c r="N864" s="250" t="s">
        <v>1159</v>
      </c>
      <c r="O864" s="250" t="n">
        <v>69331</v>
      </c>
      <c r="P864" s="303" t="n">
        <v>45930</v>
      </c>
      <c r="Q864" s="287"/>
      <c r="R864" s="287"/>
      <c r="S864" s="287"/>
    </row>
    <row r="865" customFormat="false" ht="12.75" hidden="false" customHeight="true" outlineLevel="0" collapsed="false">
      <c r="A865" s="291" t="n">
        <v>862</v>
      </c>
      <c r="B865" s="303" t="n">
        <v>45938</v>
      </c>
      <c r="C865" s="276" t="n">
        <v>45901</v>
      </c>
      <c r="D865" s="251" t="s">
        <v>147</v>
      </c>
      <c r="E865" s="251" t="s">
        <v>211</v>
      </c>
      <c r="F865" s="278" t="n">
        <v>3.86</v>
      </c>
      <c r="G865" s="322" t="s">
        <v>702</v>
      </c>
      <c r="H865" s="253" t="s">
        <v>482</v>
      </c>
      <c r="I865" s="251" t="s">
        <v>393</v>
      </c>
      <c r="J865" s="253" t="s">
        <v>860</v>
      </c>
      <c r="K865" s="251" t="s">
        <v>1045</v>
      </c>
      <c r="L865" s="280" t="s">
        <v>1045</v>
      </c>
      <c r="M865" s="250" t="s">
        <v>705</v>
      </c>
      <c r="N865" s="250" t="s">
        <v>705</v>
      </c>
      <c r="O865" s="250" t="n">
        <v>20259990</v>
      </c>
      <c r="P865" s="303" t="n">
        <v>45931</v>
      </c>
      <c r="Q865" s="287"/>
      <c r="R865" s="287"/>
      <c r="S865" s="287"/>
    </row>
    <row r="866" customFormat="false" ht="12.75" hidden="false" customHeight="true" outlineLevel="0" collapsed="false">
      <c r="A866" s="291" t="n">
        <v>863</v>
      </c>
      <c r="B866" s="303" t="n">
        <v>45938</v>
      </c>
      <c r="C866" s="276" t="n">
        <v>45901</v>
      </c>
      <c r="D866" s="251" t="s">
        <v>147</v>
      </c>
      <c r="E866" s="251" t="s">
        <v>211</v>
      </c>
      <c r="F866" s="278" t="n">
        <v>2.55</v>
      </c>
      <c r="G866" s="322" t="s">
        <v>702</v>
      </c>
      <c r="H866" s="253" t="s">
        <v>482</v>
      </c>
      <c r="I866" s="251" t="s">
        <v>394</v>
      </c>
      <c r="J866" s="253" t="s">
        <v>860</v>
      </c>
      <c r="K866" s="251" t="s">
        <v>1045</v>
      </c>
      <c r="L866" s="280" t="s">
        <v>1045</v>
      </c>
      <c r="M866" s="250" t="s">
        <v>705</v>
      </c>
      <c r="N866" s="250" t="s">
        <v>705</v>
      </c>
      <c r="O866" s="250" t="n">
        <v>20259991</v>
      </c>
      <c r="P866" s="303" t="n">
        <v>45931</v>
      </c>
      <c r="Q866" s="287"/>
      <c r="R866" s="287"/>
      <c r="S866" s="287"/>
    </row>
    <row r="867" customFormat="false" ht="12.75" hidden="false" customHeight="true" outlineLevel="0" collapsed="false">
      <c r="A867" s="302" t="n">
        <v>864</v>
      </c>
      <c r="B867" s="303" t="n">
        <v>45938</v>
      </c>
      <c r="C867" s="276" t="n">
        <v>45901</v>
      </c>
      <c r="D867" s="251" t="s">
        <v>147</v>
      </c>
      <c r="E867" s="251" t="s">
        <v>211</v>
      </c>
      <c r="F867" s="278" t="n">
        <v>2.32</v>
      </c>
      <c r="G867" s="322" t="s">
        <v>702</v>
      </c>
      <c r="H867" s="253" t="s">
        <v>482</v>
      </c>
      <c r="I867" s="251" t="s">
        <v>395</v>
      </c>
      <c r="J867" s="253" t="s">
        <v>860</v>
      </c>
      <c r="K867" s="251" t="s">
        <v>1045</v>
      </c>
      <c r="L867" s="280" t="s">
        <v>1045</v>
      </c>
      <c r="M867" s="250" t="s">
        <v>705</v>
      </c>
      <c r="N867" s="250" t="s">
        <v>705</v>
      </c>
      <c r="O867" s="250" t="n">
        <v>20259993</v>
      </c>
      <c r="P867" s="303" t="n">
        <v>45931</v>
      </c>
      <c r="Q867" s="287"/>
      <c r="R867" s="287"/>
      <c r="S867" s="287"/>
    </row>
    <row r="868" customFormat="false" ht="12.75" hidden="false" customHeight="true" outlineLevel="0" collapsed="false">
      <c r="A868" s="291" t="n">
        <v>865</v>
      </c>
      <c r="B868" s="303" t="n">
        <v>45938</v>
      </c>
      <c r="C868" s="276" t="n">
        <v>45901</v>
      </c>
      <c r="D868" s="251" t="s">
        <v>147</v>
      </c>
      <c r="E868" s="251" t="s">
        <v>211</v>
      </c>
      <c r="F868" s="278" t="n">
        <v>1.16</v>
      </c>
      <c r="G868" s="322" t="s">
        <v>702</v>
      </c>
      <c r="H868" s="253" t="s">
        <v>482</v>
      </c>
      <c r="I868" s="251" t="s">
        <v>397</v>
      </c>
      <c r="J868" s="253" t="s">
        <v>860</v>
      </c>
      <c r="K868" s="251" t="s">
        <v>1045</v>
      </c>
      <c r="L868" s="280" t="s">
        <v>1045</v>
      </c>
      <c r="M868" s="250" t="s">
        <v>705</v>
      </c>
      <c r="N868" s="250" t="s">
        <v>705</v>
      </c>
      <c r="O868" s="250" t="n">
        <v>20259994</v>
      </c>
      <c r="P868" s="303" t="n">
        <v>45931</v>
      </c>
      <c r="Q868" s="287"/>
      <c r="R868" s="287"/>
      <c r="S868" s="287"/>
    </row>
    <row r="869" customFormat="false" ht="12.75" hidden="false" customHeight="true" outlineLevel="0" collapsed="false">
      <c r="A869" s="291" t="n">
        <v>866</v>
      </c>
      <c r="B869" s="303" t="n">
        <v>45938</v>
      </c>
      <c r="C869" s="276" t="n">
        <v>45901</v>
      </c>
      <c r="D869" s="251" t="s">
        <v>147</v>
      </c>
      <c r="E869" s="251" t="s">
        <v>211</v>
      </c>
      <c r="F869" s="278" t="n">
        <v>2.32</v>
      </c>
      <c r="G869" s="322" t="s">
        <v>702</v>
      </c>
      <c r="H869" s="253" t="s">
        <v>482</v>
      </c>
      <c r="I869" s="251" t="s">
        <v>396</v>
      </c>
      <c r="J869" s="253" t="s">
        <v>860</v>
      </c>
      <c r="K869" s="251" t="s">
        <v>1045</v>
      </c>
      <c r="L869" s="280" t="s">
        <v>1045</v>
      </c>
      <c r="M869" s="250" t="s">
        <v>705</v>
      </c>
      <c r="N869" s="250" t="s">
        <v>705</v>
      </c>
      <c r="O869" s="250" t="n">
        <v>20259995</v>
      </c>
      <c r="P869" s="303" t="n">
        <v>45931</v>
      </c>
      <c r="Q869" s="287"/>
      <c r="R869" s="287"/>
      <c r="S869" s="287"/>
    </row>
    <row r="870" customFormat="false" ht="12.75" hidden="false" customHeight="true" outlineLevel="0" collapsed="false">
      <c r="A870" s="302" t="n">
        <v>867</v>
      </c>
      <c r="B870" s="303" t="n">
        <v>45939</v>
      </c>
      <c r="C870" s="276" t="n">
        <v>45931</v>
      </c>
      <c r="D870" s="251" t="s">
        <v>158</v>
      </c>
      <c r="E870" s="251" t="s">
        <v>302</v>
      </c>
      <c r="F870" s="278" t="n">
        <v>2.79</v>
      </c>
      <c r="G870" s="322" t="s">
        <v>1157</v>
      </c>
      <c r="H870" s="253"/>
      <c r="I870" s="251" t="s">
        <v>392</v>
      </c>
      <c r="J870" s="253" t="s">
        <v>839</v>
      </c>
      <c r="K870" s="251" t="s">
        <v>479</v>
      </c>
      <c r="L870" s="280" t="s">
        <v>479</v>
      </c>
      <c r="M870" s="250" t="s">
        <v>468</v>
      </c>
      <c r="N870" s="250" t="s">
        <v>468</v>
      </c>
      <c r="O870" s="250" t="n">
        <v>775535</v>
      </c>
      <c r="P870" s="303" t="n">
        <v>45939</v>
      </c>
      <c r="Q870" s="287"/>
      <c r="R870" s="287"/>
      <c r="S870" s="287"/>
    </row>
    <row r="871" customFormat="false" ht="12.75" hidden="false" customHeight="true" outlineLevel="0" collapsed="false">
      <c r="A871" s="291" t="n">
        <v>868</v>
      </c>
      <c r="B871" s="303" t="n">
        <v>45939</v>
      </c>
      <c r="C871" s="276" t="n">
        <v>45931</v>
      </c>
      <c r="D871" s="251" t="s">
        <v>158</v>
      </c>
      <c r="E871" s="251" t="s">
        <v>314</v>
      </c>
      <c r="F871" s="278" t="n">
        <v>282.46</v>
      </c>
      <c r="G871" s="322" t="s">
        <v>1161</v>
      </c>
      <c r="H871" s="253" t="s">
        <v>500</v>
      </c>
      <c r="I871" s="251" t="s">
        <v>394</v>
      </c>
      <c r="J871" s="253" t="s">
        <v>957</v>
      </c>
      <c r="K871" s="251" t="s">
        <v>625</v>
      </c>
      <c r="L871" s="280" t="s">
        <v>625</v>
      </c>
      <c r="M871" s="250" t="s">
        <v>468</v>
      </c>
      <c r="N871" s="250" t="s">
        <v>468</v>
      </c>
      <c r="O871" s="250" t="n">
        <v>265229</v>
      </c>
      <c r="P871" s="303" t="n">
        <v>45938</v>
      </c>
      <c r="Q871" s="287"/>
      <c r="R871" s="287"/>
      <c r="S871" s="287"/>
    </row>
    <row r="872" customFormat="false" ht="12.75" hidden="false" customHeight="true" outlineLevel="0" collapsed="false">
      <c r="A872" s="291" t="n">
        <v>869</v>
      </c>
      <c r="B872" s="303" t="n">
        <v>45940</v>
      </c>
      <c r="C872" s="276" t="n">
        <v>45931</v>
      </c>
      <c r="D872" s="251" t="s">
        <v>158</v>
      </c>
      <c r="E872" s="251" t="s">
        <v>302</v>
      </c>
      <c r="F872" s="278" t="n">
        <v>24.39</v>
      </c>
      <c r="G872" s="322" t="s">
        <v>1157</v>
      </c>
      <c r="H872" s="253"/>
      <c r="I872" s="251" t="s">
        <v>392</v>
      </c>
      <c r="J872" s="253" t="s">
        <v>839</v>
      </c>
      <c r="K872" s="251" t="s">
        <v>479</v>
      </c>
      <c r="L872" s="280" t="s">
        <v>479</v>
      </c>
      <c r="M872" s="250" t="s">
        <v>468</v>
      </c>
      <c r="N872" s="250" t="s">
        <v>468</v>
      </c>
      <c r="O872" s="250" t="n">
        <v>775536</v>
      </c>
      <c r="P872" s="303" t="n">
        <v>45940</v>
      </c>
      <c r="Q872" s="287"/>
      <c r="R872" s="287"/>
      <c r="S872" s="287"/>
    </row>
    <row r="873" customFormat="false" ht="12.75" hidden="false" customHeight="true" outlineLevel="0" collapsed="false">
      <c r="A873" s="302" t="n">
        <v>870</v>
      </c>
      <c r="B873" s="303" t="n">
        <v>45940</v>
      </c>
      <c r="C873" s="276" t="n">
        <v>45901</v>
      </c>
      <c r="D873" s="251" t="s">
        <v>158</v>
      </c>
      <c r="E873" s="251" t="s">
        <v>258</v>
      </c>
      <c r="F873" s="278" t="n">
        <v>403.55</v>
      </c>
      <c r="G873" s="322" t="s">
        <v>1166</v>
      </c>
      <c r="H873" s="253" t="s">
        <v>708</v>
      </c>
      <c r="I873" s="251" t="s">
        <v>393</v>
      </c>
      <c r="J873" s="253" t="s">
        <v>1030</v>
      </c>
      <c r="K873" s="251" t="s">
        <v>939</v>
      </c>
      <c r="L873" s="280" t="s">
        <v>939</v>
      </c>
      <c r="M873" s="250" t="s">
        <v>468</v>
      </c>
      <c r="N873" s="250" t="s">
        <v>468</v>
      </c>
      <c r="O873" s="250" t="n">
        <v>20251659</v>
      </c>
      <c r="P873" s="303" t="n">
        <v>45933</v>
      </c>
      <c r="Q873" s="287"/>
      <c r="R873" s="287"/>
      <c r="S873" s="287"/>
    </row>
    <row r="874" customFormat="false" ht="12.75" hidden="false" customHeight="true" outlineLevel="0" collapsed="false">
      <c r="A874" s="291" t="n">
        <v>871</v>
      </c>
      <c r="B874" s="303" t="n">
        <v>45940</v>
      </c>
      <c r="C874" s="276" t="n">
        <v>45901</v>
      </c>
      <c r="D874" s="251" t="s">
        <v>158</v>
      </c>
      <c r="E874" s="251" t="s">
        <v>258</v>
      </c>
      <c r="F874" s="278" t="n">
        <v>645.69</v>
      </c>
      <c r="G874" s="322" t="s">
        <v>1166</v>
      </c>
      <c r="H874" s="253" t="s">
        <v>708</v>
      </c>
      <c r="I874" s="251" t="s">
        <v>394</v>
      </c>
      <c r="J874" s="253" t="s">
        <v>1030</v>
      </c>
      <c r="K874" s="251" t="s">
        <v>939</v>
      </c>
      <c r="L874" s="280" t="s">
        <v>939</v>
      </c>
      <c r="M874" s="250" t="s">
        <v>468</v>
      </c>
      <c r="N874" s="250" t="s">
        <v>468</v>
      </c>
      <c r="O874" s="250" t="n">
        <v>20251660</v>
      </c>
      <c r="P874" s="303" t="n">
        <v>45933</v>
      </c>
      <c r="Q874" s="287"/>
      <c r="R874" s="287"/>
      <c r="S874" s="287"/>
    </row>
    <row r="875" customFormat="false" ht="12.75" hidden="false" customHeight="true" outlineLevel="0" collapsed="false">
      <c r="A875" s="291" t="n">
        <v>872</v>
      </c>
      <c r="B875" s="303" t="n">
        <v>45940</v>
      </c>
      <c r="C875" s="276" t="n">
        <v>45901</v>
      </c>
      <c r="D875" s="251" t="s">
        <v>158</v>
      </c>
      <c r="E875" s="251" t="s">
        <v>258</v>
      </c>
      <c r="F875" s="278" t="n">
        <v>131.39</v>
      </c>
      <c r="G875" s="322" t="s">
        <v>1166</v>
      </c>
      <c r="H875" s="253" t="s">
        <v>708</v>
      </c>
      <c r="I875" s="251" t="s">
        <v>397</v>
      </c>
      <c r="J875" s="253" t="s">
        <v>1030</v>
      </c>
      <c r="K875" s="251" t="s">
        <v>939</v>
      </c>
      <c r="L875" s="280" t="s">
        <v>939</v>
      </c>
      <c r="M875" s="250" t="s">
        <v>468</v>
      </c>
      <c r="N875" s="250" t="s">
        <v>468</v>
      </c>
      <c r="O875" s="250" t="n">
        <v>20251662</v>
      </c>
      <c r="P875" s="303" t="n">
        <v>45933</v>
      </c>
      <c r="Q875" s="287"/>
      <c r="R875" s="287"/>
      <c r="S875" s="287"/>
    </row>
    <row r="876" customFormat="false" ht="12.75" hidden="false" customHeight="true" outlineLevel="0" collapsed="false">
      <c r="A876" s="302" t="n">
        <v>873</v>
      </c>
      <c r="B876" s="303" t="n">
        <v>45940</v>
      </c>
      <c r="C876" s="276" t="n">
        <v>45901</v>
      </c>
      <c r="D876" s="251" t="s">
        <v>158</v>
      </c>
      <c r="E876" s="251" t="s">
        <v>258</v>
      </c>
      <c r="F876" s="278" t="n">
        <v>484.27</v>
      </c>
      <c r="G876" s="322" t="s">
        <v>1166</v>
      </c>
      <c r="H876" s="253" t="s">
        <v>708</v>
      </c>
      <c r="I876" s="251" t="s">
        <v>396</v>
      </c>
      <c r="J876" s="253" t="s">
        <v>1030</v>
      </c>
      <c r="K876" s="251" t="s">
        <v>939</v>
      </c>
      <c r="L876" s="280" t="s">
        <v>939</v>
      </c>
      <c r="M876" s="250" t="s">
        <v>468</v>
      </c>
      <c r="N876" s="250" t="s">
        <v>468</v>
      </c>
      <c r="O876" s="250" t="n">
        <v>20251663</v>
      </c>
      <c r="P876" s="303" t="n">
        <v>45933</v>
      </c>
      <c r="Q876" s="287"/>
      <c r="R876" s="287"/>
      <c r="S876" s="287"/>
    </row>
    <row r="877" customFormat="false" ht="12.75" hidden="false" customHeight="true" outlineLevel="0" collapsed="false">
      <c r="A877" s="291" t="n">
        <v>874</v>
      </c>
      <c r="B877" s="303" t="n">
        <v>45940</v>
      </c>
      <c r="C877" s="276" t="n">
        <v>45931</v>
      </c>
      <c r="D877" s="251" t="s">
        <v>136</v>
      </c>
      <c r="E877" s="251" t="s">
        <v>142</v>
      </c>
      <c r="F877" s="278" t="n">
        <v>189.58</v>
      </c>
      <c r="G877" s="322" t="s">
        <v>1151</v>
      </c>
      <c r="H877" s="253" t="s">
        <v>505</v>
      </c>
      <c r="I877" s="251" t="s">
        <v>395</v>
      </c>
      <c r="J877" s="295" t="s">
        <v>487</v>
      </c>
      <c r="K877" s="251" t="s">
        <v>510</v>
      </c>
      <c r="L877" s="280" t="s">
        <v>510</v>
      </c>
      <c r="M877" s="250" t="s">
        <v>468</v>
      </c>
      <c r="N877" s="250" t="s">
        <v>468</v>
      </c>
      <c r="O877" s="250" t="n">
        <v>69214</v>
      </c>
      <c r="P877" s="303"/>
      <c r="Q877" s="287"/>
      <c r="R877" s="287"/>
      <c r="S877" s="287"/>
    </row>
    <row r="878" customFormat="false" ht="12.75" hidden="false" customHeight="true" outlineLevel="0" collapsed="false">
      <c r="A878" s="291" t="n">
        <v>875</v>
      </c>
      <c r="B878" s="303" t="n">
        <v>45940</v>
      </c>
      <c r="C878" s="276" t="n">
        <v>45931</v>
      </c>
      <c r="D878" s="251" t="s">
        <v>136</v>
      </c>
      <c r="E878" s="251" t="s">
        <v>142</v>
      </c>
      <c r="F878" s="278" t="n">
        <v>191.3</v>
      </c>
      <c r="G878" s="322" t="s">
        <v>1151</v>
      </c>
      <c r="H878" s="253" t="s">
        <v>505</v>
      </c>
      <c r="I878" s="251" t="s">
        <v>395</v>
      </c>
      <c r="J878" s="249" t="s">
        <v>487</v>
      </c>
      <c r="K878" s="251" t="s">
        <v>830</v>
      </c>
      <c r="L878" s="280" t="s">
        <v>830</v>
      </c>
      <c r="M878" s="250" t="s">
        <v>468</v>
      </c>
      <c r="N878" s="250" t="s">
        <v>468</v>
      </c>
      <c r="O878" s="250" t="n">
        <v>69215</v>
      </c>
      <c r="P878" s="303"/>
      <c r="Q878" s="287"/>
      <c r="R878" s="287"/>
      <c r="S878" s="287"/>
    </row>
    <row r="879" customFormat="false" ht="12.75" hidden="false" customHeight="true" outlineLevel="0" collapsed="false">
      <c r="A879" s="302" t="n">
        <v>876</v>
      </c>
      <c r="B879" s="303" t="n">
        <v>45940</v>
      </c>
      <c r="C879" s="276" t="n">
        <v>45931</v>
      </c>
      <c r="D879" s="251" t="s">
        <v>136</v>
      </c>
      <c r="E879" s="251" t="s">
        <v>142</v>
      </c>
      <c r="F879" s="278" t="n">
        <v>18.95</v>
      </c>
      <c r="G879" s="322" t="s">
        <v>1151</v>
      </c>
      <c r="H879" s="253" t="s">
        <v>505</v>
      </c>
      <c r="I879" s="251" t="s">
        <v>395</v>
      </c>
      <c r="J879" s="249" t="s">
        <v>487</v>
      </c>
      <c r="K879" s="251" t="s">
        <v>830</v>
      </c>
      <c r="L879" s="280" t="s">
        <v>830</v>
      </c>
      <c r="M879" s="250" t="s">
        <v>468</v>
      </c>
      <c r="N879" s="250" t="s">
        <v>468</v>
      </c>
      <c r="O879" s="250" t="n">
        <v>69234</v>
      </c>
      <c r="P879" s="303"/>
      <c r="Q879" s="287"/>
      <c r="R879" s="287"/>
      <c r="S879" s="287"/>
    </row>
    <row r="880" customFormat="false" ht="12.75" hidden="false" customHeight="true" outlineLevel="0" collapsed="false">
      <c r="A880" s="291" t="n">
        <v>877</v>
      </c>
      <c r="B880" s="303" t="n">
        <v>45940</v>
      </c>
      <c r="C880" s="276" t="n">
        <v>45931</v>
      </c>
      <c r="D880" s="251" t="s">
        <v>147</v>
      </c>
      <c r="E880" s="251" t="s">
        <v>234</v>
      </c>
      <c r="F880" s="278" t="n">
        <v>144</v>
      </c>
      <c r="G880" s="322" t="s">
        <v>1167</v>
      </c>
      <c r="H880" s="253" t="s">
        <v>482</v>
      </c>
      <c r="I880" s="251" t="s">
        <v>394</v>
      </c>
      <c r="J880" s="253" t="s">
        <v>881</v>
      </c>
      <c r="K880" s="251" t="s">
        <v>524</v>
      </c>
      <c r="L880" s="280" t="s">
        <v>524</v>
      </c>
      <c r="M880" s="250" t="s">
        <v>815</v>
      </c>
      <c r="N880" s="250" t="s">
        <v>815</v>
      </c>
      <c r="O880" s="250" t="n">
        <v>20253385</v>
      </c>
      <c r="P880" s="303" t="n">
        <v>45931</v>
      </c>
      <c r="Q880" s="287"/>
      <c r="R880" s="287"/>
      <c r="S880" s="287"/>
    </row>
    <row r="881" customFormat="false" ht="12.75" hidden="false" customHeight="true" outlineLevel="0" collapsed="false">
      <c r="A881" s="291" t="n">
        <v>878</v>
      </c>
      <c r="B881" s="303" t="n">
        <v>45940</v>
      </c>
      <c r="C881" s="276" t="n">
        <v>45931</v>
      </c>
      <c r="D881" s="251" t="s">
        <v>147</v>
      </c>
      <c r="E881" s="251" t="s">
        <v>234</v>
      </c>
      <c r="F881" s="278" t="n">
        <v>108</v>
      </c>
      <c r="G881" s="322" t="s">
        <v>1167</v>
      </c>
      <c r="H881" s="253" t="s">
        <v>482</v>
      </c>
      <c r="I881" s="251" t="s">
        <v>395</v>
      </c>
      <c r="J881" s="253" t="s">
        <v>881</v>
      </c>
      <c r="K881" s="251" t="s">
        <v>524</v>
      </c>
      <c r="L881" s="280" t="s">
        <v>524</v>
      </c>
      <c r="M881" s="250" t="s">
        <v>815</v>
      </c>
      <c r="N881" s="250" t="s">
        <v>815</v>
      </c>
      <c r="O881" s="250" t="n">
        <v>20253386</v>
      </c>
      <c r="P881" s="303" t="n">
        <v>45931</v>
      </c>
      <c r="Q881" s="287"/>
      <c r="R881" s="287"/>
      <c r="S881" s="287"/>
    </row>
    <row r="882" customFormat="false" ht="12.75" hidden="false" customHeight="true" outlineLevel="0" collapsed="false">
      <c r="A882" s="302" t="n">
        <v>879</v>
      </c>
      <c r="B882" s="303" t="n">
        <v>45940</v>
      </c>
      <c r="C882" s="276" t="n">
        <v>45931</v>
      </c>
      <c r="D882" s="251" t="s">
        <v>147</v>
      </c>
      <c r="E882" s="251" t="s">
        <v>234</v>
      </c>
      <c r="F882" s="278" t="n">
        <v>90</v>
      </c>
      <c r="G882" s="322" t="s">
        <v>1167</v>
      </c>
      <c r="H882" s="253" t="s">
        <v>482</v>
      </c>
      <c r="I882" s="251" t="s">
        <v>396</v>
      </c>
      <c r="J882" s="253" t="s">
        <v>881</v>
      </c>
      <c r="K882" s="251" t="s">
        <v>524</v>
      </c>
      <c r="L882" s="280" t="s">
        <v>524</v>
      </c>
      <c r="M882" s="250" t="s">
        <v>815</v>
      </c>
      <c r="N882" s="250" t="s">
        <v>815</v>
      </c>
      <c r="O882" s="250" t="n">
        <v>20253387</v>
      </c>
      <c r="P882" s="303" t="n">
        <v>45931</v>
      </c>
      <c r="Q882" s="287"/>
      <c r="R882" s="287"/>
      <c r="S882" s="287"/>
    </row>
    <row r="883" customFormat="false" ht="12.75" hidden="false" customHeight="true" outlineLevel="0" collapsed="false">
      <c r="A883" s="291" t="n">
        <v>880</v>
      </c>
      <c r="B883" s="303" t="n">
        <v>45940</v>
      </c>
      <c r="C883" s="276" t="n">
        <v>45931</v>
      </c>
      <c r="D883" s="251" t="s">
        <v>147</v>
      </c>
      <c r="E883" s="251" t="s">
        <v>234</v>
      </c>
      <c r="F883" s="278" t="n">
        <v>54</v>
      </c>
      <c r="G883" s="322" t="s">
        <v>1167</v>
      </c>
      <c r="H883" s="253" t="s">
        <v>482</v>
      </c>
      <c r="I883" s="251" t="s">
        <v>397</v>
      </c>
      <c r="J883" s="253" t="s">
        <v>881</v>
      </c>
      <c r="K883" s="251" t="s">
        <v>524</v>
      </c>
      <c r="L883" s="280" t="s">
        <v>524</v>
      </c>
      <c r="M883" s="250" t="s">
        <v>815</v>
      </c>
      <c r="N883" s="250" t="s">
        <v>815</v>
      </c>
      <c r="O883" s="250" t="n">
        <v>20253392</v>
      </c>
      <c r="P883" s="303" t="n">
        <v>45931</v>
      </c>
      <c r="Q883" s="287"/>
      <c r="R883" s="287"/>
      <c r="S883" s="287"/>
    </row>
    <row r="884" customFormat="false" ht="12.75" hidden="false" customHeight="true" outlineLevel="0" collapsed="false">
      <c r="A884" s="291" t="n">
        <v>881</v>
      </c>
      <c r="B884" s="303" t="n">
        <v>45940</v>
      </c>
      <c r="C884" s="276" t="n">
        <v>45931</v>
      </c>
      <c r="D884" s="251" t="s">
        <v>147</v>
      </c>
      <c r="E884" s="251" t="s">
        <v>234</v>
      </c>
      <c r="F884" s="278" t="n">
        <v>72</v>
      </c>
      <c r="G884" s="322" t="s">
        <v>1167</v>
      </c>
      <c r="H884" s="253" t="s">
        <v>482</v>
      </c>
      <c r="I884" s="251" t="s">
        <v>393</v>
      </c>
      <c r="J884" s="253" t="s">
        <v>881</v>
      </c>
      <c r="K884" s="251" t="s">
        <v>524</v>
      </c>
      <c r="L884" s="280" t="s">
        <v>524</v>
      </c>
      <c r="M884" s="250" t="s">
        <v>815</v>
      </c>
      <c r="N884" s="250" t="s">
        <v>815</v>
      </c>
      <c r="O884" s="250" t="n">
        <v>20253394</v>
      </c>
      <c r="P884" s="303" t="n">
        <v>45931</v>
      </c>
      <c r="Q884" s="287"/>
      <c r="R884" s="287"/>
      <c r="S884" s="287"/>
    </row>
    <row r="885" customFormat="false" ht="12.75" hidden="false" customHeight="true" outlineLevel="0" collapsed="false">
      <c r="A885" s="302" t="n">
        <v>882</v>
      </c>
      <c r="B885" s="303" t="n">
        <v>45940</v>
      </c>
      <c r="C885" s="276" t="n">
        <v>45931</v>
      </c>
      <c r="D885" s="251" t="s">
        <v>147</v>
      </c>
      <c r="E885" s="251" t="s">
        <v>230</v>
      </c>
      <c r="F885" s="278" t="n">
        <v>184</v>
      </c>
      <c r="G885" s="322" t="s">
        <v>1168</v>
      </c>
      <c r="H885" s="253" t="s">
        <v>482</v>
      </c>
      <c r="I885" s="251" t="s">
        <v>394</v>
      </c>
      <c r="J885" s="253" t="s">
        <v>881</v>
      </c>
      <c r="K885" s="251" t="s">
        <v>524</v>
      </c>
      <c r="L885" s="280" t="s">
        <v>524</v>
      </c>
      <c r="M885" s="250" t="s">
        <v>815</v>
      </c>
      <c r="N885" s="250" t="s">
        <v>815</v>
      </c>
      <c r="O885" s="250" t="n">
        <v>20253446</v>
      </c>
      <c r="P885" s="303" t="n">
        <v>45931</v>
      </c>
      <c r="Q885" s="287"/>
      <c r="R885" s="287"/>
      <c r="S885" s="287"/>
    </row>
    <row r="886" customFormat="false" ht="12.75" hidden="false" customHeight="true" outlineLevel="0" collapsed="false">
      <c r="A886" s="291" t="n">
        <v>883</v>
      </c>
      <c r="B886" s="303" t="n">
        <v>45940</v>
      </c>
      <c r="C886" s="276" t="n">
        <v>45931</v>
      </c>
      <c r="D886" s="251" t="s">
        <v>147</v>
      </c>
      <c r="E886" s="251" t="s">
        <v>230</v>
      </c>
      <c r="F886" s="278" t="n">
        <v>138</v>
      </c>
      <c r="G886" s="322" t="s">
        <v>1168</v>
      </c>
      <c r="H886" s="253" t="s">
        <v>482</v>
      </c>
      <c r="I886" s="251" t="s">
        <v>395</v>
      </c>
      <c r="J886" s="253" t="s">
        <v>881</v>
      </c>
      <c r="K886" s="251" t="s">
        <v>524</v>
      </c>
      <c r="L886" s="280" t="s">
        <v>524</v>
      </c>
      <c r="M886" s="250" t="s">
        <v>815</v>
      </c>
      <c r="N886" s="250" t="s">
        <v>815</v>
      </c>
      <c r="O886" s="250" t="n">
        <v>20253447</v>
      </c>
      <c r="P886" s="303" t="n">
        <v>45931</v>
      </c>
      <c r="Q886" s="287"/>
      <c r="R886" s="287"/>
      <c r="S886" s="287"/>
    </row>
    <row r="887" customFormat="false" ht="12.75" hidden="false" customHeight="true" outlineLevel="0" collapsed="false">
      <c r="A887" s="291" t="n">
        <v>884</v>
      </c>
      <c r="B887" s="303" t="n">
        <v>45940</v>
      </c>
      <c r="C887" s="276" t="n">
        <v>45931</v>
      </c>
      <c r="D887" s="251" t="s">
        <v>147</v>
      </c>
      <c r="E887" s="251" t="s">
        <v>230</v>
      </c>
      <c r="F887" s="278" t="n">
        <v>115</v>
      </c>
      <c r="G887" s="322" t="s">
        <v>1168</v>
      </c>
      <c r="H887" s="253" t="s">
        <v>482</v>
      </c>
      <c r="I887" s="251" t="s">
        <v>396</v>
      </c>
      <c r="J887" s="253" t="s">
        <v>881</v>
      </c>
      <c r="K887" s="251" t="s">
        <v>524</v>
      </c>
      <c r="L887" s="280" t="s">
        <v>524</v>
      </c>
      <c r="M887" s="250" t="s">
        <v>815</v>
      </c>
      <c r="N887" s="250" t="s">
        <v>815</v>
      </c>
      <c r="O887" s="250" t="n">
        <v>20253448</v>
      </c>
      <c r="P887" s="303" t="n">
        <v>45931</v>
      </c>
      <c r="Q887" s="287"/>
      <c r="R887" s="287"/>
      <c r="S887" s="287"/>
    </row>
    <row r="888" customFormat="false" ht="12.75" hidden="false" customHeight="true" outlineLevel="0" collapsed="false">
      <c r="A888" s="302" t="n">
        <v>885</v>
      </c>
      <c r="B888" s="303" t="n">
        <v>45940</v>
      </c>
      <c r="C888" s="276" t="n">
        <v>45931</v>
      </c>
      <c r="D888" s="251" t="s">
        <v>147</v>
      </c>
      <c r="E888" s="251" t="s">
        <v>230</v>
      </c>
      <c r="F888" s="278" t="n">
        <v>69</v>
      </c>
      <c r="G888" s="322" t="s">
        <v>1168</v>
      </c>
      <c r="H888" s="253" t="s">
        <v>482</v>
      </c>
      <c r="I888" s="251" t="s">
        <v>397</v>
      </c>
      <c r="J888" s="253" t="s">
        <v>881</v>
      </c>
      <c r="K888" s="251" t="s">
        <v>524</v>
      </c>
      <c r="L888" s="280" t="s">
        <v>524</v>
      </c>
      <c r="M888" s="250" t="s">
        <v>815</v>
      </c>
      <c r="N888" s="250" t="s">
        <v>815</v>
      </c>
      <c r="O888" s="250" t="n">
        <v>20253451</v>
      </c>
      <c r="P888" s="303" t="n">
        <v>45931</v>
      </c>
      <c r="Q888" s="287"/>
      <c r="R888" s="287"/>
      <c r="S888" s="287"/>
    </row>
    <row r="889" customFormat="false" ht="12.75" hidden="false" customHeight="true" outlineLevel="0" collapsed="false">
      <c r="A889" s="291" t="n">
        <v>886</v>
      </c>
      <c r="B889" s="303" t="n">
        <v>45940</v>
      </c>
      <c r="C889" s="276" t="n">
        <v>45931</v>
      </c>
      <c r="D889" s="251" t="s">
        <v>147</v>
      </c>
      <c r="E889" s="251" t="s">
        <v>230</v>
      </c>
      <c r="F889" s="278" t="n">
        <v>92</v>
      </c>
      <c r="G889" s="322" t="s">
        <v>1168</v>
      </c>
      <c r="H889" s="253" t="s">
        <v>482</v>
      </c>
      <c r="I889" s="251" t="s">
        <v>393</v>
      </c>
      <c r="J889" s="253" t="s">
        <v>881</v>
      </c>
      <c r="K889" s="251" t="s">
        <v>524</v>
      </c>
      <c r="L889" s="280" t="s">
        <v>524</v>
      </c>
      <c r="M889" s="250" t="s">
        <v>815</v>
      </c>
      <c r="N889" s="250" t="s">
        <v>815</v>
      </c>
      <c r="O889" s="250" t="n">
        <v>20253453</v>
      </c>
      <c r="P889" s="303" t="n">
        <v>45931</v>
      </c>
      <c r="Q889" s="287"/>
      <c r="R889" s="287"/>
      <c r="S889" s="287"/>
    </row>
    <row r="890" customFormat="false" ht="12.75" hidden="false" customHeight="true" outlineLevel="0" collapsed="false">
      <c r="A890" s="291" t="n">
        <v>887</v>
      </c>
      <c r="B890" s="303" t="n">
        <v>45940</v>
      </c>
      <c r="C890" s="276" t="n">
        <v>45931</v>
      </c>
      <c r="D890" s="251" t="s">
        <v>147</v>
      </c>
      <c r="E890" s="251" t="s">
        <v>222</v>
      </c>
      <c r="F890" s="278" t="n">
        <v>436</v>
      </c>
      <c r="G890" s="322" t="s">
        <v>1169</v>
      </c>
      <c r="H890" s="253" t="s">
        <v>482</v>
      </c>
      <c r="I890" s="251" t="s">
        <v>394</v>
      </c>
      <c r="J890" s="253" t="s">
        <v>881</v>
      </c>
      <c r="K890" s="251" t="s">
        <v>524</v>
      </c>
      <c r="L890" s="280" t="s">
        <v>524</v>
      </c>
      <c r="M890" s="250" t="s">
        <v>815</v>
      </c>
      <c r="N890" s="250" t="s">
        <v>815</v>
      </c>
      <c r="O890" s="250" t="n">
        <v>20253506</v>
      </c>
      <c r="P890" s="303" t="n">
        <v>45931</v>
      </c>
      <c r="Q890" s="287"/>
      <c r="R890" s="287"/>
      <c r="S890" s="287"/>
    </row>
    <row r="891" customFormat="false" ht="12.75" hidden="false" customHeight="true" outlineLevel="0" collapsed="false">
      <c r="A891" s="302" t="n">
        <v>888</v>
      </c>
      <c r="B891" s="303" t="n">
        <v>45940</v>
      </c>
      <c r="C891" s="276" t="n">
        <v>45931</v>
      </c>
      <c r="D891" s="251" t="s">
        <v>147</v>
      </c>
      <c r="E891" s="251" t="s">
        <v>222</v>
      </c>
      <c r="F891" s="278" t="n">
        <v>327</v>
      </c>
      <c r="G891" s="322" t="s">
        <v>1169</v>
      </c>
      <c r="H891" s="253" t="s">
        <v>482</v>
      </c>
      <c r="I891" s="251" t="s">
        <v>395</v>
      </c>
      <c r="J891" s="253" t="s">
        <v>881</v>
      </c>
      <c r="K891" s="251" t="s">
        <v>524</v>
      </c>
      <c r="L891" s="280" t="s">
        <v>524</v>
      </c>
      <c r="M891" s="250" t="s">
        <v>815</v>
      </c>
      <c r="N891" s="250" t="s">
        <v>815</v>
      </c>
      <c r="O891" s="250" t="n">
        <v>20253507</v>
      </c>
      <c r="P891" s="303" t="n">
        <v>45931</v>
      </c>
      <c r="Q891" s="287"/>
      <c r="R891" s="287"/>
      <c r="S891" s="287"/>
    </row>
    <row r="892" customFormat="false" ht="12.75" hidden="false" customHeight="true" outlineLevel="0" collapsed="false">
      <c r="A892" s="291" t="n">
        <v>889</v>
      </c>
      <c r="B892" s="303" t="n">
        <v>45940</v>
      </c>
      <c r="C892" s="276" t="n">
        <v>45931</v>
      </c>
      <c r="D892" s="251" t="s">
        <v>147</v>
      </c>
      <c r="E892" s="251" t="s">
        <v>222</v>
      </c>
      <c r="F892" s="278" t="n">
        <v>272.5</v>
      </c>
      <c r="G892" s="322" t="s">
        <v>1169</v>
      </c>
      <c r="H892" s="253" t="s">
        <v>482</v>
      </c>
      <c r="I892" s="251" t="s">
        <v>396</v>
      </c>
      <c r="J892" s="253" t="s">
        <v>881</v>
      </c>
      <c r="K892" s="251" t="s">
        <v>524</v>
      </c>
      <c r="L892" s="280" t="s">
        <v>524</v>
      </c>
      <c r="M892" s="250" t="s">
        <v>815</v>
      </c>
      <c r="N892" s="250" t="s">
        <v>815</v>
      </c>
      <c r="O892" s="250" t="n">
        <v>20253508</v>
      </c>
      <c r="P892" s="303" t="n">
        <v>45931</v>
      </c>
      <c r="Q892" s="287"/>
      <c r="R892" s="287"/>
      <c r="S892" s="287"/>
    </row>
    <row r="893" customFormat="false" ht="12.75" hidden="false" customHeight="true" outlineLevel="0" collapsed="false">
      <c r="A893" s="291" t="n">
        <v>890</v>
      </c>
      <c r="B893" s="303" t="n">
        <v>45940</v>
      </c>
      <c r="C893" s="276" t="n">
        <v>45931</v>
      </c>
      <c r="D893" s="251" t="s">
        <v>147</v>
      </c>
      <c r="E893" s="251" t="s">
        <v>222</v>
      </c>
      <c r="F893" s="278" t="n">
        <v>163.5</v>
      </c>
      <c r="G893" s="322" t="s">
        <v>1169</v>
      </c>
      <c r="H893" s="253" t="s">
        <v>482</v>
      </c>
      <c r="I893" s="251" t="s">
        <v>397</v>
      </c>
      <c r="J893" s="253" t="s">
        <v>881</v>
      </c>
      <c r="K893" s="251" t="s">
        <v>524</v>
      </c>
      <c r="L893" s="280" t="s">
        <v>524</v>
      </c>
      <c r="M893" s="250" t="s">
        <v>815</v>
      </c>
      <c r="N893" s="250" t="s">
        <v>815</v>
      </c>
      <c r="O893" s="250" t="n">
        <v>20253511</v>
      </c>
      <c r="P893" s="303" t="n">
        <v>45931</v>
      </c>
      <c r="Q893" s="287"/>
      <c r="R893" s="287"/>
      <c r="S893" s="287"/>
    </row>
    <row r="894" customFormat="false" ht="12.75" hidden="false" customHeight="true" outlineLevel="0" collapsed="false">
      <c r="A894" s="302" t="n">
        <v>891</v>
      </c>
      <c r="B894" s="303" t="n">
        <v>45940</v>
      </c>
      <c r="C894" s="276" t="n">
        <v>45931</v>
      </c>
      <c r="D894" s="251" t="s">
        <v>147</v>
      </c>
      <c r="E894" s="251" t="s">
        <v>222</v>
      </c>
      <c r="F894" s="278" t="n">
        <v>218</v>
      </c>
      <c r="G894" s="322" t="s">
        <v>1169</v>
      </c>
      <c r="H894" s="253" t="s">
        <v>482</v>
      </c>
      <c r="I894" s="251" t="s">
        <v>393</v>
      </c>
      <c r="J894" s="253" t="s">
        <v>881</v>
      </c>
      <c r="K894" s="251" t="s">
        <v>524</v>
      </c>
      <c r="L894" s="280" t="s">
        <v>524</v>
      </c>
      <c r="M894" s="250" t="s">
        <v>815</v>
      </c>
      <c r="N894" s="250" t="s">
        <v>815</v>
      </c>
      <c r="O894" s="250" t="n">
        <v>20253513</v>
      </c>
      <c r="P894" s="303" t="n">
        <v>45931</v>
      </c>
      <c r="Q894" s="287"/>
      <c r="R894" s="287"/>
      <c r="S894" s="287"/>
    </row>
    <row r="895" customFormat="false" ht="12.75" hidden="false" customHeight="true" outlineLevel="0" collapsed="false">
      <c r="A895" s="291" t="n">
        <v>892</v>
      </c>
      <c r="B895" s="303" t="n">
        <v>45940</v>
      </c>
      <c r="C895" s="276" t="n">
        <v>45931</v>
      </c>
      <c r="D895" s="251" t="s">
        <v>158</v>
      </c>
      <c r="E895" s="251" t="s">
        <v>356</v>
      </c>
      <c r="F895" s="278" t="n">
        <v>250</v>
      </c>
      <c r="G895" s="322" t="s">
        <v>1170</v>
      </c>
      <c r="H895" s="253" t="s">
        <v>500</v>
      </c>
      <c r="I895" s="251" t="s">
        <v>397</v>
      </c>
      <c r="J895" s="253" t="s">
        <v>853</v>
      </c>
      <c r="K895" s="251" t="s">
        <v>552</v>
      </c>
      <c r="L895" s="280" t="s">
        <v>552</v>
      </c>
      <c r="M895" s="250" t="s">
        <v>468</v>
      </c>
      <c r="N895" s="250" t="s">
        <v>468</v>
      </c>
      <c r="O895" s="250" t="n">
        <v>399</v>
      </c>
      <c r="P895" s="303" t="s">
        <v>1155</v>
      </c>
      <c r="Q895" s="287"/>
      <c r="R895" s="287"/>
      <c r="S895" s="287"/>
    </row>
    <row r="896" customFormat="false" ht="12.75" hidden="false" customHeight="true" outlineLevel="0" collapsed="false">
      <c r="A896" s="291" t="n">
        <v>893</v>
      </c>
      <c r="B896" s="303" t="n">
        <v>45940</v>
      </c>
      <c r="C896" s="276" t="n">
        <v>45901</v>
      </c>
      <c r="D896" s="251" t="s">
        <v>158</v>
      </c>
      <c r="E896" s="251" t="s">
        <v>292</v>
      </c>
      <c r="F896" s="278" t="n">
        <v>800</v>
      </c>
      <c r="G896" s="322" t="s">
        <v>1165</v>
      </c>
      <c r="H896" s="253" t="s">
        <v>588</v>
      </c>
      <c r="I896" s="251" t="s">
        <v>394</v>
      </c>
      <c r="J896" s="253" t="s">
        <v>1012</v>
      </c>
      <c r="K896" s="251" t="s">
        <v>699</v>
      </c>
      <c r="L896" s="280" t="s">
        <v>699</v>
      </c>
      <c r="M896" s="250" t="s">
        <v>468</v>
      </c>
      <c r="N896" s="250" t="s">
        <v>468</v>
      </c>
      <c r="O896" s="250" t="n">
        <v>12</v>
      </c>
      <c r="P896" s="303" t="n">
        <v>45937</v>
      </c>
      <c r="Q896" s="287"/>
      <c r="R896" s="287"/>
      <c r="S896" s="287"/>
    </row>
    <row r="897" customFormat="false" ht="12.75" hidden="false" customHeight="true" outlineLevel="0" collapsed="false">
      <c r="A897" s="302" t="n">
        <v>894</v>
      </c>
      <c r="B897" s="303" t="n">
        <v>45943</v>
      </c>
      <c r="C897" s="276" t="n">
        <v>45931</v>
      </c>
      <c r="D897" s="251" t="s">
        <v>158</v>
      </c>
      <c r="E897" s="251" t="s">
        <v>302</v>
      </c>
      <c r="F897" s="278" t="n">
        <v>4.79</v>
      </c>
      <c r="G897" s="322" t="s">
        <v>1157</v>
      </c>
      <c r="H897" s="253"/>
      <c r="I897" s="251" t="s">
        <v>392</v>
      </c>
      <c r="J897" s="253" t="s">
        <v>839</v>
      </c>
      <c r="K897" s="251" t="s">
        <v>479</v>
      </c>
      <c r="L897" s="280" t="s">
        <v>479</v>
      </c>
      <c r="M897" s="250" t="s">
        <v>468</v>
      </c>
      <c r="N897" s="250" t="s">
        <v>468</v>
      </c>
      <c r="O897" s="250" t="n">
        <v>775537</v>
      </c>
      <c r="P897" s="303" t="n">
        <v>45943</v>
      </c>
      <c r="Q897" s="287"/>
      <c r="R897" s="287"/>
      <c r="S897" s="287"/>
    </row>
    <row r="898" customFormat="false" ht="12.75" hidden="false" customHeight="true" outlineLevel="0" collapsed="false">
      <c r="A898" s="291" t="n">
        <v>895</v>
      </c>
      <c r="B898" s="303" t="n">
        <v>45943</v>
      </c>
      <c r="C898" s="276" t="n">
        <v>45901</v>
      </c>
      <c r="D898" s="251" t="s">
        <v>158</v>
      </c>
      <c r="E898" s="251" t="s">
        <v>258</v>
      </c>
      <c r="F898" s="278" t="n">
        <v>484.27</v>
      </c>
      <c r="G898" s="322" t="s">
        <v>1166</v>
      </c>
      <c r="H898" s="253" t="s">
        <v>708</v>
      </c>
      <c r="I898" s="251" t="s">
        <v>395</v>
      </c>
      <c r="J898" s="253" t="s">
        <v>1030</v>
      </c>
      <c r="K898" s="251" t="s">
        <v>939</v>
      </c>
      <c r="L898" s="280" t="s">
        <v>939</v>
      </c>
      <c r="M898" s="250" t="s">
        <v>468</v>
      </c>
      <c r="N898" s="250" t="s">
        <v>468</v>
      </c>
      <c r="O898" s="250" t="n">
        <v>20251661</v>
      </c>
      <c r="P898" s="303" t="n">
        <v>45933</v>
      </c>
      <c r="Q898" s="287"/>
      <c r="R898" s="287"/>
      <c r="S898" s="287"/>
    </row>
    <row r="899" customFormat="false" ht="12.75" hidden="false" customHeight="true" outlineLevel="0" collapsed="false">
      <c r="A899" s="291" t="n">
        <v>896</v>
      </c>
      <c r="B899" s="303" t="n">
        <v>45944</v>
      </c>
      <c r="C899" s="276" t="n">
        <v>45931</v>
      </c>
      <c r="D899" s="251" t="s">
        <v>158</v>
      </c>
      <c r="E899" s="251" t="s">
        <v>356</v>
      </c>
      <c r="F899" s="278" t="n">
        <v>350</v>
      </c>
      <c r="G899" s="322" t="s">
        <v>1171</v>
      </c>
      <c r="H899" s="253" t="s">
        <v>500</v>
      </c>
      <c r="I899" s="251" t="s">
        <v>394</v>
      </c>
      <c r="J899" s="253" t="s">
        <v>853</v>
      </c>
      <c r="K899" s="251" t="s">
        <v>552</v>
      </c>
      <c r="L899" s="280" t="s">
        <v>552</v>
      </c>
      <c r="M899" s="250" t="s">
        <v>468</v>
      </c>
      <c r="N899" s="250" t="s">
        <v>468</v>
      </c>
      <c r="O899" s="250" t="n">
        <v>387</v>
      </c>
      <c r="P899" s="303" t="n">
        <v>45932</v>
      </c>
      <c r="Q899" s="287"/>
      <c r="R899" s="287"/>
      <c r="S899" s="287"/>
    </row>
    <row r="900" customFormat="false" ht="12.75" hidden="false" customHeight="true" outlineLevel="0" collapsed="false">
      <c r="A900" s="302" t="n">
        <v>897</v>
      </c>
      <c r="B900" s="303" t="n">
        <v>45944</v>
      </c>
      <c r="C900" s="276" t="n">
        <v>45931</v>
      </c>
      <c r="D900" s="251" t="s">
        <v>158</v>
      </c>
      <c r="E900" s="251" t="s">
        <v>314</v>
      </c>
      <c r="F900" s="278" t="n">
        <v>392</v>
      </c>
      <c r="G900" s="322" t="s">
        <v>1172</v>
      </c>
      <c r="H900" s="253" t="s">
        <v>500</v>
      </c>
      <c r="I900" s="251" t="s">
        <v>397</v>
      </c>
      <c r="J900" s="253" t="s">
        <v>853</v>
      </c>
      <c r="K900" s="251" t="s">
        <v>552</v>
      </c>
      <c r="L900" s="280" t="s">
        <v>552</v>
      </c>
      <c r="M900" s="250" t="s">
        <v>468</v>
      </c>
      <c r="N900" s="250" t="s">
        <v>468</v>
      </c>
      <c r="O900" s="250" t="n">
        <v>395</v>
      </c>
      <c r="P900" s="303" t="n">
        <v>45933</v>
      </c>
      <c r="Q900" s="287"/>
      <c r="R900" s="287"/>
      <c r="S900" s="287"/>
    </row>
    <row r="901" customFormat="false" ht="12.75" hidden="false" customHeight="true" outlineLevel="0" collapsed="false">
      <c r="A901" s="291" t="n">
        <v>898</v>
      </c>
      <c r="B901" s="303" t="n">
        <v>45944</v>
      </c>
      <c r="C901" s="276" t="n">
        <v>45901</v>
      </c>
      <c r="D901" s="251" t="s">
        <v>147</v>
      </c>
      <c r="E901" s="251" t="s">
        <v>226</v>
      </c>
      <c r="F901" s="278" t="n">
        <v>123</v>
      </c>
      <c r="G901" s="322" t="s">
        <v>1173</v>
      </c>
      <c r="H901" s="253" t="s">
        <v>482</v>
      </c>
      <c r="I901" s="251" t="s">
        <v>394</v>
      </c>
      <c r="J901" s="253" t="s">
        <v>1174</v>
      </c>
      <c r="K901" s="251" t="s">
        <v>1175</v>
      </c>
      <c r="L901" s="280" t="s">
        <v>1175</v>
      </c>
      <c r="M901" s="250" t="s">
        <v>815</v>
      </c>
      <c r="N901" s="250" t="s">
        <v>815</v>
      </c>
      <c r="O901" s="250" t="n">
        <v>9910661</v>
      </c>
      <c r="P901" s="303" t="n">
        <v>45909</v>
      </c>
      <c r="Q901" s="287"/>
      <c r="R901" s="287"/>
      <c r="S901" s="287"/>
    </row>
    <row r="902" customFormat="false" ht="12.75" hidden="false" customHeight="true" outlineLevel="0" collapsed="false">
      <c r="A902" s="291" t="n">
        <v>899</v>
      </c>
      <c r="B902" s="303" t="n">
        <v>45944</v>
      </c>
      <c r="C902" s="276" t="n">
        <v>45901</v>
      </c>
      <c r="D902" s="251" t="s">
        <v>147</v>
      </c>
      <c r="E902" s="251" t="s">
        <v>226</v>
      </c>
      <c r="F902" s="278" t="n">
        <v>73.74</v>
      </c>
      <c r="G902" s="322" t="s">
        <v>1173</v>
      </c>
      <c r="H902" s="253" t="s">
        <v>482</v>
      </c>
      <c r="I902" s="251" t="s">
        <v>395</v>
      </c>
      <c r="J902" s="253" t="s">
        <v>1174</v>
      </c>
      <c r="K902" s="251" t="s">
        <v>1175</v>
      </c>
      <c r="L902" s="280" t="s">
        <v>1175</v>
      </c>
      <c r="M902" s="250" t="s">
        <v>815</v>
      </c>
      <c r="N902" s="250" t="s">
        <v>815</v>
      </c>
      <c r="O902" s="250" t="n">
        <v>9910688</v>
      </c>
      <c r="P902" s="303" t="n">
        <v>45909</v>
      </c>
      <c r="Q902" s="287"/>
      <c r="R902" s="287"/>
      <c r="S902" s="287"/>
    </row>
    <row r="903" customFormat="false" ht="12.75" hidden="false" customHeight="true" outlineLevel="0" collapsed="false">
      <c r="A903" s="302" t="n">
        <v>900</v>
      </c>
      <c r="B903" s="303" t="n">
        <v>45944</v>
      </c>
      <c r="C903" s="276" t="n">
        <v>45901</v>
      </c>
      <c r="D903" s="251" t="s">
        <v>147</v>
      </c>
      <c r="E903" s="251" t="s">
        <v>226</v>
      </c>
      <c r="F903" s="278" t="n">
        <v>49.26</v>
      </c>
      <c r="G903" s="322" t="s">
        <v>1173</v>
      </c>
      <c r="H903" s="253" t="s">
        <v>482</v>
      </c>
      <c r="I903" s="251" t="s">
        <v>397</v>
      </c>
      <c r="J903" s="253" t="s">
        <v>1174</v>
      </c>
      <c r="K903" s="251" t="s">
        <v>1175</v>
      </c>
      <c r="L903" s="280" t="s">
        <v>1175</v>
      </c>
      <c r="M903" s="250" t="s">
        <v>815</v>
      </c>
      <c r="N903" s="250" t="s">
        <v>815</v>
      </c>
      <c r="O903" s="250" t="n">
        <v>9910715</v>
      </c>
      <c r="P903" s="303" t="n">
        <v>45909</v>
      </c>
      <c r="Q903" s="287"/>
      <c r="R903" s="287"/>
      <c r="S903" s="287"/>
    </row>
    <row r="904" customFormat="false" ht="12.75" hidden="false" customHeight="true" outlineLevel="0" collapsed="false">
      <c r="A904" s="291" t="n">
        <v>901</v>
      </c>
      <c r="B904" s="303" t="n">
        <v>45944</v>
      </c>
      <c r="C904" s="276" t="n">
        <v>45901</v>
      </c>
      <c r="D904" s="251" t="s">
        <v>147</v>
      </c>
      <c r="E904" s="251" t="s">
        <v>226</v>
      </c>
      <c r="F904" s="278" t="n">
        <v>61.5</v>
      </c>
      <c r="G904" s="322" t="s">
        <v>1173</v>
      </c>
      <c r="H904" s="253" t="s">
        <v>482</v>
      </c>
      <c r="I904" s="251" t="s">
        <v>396</v>
      </c>
      <c r="J904" s="253" t="s">
        <v>1174</v>
      </c>
      <c r="K904" s="251" t="s">
        <v>1175</v>
      </c>
      <c r="L904" s="280" t="s">
        <v>1175</v>
      </c>
      <c r="M904" s="250" t="s">
        <v>815</v>
      </c>
      <c r="N904" s="250" t="s">
        <v>815</v>
      </c>
      <c r="O904" s="250" t="n">
        <v>9910742</v>
      </c>
      <c r="P904" s="303" t="n">
        <v>45909</v>
      </c>
      <c r="Q904" s="287"/>
      <c r="R904" s="287"/>
      <c r="S904" s="287"/>
    </row>
    <row r="905" customFormat="false" ht="12.75" hidden="false" customHeight="true" outlineLevel="0" collapsed="false">
      <c r="A905" s="291" t="n">
        <v>902</v>
      </c>
      <c r="B905" s="303" t="n">
        <v>45945</v>
      </c>
      <c r="C905" s="276" t="n">
        <v>45931</v>
      </c>
      <c r="D905" s="251" t="s">
        <v>158</v>
      </c>
      <c r="E905" s="251" t="s">
        <v>302</v>
      </c>
      <c r="F905" s="278" t="n">
        <v>22.81</v>
      </c>
      <c r="G905" s="322" t="s">
        <v>1157</v>
      </c>
      <c r="H905" s="253"/>
      <c r="I905" s="251" t="s">
        <v>392</v>
      </c>
      <c r="J905" s="253" t="s">
        <v>839</v>
      </c>
      <c r="K905" s="251" t="s">
        <v>479</v>
      </c>
      <c r="L905" s="280" t="s">
        <v>479</v>
      </c>
      <c r="M905" s="250" t="s">
        <v>468</v>
      </c>
      <c r="N905" s="250" t="s">
        <v>468</v>
      </c>
      <c r="O905" s="250" t="n">
        <v>775538</v>
      </c>
      <c r="P905" s="303" t="n">
        <v>45945</v>
      </c>
      <c r="Q905" s="287"/>
      <c r="R905" s="287"/>
      <c r="S905" s="287"/>
    </row>
    <row r="906" customFormat="false" ht="12.75" hidden="false" customHeight="true" outlineLevel="0" collapsed="false">
      <c r="A906" s="302" t="n">
        <v>903</v>
      </c>
      <c r="B906" s="303" t="n">
        <v>45945</v>
      </c>
      <c r="C906" s="276" t="n">
        <v>45931</v>
      </c>
      <c r="D906" s="251" t="s">
        <v>158</v>
      </c>
      <c r="E906" s="251" t="s">
        <v>254</v>
      </c>
      <c r="F906" s="278" t="n">
        <v>121.14</v>
      </c>
      <c r="G906" s="322" t="s">
        <v>1176</v>
      </c>
      <c r="H906" s="253" t="s">
        <v>708</v>
      </c>
      <c r="I906" s="251" t="s">
        <v>397</v>
      </c>
      <c r="J906" s="253" t="s">
        <v>1077</v>
      </c>
      <c r="K906" s="251" t="s">
        <v>1078</v>
      </c>
      <c r="L906" s="280" t="s">
        <v>1078</v>
      </c>
      <c r="M906" s="250" t="s">
        <v>815</v>
      </c>
      <c r="N906" s="250" t="s">
        <v>815</v>
      </c>
      <c r="O906" s="250" t="n">
        <v>199276</v>
      </c>
      <c r="P906" s="303" t="n">
        <v>45945</v>
      </c>
      <c r="Q906" s="287"/>
      <c r="R906" s="287"/>
      <c r="S906" s="287"/>
    </row>
    <row r="907" customFormat="false" ht="12.75" hidden="false" customHeight="true" outlineLevel="0" collapsed="false">
      <c r="A907" s="291" t="n">
        <v>904</v>
      </c>
      <c r="B907" s="303" t="n">
        <v>45945</v>
      </c>
      <c r="C907" s="276" t="n">
        <v>45901</v>
      </c>
      <c r="D907" s="251" t="s">
        <v>158</v>
      </c>
      <c r="E907" s="251" t="s">
        <v>284</v>
      </c>
      <c r="F907" s="278" t="n">
        <v>479</v>
      </c>
      <c r="G907" s="322" t="s">
        <v>919</v>
      </c>
      <c r="H907" s="253" t="s">
        <v>920</v>
      </c>
      <c r="I907" s="251" t="s">
        <v>395</v>
      </c>
      <c r="J907" s="253" t="s">
        <v>1029</v>
      </c>
      <c r="K907" s="251" t="s">
        <v>769</v>
      </c>
      <c r="L907" s="280" t="s">
        <v>769</v>
      </c>
      <c r="M907" s="250" t="s">
        <v>503</v>
      </c>
      <c r="N907" s="250" t="s">
        <v>503</v>
      </c>
      <c r="O907" s="250" t="n">
        <v>23303</v>
      </c>
      <c r="P907" s="303" t="n">
        <v>45926</v>
      </c>
      <c r="Q907" s="287"/>
      <c r="R907" s="287"/>
      <c r="S907" s="287"/>
    </row>
    <row r="908" customFormat="false" ht="12.75" hidden="false" customHeight="true" outlineLevel="0" collapsed="false">
      <c r="A908" s="291" t="n">
        <v>905</v>
      </c>
      <c r="B908" s="303" t="n">
        <v>45945</v>
      </c>
      <c r="C908" s="276" t="n">
        <v>45901</v>
      </c>
      <c r="D908" s="251" t="s">
        <v>158</v>
      </c>
      <c r="E908" s="251" t="s">
        <v>284</v>
      </c>
      <c r="F908" s="278" t="n">
        <v>491.1</v>
      </c>
      <c r="G908" s="322" t="s">
        <v>919</v>
      </c>
      <c r="H908" s="253" t="s">
        <v>920</v>
      </c>
      <c r="I908" s="251" t="s">
        <v>394</v>
      </c>
      <c r="J908" s="253" t="s">
        <v>1029</v>
      </c>
      <c r="K908" s="251" t="s">
        <v>769</v>
      </c>
      <c r="L908" s="280" t="s">
        <v>769</v>
      </c>
      <c r="M908" s="250" t="s">
        <v>503</v>
      </c>
      <c r="N908" s="250" t="s">
        <v>503</v>
      </c>
      <c r="O908" s="250" t="n">
        <v>23304</v>
      </c>
      <c r="P908" s="303" t="n">
        <v>45926</v>
      </c>
      <c r="Q908" s="287"/>
      <c r="R908" s="287"/>
      <c r="S908" s="287"/>
    </row>
    <row r="909" customFormat="false" ht="12.75" hidden="false" customHeight="true" outlineLevel="0" collapsed="false">
      <c r="A909" s="302" t="n">
        <v>906</v>
      </c>
      <c r="B909" s="303" t="n">
        <v>45945</v>
      </c>
      <c r="C909" s="276" t="n">
        <v>45901</v>
      </c>
      <c r="D909" s="251" t="s">
        <v>158</v>
      </c>
      <c r="E909" s="251" t="s">
        <v>284</v>
      </c>
      <c r="F909" s="278" t="n">
        <v>462.1</v>
      </c>
      <c r="G909" s="322" t="s">
        <v>919</v>
      </c>
      <c r="H909" s="253" t="s">
        <v>920</v>
      </c>
      <c r="I909" s="251" t="s">
        <v>396</v>
      </c>
      <c r="J909" s="253" t="s">
        <v>1029</v>
      </c>
      <c r="K909" s="251" t="s">
        <v>769</v>
      </c>
      <c r="L909" s="280" t="s">
        <v>769</v>
      </c>
      <c r="M909" s="250" t="s">
        <v>503</v>
      </c>
      <c r="N909" s="250" t="s">
        <v>503</v>
      </c>
      <c r="O909" s="250" t="n">
        <v>23305</v>
      </c>
      <c r="P909" s="303" t="n">
        <v>45926</v>
      </c>
      <c r="Q909" s="287"/>
      <c r="R909" s="287"/>
      <c r="S909" s="287"/>
    </row>
    <row r="910" customFormat="false" ht="12.75" hidden="false" customHeight="true" outlineLevel="0" collapsed="false">
      <c r="A910" s="291" t="n">
        <v>907</v>
      </c>
      <c r="B910" s="303" t="n">
        <v>45945</v>
      </c>
      <c r="C910" s="276" t="n">
        <v>45901</v>
      </c>
      <c r="D910" s="251" t="s">
        <v>158</v>
      </c>
      <c r="E910" s="251" t="s">
        <v>284</v>
      </c>
      <c r="F910" s="278" t="n">
        <v>460.4</v>
      </c>
      <c r="G910" s="322" t="s">
        <v>919</v>
      </c>
      <c r="H910" s="253" t="s">
        <v>920</v>
      </c>
      <c r="I910" s="251" t="s">
        <v>397</v>
      </c>
      <c r="J910" s="253" t="s">
        <v>1029</v>
      </c>
      <c r="K910" s="251" t="s">
        <v>769</v>
      </c>
      <c r="L910" s="280" t="s">
        <v>769</v>
      </c>
      <c r="M910" s="250" t="s">
        <v>503</v>
      </c>
      <c r="N910" s="250" t="s">
        <v>503</v>
      </c>
      <c r="O910" s="250" t="n">
        <v>23306</v>
      </c>
      <c r="P910" s="303" t="n">
        <v>45926</v>
      </c>
      <c r="Q910" s="287"/>
      <c r="R910" s="287"/>
      <c r="S910" s="287"/>
    </row>
    <row r="911" customFormat="false" ht="12.75" hidden="false" customHeight="true" outlineLevel="0" collapsed="false">
      <c r="A911" s="291" t="n">
        <v>908</v>
      </c>
      <c r="B911" s="303" t="n">
        <v>45945</v>
      </c>
      <c r="C911" s="276" t="n">
        <v>45931</v>
      </c>
      <c r="D911" s="251" t="s">
        <v>158</v>
      </c>
      <c r="E911" s="251" t="s">
        <v>242</v>
      </c>
      <c r="F911" s="278" t="n">
        <v>79.16</v>
      </c>
      <c r="G911" s="322" t="s">
        <v>1177</v>
      </c>
      <c r="H911" s="253" t="s">
        <v>473</v>
      </c>
      <c r="I911" s="251" t="s">
        <v>394</v>
      </c>
      <c r="J911" s="253" t="s">
        <v>860</v>
      </c>
      <c r="K911" s="251" t="s">
        <v>1045</v>
      </c>
      <c r="L911" s="280" t="s">
        <v>1045</v>
      </c>
      <c r="M911" s="250" t="s">
        <v>468</v>
      </c>
      <c r="N911" s="250" t="s">
        <v>468</v>
      </c>
      <c r="O911" s="250" t="n">
        <v>6126308</v>
      </c>
      <c r="P911" s="303"/>
      <c r="Q911" s="287"/>
      <c r="R911" s="287"/>
      <c r="S911" s="287"/>
    </row>
    <row r="912" customFormat="false" ht="12.75" hidden="false" customHeight="true" outlineLevel="0" collapsed="false">
      <c r="A912" s="302" t="n">
        <v>909</v>
      </c>
      <c r="B912" s="303" t="n">
        <v>45945</v>
      </c>
      <c r="C912" s="276" t="n">
        <v>45931</v>
      </c>
      <c r="D912" s="251" t="s">
        <v>158</v>
      </c>
      <c r="E912" s="251" t="s">
        <v>242</v>
      </c>
      <c r="F912" s="278" t="n">
        <v>79.16</v>
      </c>
      <c r="G912" s="322" t="s">
        <v>1177</v>
      </c>
      <c r="H912" s="253" t="s">
        <v>473</v>
      </c>
      <c r="I912" s="251" t="s">
        <v>394</v>
      </c>
      <c r="J912" s="253" t="s">
        <v>860</v>
      </c>
      <c r="K912" s="251" t="s">
        <v>1045</v>
      </c>
      <c r="L912" s="280" t="s">
        <v>1045</v>
      </c>
      <c r="M912" s="250" t="s">
        <v>468</v>
      </c>
      <c r="N912" s="250" t="s">
        <v>468</v>
      </c>
      <c r="O912" s="250" t="n">
        <v>6126309</v>
      </c>
      <c r="P912" s="303"/>
      <c r="Q912" s="287"/>
      <c r="R912" s="287"/>
      <c r="S912" s="287"/>
    </row>
    <row r="913" customFormat="false" ht="12.75" hidden="false" customHeight="true" outlineLevel="0" collapsed="false">
      <c r="A913" s="291" t="n">
        <v>910</v>
      </c>
      <c r="B913" s="303" t="n">
        <v>45945</v>
      </c>
      <c r="C913" s="276" t="n">
        <v>45931</v>
      </c>
      <c r="D913" s="251" t="s">
        <v>158</v>
      </c>
      <c r="E913" s="251" t="s">
        <v>354</v>
      </c>
      <c r="F913" s="278" t="n">
        <v>284.76</v>
      </c>
      <c r="G913" s="322" t="s">
        <v>1178</v>
      </c>
      <c r="H913" s="253" t="s">
        <v>505</v>
      </c>
      <c r="I913" s="251" t="s">
        <v>395</v>
      </c>
      <c r="J913" s="295" t="s">
        <v>487</v>
      </c>
      <c r="K913" s="251" t="s">
        <v>510</v>
      </c>
      <c r="L913" s="280" t="s">
        <v>510</v>
      </c>
      <c r="M913" s="250" t="s">
        <v>468</v>
      </c>
      <c r="N913" s="250" t="s">
        <v>468</v>
      </c>
      <c r="O913" s="250" t="n">
        <v>111261025</v>
      </c>
      <c r="P913" s="303"/>
      <c r="Q913" s="287"/>
      <c r="R913" s="287"/>
      <c r="S913" s="287"/>
    </row>
    <row r="914" customFormat="false" ht="12.75" hidden="false" customHeight="true" outlineLevel="0" collapsed="false">
      <c r="A914" s="291" t="n">
        <v>911</v>
      </c>
      <c r="B914" s="303" t="n">
        <v>45945</v>
      </c>
      <c r="C914" s="276" t="n">
        <v>45931</v>
      </c>
      <c r="D914" s="251" t="s">
        <v>158</v>
      </c>
      <c r="E914" s="251" t="s">
        <v>354</v>
      </c>
      <c r="F914" s="278" t="n">
        <v>284.76</v>
      </c>
      <c r="G914" s="322" t="s">
        <v>1178</v>
      </c>
      <c r="H914" s="253" t="s">
        <v>505</v>
      </c>
      <c r="I914" s="251" t="s">
        <v>395</v>
      </c>
      <c r="J914" s="249" t="s">
        <v>487</v>
      </c>
      <c r="K914" s="251" t="s">
        <v>830</v>
      </c>
      <c r="L914" s="280" t="s">
        <v>830</v>
      </c>
      <c r="M914" s="250" t="s">
        <v>468</v>
      </c>
      <c r="N914" s="250" t="s">
        <v>468</v>
      </c>
      <c r="O914" s="250" t="n">
        <v>130951025</v>
      </c>
      <c r="P914" s="303"/>
      <c r="Q914" s="287"/>
      <c r="R914" s="287"/>
      <c r="S914" s="287"/>
    </row>
    <row r="915" customFormat="false" ht="12.75" hidden="false" customHeight="true" outlineLevel="0" collapsed="false">
      <c r="A915" s="302" t="n">
        <v>912</v>
      </c>
      <c r="B915" s="303" t="n">
        <v>45945</v>
      </c>
      <c r="C915" s="276" t="n">
        <v>45931</v>
      </c>
      <c r="D915" s="251" t="s">
        <v>158</v>
      </c>
      <c r="E915" s="251" t="s">
        <v>334</v>
      </c>
      <c r="F915" s="278" t="n">
        <v>50.06</v>
      </c>
      <c r="G915" s="322" t="s">
        <v>1179</v>
      </c>
      <c r="H915" s="253" t="s">
        <v>872</v>
      </c>
      <c r="I915" s="251" t="s">
        <v>393</v>
      </c>
      <c r="J915" s="253" t="s">
        <v>887</v>
      </c>
      <c r="K915" s="251" t="s">
        <v>761</v>
      </c>
      <c r="L915" s="280" t="s">
        <v>761</v>
      </c>
      <c r="M915" s="250" t="s">
        <v>815</v>
      </c>
      <c r="N915" s="250" t="s">
        <v>815</v>
      </c>
      <c r="O915" s="250" t="n">
        <v>10713</v>
      </c>
      <c r="P915" s="303" t="n">
        <v>45905</v>
      </c>
      <c r="Q915" s="287"/>
      <c r="R915" s="287"/>
      <c r="S915" s="287"/>
    </row>
    <row r="916" customFormat="false" ht="12.75" hidden="false" customHeight="true" outlineLevel="0" collapsed="false">
      <c r="A916" s="291" t="n">
        <v>913</v>
      </c>
      <c r="B916" s="303" t="n">
        <v>45945</v>
      </c>
      <c r="C916" s="276" t="n">
        <v>45931</v>
      </c>
      <c r="D916" s="251" t="s">
        <v>158</v>
      </c>
      <c r="E916" s="251" t="s">
        <v>334</v>
      </c>
      <c r="F916" s="278" t="n">
        <v>50.06</v>
      </c>
      <c r="G916" s="322" t="s">
        <v>1179</v>
      </c>
      <c r="H916" s="253" t="s">
        <v>872</v>
      </c>
      <c r="I916" s="251" t="s">
        <v>396</v>
      </c>
      <c r="J916" s="253" t="s">
        <v>887</v>
      </c>
      <c r="K916" s="251" t="s">
        <v>761</v>
      </c>
      <c r="L916" s="280" t="s">
        <v>761</v>
      </c>
      <c r="M916" s="250" t="s">
        <v>815</v>
      </c>
      <c r="N916" s="250" t="s">
        <v>815</v>
      </c>
      <c r="O916" s="250" t="n">
        <v>10719</v>
      </c>
      <c r="P916" s="303" t="n">
        <v>45905</v>
      </c>
      <c r="Q916" s="287"/>
      <c r="R916" s="287"/>
      <c r="S916" s="287"/>
    </row>
    <row r="917" customFormat="false" ht="12.75" hidden="false" customHeight="true" outlineLevel="0" collapsed="false">
      <c r="A917" s="291" t="n">
        <v>914</v>
      </c>
      <c r="B917" s="303" t="n">
        <v>45945</v>
      </c>
      <c r="C917" s="276" t="n">
        <v>45931</v>
      </c>
      <c r="D917" s="251" t="s">
        <v>158</v>
      </c>
      <c r="E917" s="251" t="s">
        <v>334</v>
      </c>
      <c r="F917" s="278" t="n">
        <v>136.67</v>
      </c>
      <c r="G917" s="322" t="s">
        <v>1180</v>
      </c>
      <c r="H917" s="253" t="s">
        <v>872</v>
      </c>
      <c r="I917" s="251" t="s">
        <v>396</v>
      </c>
      <c r="J917" s="253" t="s">
        <v>887</v>
      </c>
      <c r="K917" s="251" t="s">
        <v>761</v>
      </c>
      <c r="L917" s="280" t="s">
        <v>761</v>
      </c>
      <c r="M917" s="250" t="s">
        <v>815</v>
      </c>
      <c r="N917" s="250" t="s">
        <v>815</v>
      </c>
      <c r="O917" s="250" t="n">
        <v>382441</v>
      </c>
      <c r="P917" s="303" t="n">
        <v>45905</v>
      </c>
      <c r="Q917" s="287"/>
      <c r="R917" s="287"/>
      <c r="S917" s="287"/>
    </row>
    <row r="918" customFormat="false" ht="12.75" hidden="false" customHeight="true" outlineLevel="0" collapsed="false">
      <c r="A918" s="302" t="n">
        <v>915</v>
      </c>
      <c r="B918" s="303" t="n">
        <v>45945</v>
      </c>
      <c r="C918" s="276" t="n">
        <v>45931</v>
      </c>
      <c r="D918" s="251" t="s">
        <v>158</v>
      </c>
      <c r="E918" s="251" t="s">
        <v>334</v>
      </c>
      <c r="F918" s="278" t="n">
        <v>2468.26</v>
      </c>
      <c r="G918" s="322" t="s">
        <v>1181</v>
      </c>
      <c r="H918" s="253" t="s">
        <v>872</v>
      </c>
      <c r="I918" s="251" t="s">
        <v>393</v>
      </c>
      <c r="J918" s="253" t="s">
        <v>887</v>
      </c>
      <c r="K918" s="251" t="s">
        <v>761</v>
      </c>
      <c r="L918" s="280" t="s">
        <v>761</v>
      </c>
      <c r="M918" s="250" t="s">
        <v>815</v>
      </c>
      <c r="N918" s="250" t="s">
        <v>815</v>
      </c>
      <c r="O918" s="250" t="n">
        <v>946872</v>
      </c>
      <c r="P918" s="303" t="n">
        <v>45905</v>
      </c>
      <c r="Q918" s="287"/>
      <c r="R918" s="287"/>
      <c r="S918" s="287"/>
    </row>
    <row r="919" customFormat="false" ht="12.75" hidden="false" customHeight="true" outlineLevel="0" collapsed="false">
      <c r="A919" s="291" t="n">
        <v>916</v>
      </c>
      <c r="B919" s="303" t="n">
        <v>45945</v>
      </c>
      <c r="C919" s="276" t="n">
        <v>45931</v>
      </c>
      <c r="D919" s="251" t="s">
        <v>158</v>
      </c>
      <c r="E919" s="251" t="s">
        <v>334</v>
      </c>
      <c r="F919" s="278" t="n">
        <v>2468.26</v>
      </c>
      <c r="G919" s="322" t="s">
        <v>1181</v>
      </c>
      <c r="H919" s="253" t="s">
        <v>872</v>
      </c>
      <c r="I919" s="251" t="s">
        <v>394</v>
      </c>
      <c r="J919" s="253" t="s">
        <v>887</v>
      </c>
      <c r="K919" s="251" t="s">
        <v>761</v>
      </c>
      <c r="L919" s="280" t="s">
        <v>761</v>
      </c>
      <c r="M919" s="250" t="s">
        <v>815</v>
      </c>
      <c r="N919" s="250" t="s">
        <v>815</v>
      </c>
      <c r="O919" s="250" t="n">
        <v>946878</v>
      </c>
      <c r="P919" s="303" t="n">
        <v>45905</v>
      </c>
      <c r="Q919" s="287"/>
      <c r="R919" s="287"/>
      <c r="S919" s="287"/>
    </row>
    <row r="920" customFormat="false" ht="12.75" hidden="false" customHeight="true" outlineLevel="0" collapsed="false">
      <c r="A920" s="291" t="n">
        <v>917</v>
      </c>
      <c r="B920" s="303" t="n">
        <v>45945</v>
      </c>
      <c r="C920" s="276" t="n">
        <v>45931</v>
      </c>
      <c r="D920" s="251" t="s">
        <v>158</v>
      </c>
      <c r="E920" s="251" t="s">
        <v>334</v>
      </c>
      <c r="F920" s="278" t="n">
        <v>2558.76</v>
      </c>
      <c r="G920" s="322" t="s">
        <v>1181</v>
      </c>
      <c r="H920" s="253" t="s">
        <v>872</v>
      </c>
      <c r="I920" s="251" t="s">
        <v>396</v>
      </c>
      <c r="J920" s="253" t="s">
        <v>887</v>
      </c>
      <c r="K920" s="251" t="s">
        <v>761</v>
      </c>
      <c r="L920" s="280" t="s">
        <v>761</v>
      </c>
      <c r="M920" s="250" t="s">
        <v>815</v>
      </c>
      <c r="N920" s="250" t="s">
        <v>815</v>
      </c>
      <c r="O920" s="250" t="n">
        <v>946879</v>
      </c>
      <c r="P920" s="303" t="n">
        <v>45905</v>
      </c>
      <c r="Q920" s="287"/>
      <c r="R920" s="287"/>
      <c r="S920" s="287"/>
    </row>
    <row r="921" customFormat="false" ht="12.75" hidden="false" customHeight="true" outlineLevel="0" collapsed="false">
      <c r="A921" s="302" t="n">
        <v>918</v>
      </c>
      <c r="B921" s="303" t="n">
        <v>45945</v>
      </c>
      <c r="C921" s="276" t="n">
        <v>45931</v>
      </c>
      <c r="D921" s="251" t="s">
        <v>158</v>
      </c>
      <c r="E921" s="251" t="s">
        <v>334</v>
      </c>
      <c r="F921" s="278" t="n">
        <v>50.06</v>
      </c>
      <c r="G921" s="322" t="s">
        <v>1179</v>
      </c>
      <c r="H921" s="253" t="s">
        <v>872</v>
      </c>
      <c r="I921" s="251" t="s">
        <v>395</v>
      </c>
      <c r="J921" s="253" t="s">
        <v>887</v>
      </c>
      <c r="K921" s="251" t="s">
        <v>761</v>
      </c>
      <c r="L921" s="280" t="s">
        <v>761</v>
      </c>
      <c r="M921" s="250" t="s">
        <v>815</v>
      </c>
      <c r="N921" s="250" t="s">
        <v>815</v>
      </c>
      <c r="O921" s="250" t="n">
        <v>10935</v>
      </c>
      <c r="P921" s="303" t="n">
        <v>45905</v>
      </c>
      <c r="Q921" s="287"/>
      <c r="R921" s="287"/>
      <c r="S921" s="287"/>
    </row>
    <row r="922" customFormat="false" ht="12.75" hidden="false" customHeight="true" outlineLevel="0" collapsed="false">
      <c r="A922" s="291" t="n">
        <v>919</v>
      </c>
      <c r="B922" s="303" t="n">
        <v>45945</v>
      </c>
      <c r="C922" s="276" t="n">
        <v>45931</v>
      </c>
      <c r="D922" s="251" t="s">
        <v>158</v>
      </c>
      <c r="E922" s="251" t="s">
        <v>334</v>
      </c>
      <c r="F922" s="278" t="n">
        <v>50.06</v>
      </c>
      <c r="G922" s="322" t="s">
        <v>1179</v>
      </c>
      <c r="H922" s="253" t="s">
        <v>872</v>
      </c>
      <c r="I922" s="251" t="s">
        <v>397</v>
      </c>
      <c r="J922" s="253" t="s">
        <v>887</v>
      </c>
      <c r="K922" s="251" t="s">
        <v>761</v>
      </c>
      <c r="L922" s="280" t="s">
        <v>761</v>
      </c>
      <c r="M922" s="250" t="s">
        <v>815</v>
      </c>
      <c r="N922" s="250" t="s">
        <v>815</v>
      </c>
      <c r="O922" s="250" t="n">
        <v>10936</v>
      </c>
      <c r="P922" s="303" t="n">
        <v>45905</v>
      </c>
      <c r="Q922" s="287"/>
      <c r="R922" s="287"/>
      <c r="S922" s="287"/>
    </row>
    <row r="923" customFormat="false" ht="12.75" hidden="false" customHeight="true" outlineLevel="0" collapsed="false">
      <c r="A923" s="291" t="n">
        <v>920</v>
      </c>
      <c r="B923" s="303" t="n">
        <v>45945</v>
      </c>
      <c r="C923" s="276" t="n">
        <v>45931</v>
      </c>
      <c r="D923" s="251" t="s">
        <v>158</v>
      </c>
      <c r="E923" s="251" t="s">
        <v>334</v>
      </c>
      <c r="F923" s="278" t="n">
        <v>2266.32</v>
      </c>
      <c r="G923" s="322" t="s">
        <v>1181</v>
      </c>
      <c r="H923" s="253" t="s">
        <v>872</v>
      </c>
      <c r="I923" s="251" t="s">
        <v>395</v>
      </c>
      <c r="J923" s="253" t="s">
        <v>887</v>
      </c>
      <c r="K923" s="251" t="s">
        <v>761</v>
      </c>
      <c r="L923" s="280" t="s">
        <v>761</v>
      </c>
      <c r="M923" s="250" t="s">
        <v>815</v>
      </c>
      <c r="N923" s="250" t="s">
        <v>815</v>
      </c>
      <c r="O923" s="250" t="n">
        <v>949021</v>
      </c>
      <c r="P923" s="303" t="n">
        <v>45905</v>
      </c>
      <c r="Q923" s="287"/>
      <c r="R923" s="287"/>
      <c r="S923" s="287"/>
    </row>
    <row r="924" customFormat="false" ht="12.75" hidden="false" customHeight="true" outlineLevel="0" collapsed="false">
      <c r="A924" s="302" t="n">
        <v>921</v>
      </c>
      <c r="B924" s="303" t="n">
        <v>45945</v>
      </c>
      <c r="C924" s="276" t="n">
        <v>45931</v>
      </c>
      <c r="D924" s="251" t="s">
        <v>158</v>
      </c>
      <c r="E924" s="251" t="s">
        <v>334</v>
      </c>
      <c r="F924" s="278" t="n">
        <v>2361.08</v>
      </c>
      <c r="G924" s="322" t="s">
        <v>1181</v>
      </c>
      <c r="H924" s="253" t="s">
        <v>872</v>
      </c>
      <c r="I924" s="251" t="s">
        <v>397</v>
      </c>
      <c r="J924" s="253" t="s">
        <v>887</v>
      </c>
      <c r="K924" s="251" t="s">
        <v>761</v>
      </c>
      <c r="L924" s="280" t="s">
        <v>761</v>
      </c>
      <c r="M924" s="250" t="s">
        <v>815</v>
      </c>
      <c r="N924" s="250" t="s">
        <v>815</v>
      </c>
      <c r="O924" s="250" t="n">
        <v>949023</v>
      </c>
      <c r="P924" s="303" t="n">
        <v>45905</v>
      </c>
      <c r="Q924" s="287"/>
      <c r="R924" s="287"/>
      <c r="S924" s="287"/>
    </row>
    <row r="925" customFormat="false" ht="12.75" hidden="false" customHeight="true" outlineLevel="0" collapsed="false">
      <c r="A925" s="291" t="n">
        <v>922</v>
      </c>
      <c r="B925" s="303" t="n">
        <v>45945</v>
      </c>
      <c r="C925" s="276" t="n">
        <v>45901</v>
      </c>
      <c r="D925" s="251" t="s">
        <v>158</v>
      </c>
      <c r="E925" s="251" t="s">
        <v>248</v>
      </c>
      <c r="F925" s="278" t="n">
        <v>71.99</v>
      </c>
      <c r="G925" s="322" t="s">
        <v>1079</v>
      </c>
      <c r="H925" s="253" t="s">
        <v>588</v>
      </c>
      <c r="I925" s="251" t="s">
        <v>395</v>
      </c>
      <c r="J925" s="253" t="s">
        <v>949</v>
      </c>
      <c r="K925" s="251" t="s">
        <v>950</v>
      </c>
      <c r="L925" s="280" t="s">
        <v>950</v>
      </c>
      <c r="M925" s="250" t="s">
        <v>815</v>
      </c>
      <c r="N925" s="250" t="s">
        <v>815</v>
      </c>
      <c r="O925" s="250" t="n">
        <v>9635276</v>
      </c>
      <c r="P925" s="303" t="s">
        <v>1182</v>
      </c>
      <c r="Q925" s="287"/>
      <c r="R925" s="287"/>
      <c r="S925" s="287"/>
    </row>
    <row r="926" customFormat="false" ht="12.75" hidden="false" customHeight="true" outlineLevel="0" collapsed="false">
      <c r="A926" s="291" t="n">
        <v>923</v>
      </c>
      <c r="B926" s="303" t="n">
        <v>45945</v>
      </c>
      <c r="C926" s="276" t="n">
        <v>45901</v>
      </c>
      <c r="D926" s="251" t="s">
        <v>158</v>
      </c>
      <c r="E926" s="251" t="s">
        <v>260</v>
      </c>
      <c r="F926" s="278" t="n">
        <v>2000</v>
      </c>
      <c r="G926" s="322" t="s">
        <v>1183</v>
      </c>
      <c r="H926" s="253" t="s">
        <v>588</v>
      </c>
      <c r="I926" s="251" t="s">
        <v>393</v>
      </c>
      <c r="J926" s="253" t="s">
        <v>618</v>
      </c>
      <c r="K926" s="251" t="s">
        <v>619</v>
      </c>
      <c r="L926" s="280" t="s">
        <v>619</v>
      </c>
      <c r="M926" s="250" t="s">
        <v>468</v>
      </c>
      <c r="N926" s="250" t="s">
        <v>468</v>
      </c>
      <c r="O926" s="250" t="n">
        <v>2025596</v>
      </c>
      <c r="P926" s="303" t="n">
        <v>45933</v>
      </c>
      <c r="Q926" s="287"/>
      <c r="R926" s="287"/>
      <c r="S926" s="287"/>
    </row>
    <row r="927" customFormat="false" ht="12.75" hidden="false" customHeight="true" outlineLevel="0" collapsed="false">
      <c r="A927" s="302" t="n">
        <v>924</v>
      </c>
      <c r="B927" s="303" t="n">
        <v>45945</v>
      </c>
      <c r="C927" s="276" t="n">
        <v>45931</v>
      </c>
      <c r="D927" s="251" t="s">
        <v>158</v>
      </c>
      <c r="E927" s="251" t="s">
        <v>292</v>
      </c>
      <c r="F927" s="278" t="n">
        <v>1215</v>
      </c>
      <c r="G927" s="322" t="s">
        <v>868</v>
      </c>
      <c r="H927" s="253" t="s">
        <v>1004</v>
      </c>
      <c r="I927" s="251" t="s">
        <v>395</v>
      </c>
      <c r="J927" s="253" t="s">
        <v>870</v>
      </c>
      <c r="K927" s="251" t="s">
        <v>710</v>
      </c>
      <c r="L927" s="280" t="s">
        <v>710</v>
      </c>
      <c r="M927" s="250" t="s">
        <v>468</v>
      </c>
      <c r="N927" s="250" t="s">
        <v>468</v>
      </c>
      <c r="O927" s="250" t="n">
        <v>147</v>
      </c>
      <c r="P927" s="303" t="n">
        <v>45943</v>
      </c>
      <c r="Q927" s="287"/>
      <c r="R927" s="287"/>
      <c r="S927" s="287"/>
    </row>
    <row r="928" customFormat="false" ht="12.75" hidden="false" customHeight="true" outlineLevel="0" collapsed="false">
      <c r="A928" s="291" t="n">
        <v>925</v>
      </c>
      <c r="B928" s="303" t="n">
        <v>45946</v>
      </c>
      <c r="C928" s="276" t="n">
        <v>45931</v>
      </c>
      <c r="D928" s="251" t="s">
        <v>158</v>
      </c>
      <c r="E928" s="251" t="s">
        <v>302</v>
      </c>
      <c r="F928" s="278" t="n">
        <v>10</v>
      </c>
      <c r="G928" s="322" t="s">
        <v>1157</v>
      </c>
      <c r="H928" s="253"/>
      <c r="I928" s="251" t="s">
        <v>392</v>
      </c>
      <c r="J928" s="253" t="s">
        <v>839</v>
      </c>
      <c r="K928" s="251" t="s">
        <v>479</v>
      </c>
      <c r="L928" s="280" t="s">
        <v>479</v>
      </c>
      <c r="M928" s="250" t="s">
        <v>468</v>
      </c>
      <c r="N928" s="250" t="s">
        <v>468</v>
      </c>
      <c r="O928" s="250" t="n">
        <v>94587</v>
      </c>
      <c r="P928" s="303" t="n">
        <v>45946</v>
      </c>
      <c r="Q928" s="287"/>
      <c r="R928" s="287"/>
      <c r="S928" s="287"/>
    </row>
    <row r="929" customFormat="false" ht="12.75" hidden="false" customHeight="true" outlineLevel="0" collapsed="false">
      <c r="A929" s="291" t="n">
        <v>926</v>
      </c>
      <c r="B929" s="303" t="n">
        <v>45946</v>
      </c>
      <c r="C929" s="276" t="n">
        <v>45931</v>
      </c>
      <c r="D929" s="251" t="s">
        <v>147</v>
      </c>
      <c r="E929" s="251" t="s">
        <v>209</v>
      </c>
      <c r="F929" s="278" t="n">
        <v>5132.94</v>
      </c>
      <c r="G929" s="322" t="s">
        <v>1184</v>
      </c>
      <c r="H929" s="253" t="s">
        <v>482</v>
      </c>
      <c r="I929" s="251" t="s">
        <v>394</v>
      </c>
      <c r="J929" s="249" t="s">
        <v>487</v>
      </c>
      <c r="K929" s="251" t="s">
        <v>971</v>
      </c>
      <c r="L929" s="280" t="s">
        <v>971</v>
      </c>
      <c r="M929" s="250" t="s">
        <v>468</v>
      </c>
      <c r="N929" s="250" t="s">
        <v>1185</v>
      </c>
      <c r="O929" s="250" t="n">
        <v>513294</v>
      </c>
      <c r="P929" s="303" t="n">
        <v>45938</v>
      </c>
      <c r="Q929" s="287"/>
      <c r="R929" s="287"/>
      <c r="S929" s="287"/>
    </row>
    <row r="930" customFormat="false" ht="12.75" hidden="false" customHeight="true" outlineLevel="0" collapsed="false">
      <c r="A930" s="302" t="n">
        <v>927</v>
      </c>
      <c r="B930" s="303" t="n">
        <v>45946</v>
      </c>
      <c r="C930" s="276" t="n">
        <v>45931</v>
      </c>
      <c r="D930" s="251" t="s">
        <v>158</v>
      </c>
      <c r="E930" s="251" t="s">
        <v>292</v>
      </c>
      <c r="F930" s="278" t="n">
        <v>1360</v>
      </c>
      <c r="G930" s="322" t="s">
        <v>1165</v>
      </c>
      <c r="H930" s="253" t="s">
        <v>1106</v>
      </c>
      <c r="I930" s="251" t="s">
        <v>396</v>
      </c>
      <c r="J930" s="253" t="s">
        <v>1022</v>
      </c>
      <c r="K930" s="251" t="s">
        <v>639</v>
      </c>
      <c r="L930" s="280" t="s">
        <v>639</v>
      </c>
      <c r="M930" s="250" t="s">
        <v>468</v>
      </c>
      <c r="N930" s="250" t="s">
        <v>468</v>
      </c>
      <c r="O930" s="250" t="n">
        <v>1883</v>
      </c>
      <c r="P930" s="303" t="n">
        <v>45918</v>
      </c>
      <c r="Q930" s="287"/>
      <c r="R930" s="287"/>
      <c r="S930" s="287"/>
    </row>
    <row r="931" customFormat="false" ht="12.75" hidden="false" customHeight="true" outlineLevel="0" collapsed="false">
      <c r="A931" s="291" t="n">
        <v>928</v>
      </c>
      <c r="B931" s="303" t="n">
        <v>45946</v>
      </c>
      <c r="C931" s="276" t="n">
        <v>45931</v>
      </c>
      <c r="D931" s="251" t="s">
        <v>158</v>
      </c>
      <c r="E931" s="251" t="s">
        <v>354</v>
      </c>
      <c r="F931" s="278" t="n">
        <v>313</v>
      </c>
      <c r="G931" s="322" t="s">
        <v>1178</v>
      </c>
      <c r="H931" s="253" t="s">
        <v>505</v>
      </c>
      <c r="I931" s="251" t="s">
        <v>397</v>
      </c>
      <c r="J931" s="249" t="s">
        <v>487</v>
      </c>
      <c r="K931" s="251" t="s">
        <v>831</v>
      </c>
      <c r="L931" s="280" t="s">
        <v>831</v>
      </c>
      <c r="M931" s="250" t="s">
        <v>468</v>
      </c>
      <c r="N931" s="250" t="s">
        <v>468</v>
      </c>
      <c r="O931" s="250" t="n">
        <v>270108</v>
      </c>
      <c r="P931" s="303"/>
      <c r="Q931" s="287"/>
      <c r="R931" s="287"/>
      <c r="S931" s="287"/>
    </row>
    <row r="932" customFormat="false" ht="12.75" hidden="false" customHeight="true" outlineLevel="0" collapsed="false">
      <c r="A932" s="291" t="n">
        <v>929</v>
      </c>
      <c r="B932" s="303" t="n">
        <v>45947</v>
      </c>
      <c r="C932" s="276" t="n">
        <v>45931</v>
      </c>
      <c r="D932" s="251" t="s">
        <v>136</v>
      </c>
      <c r="E932" s="251" t="s">
        <v>142</v>
      </c>
      <c r="F932" s="278" t="n">
        <v>440.59</v>
      </c>
      <c r="G932" s="322" t="s">
        <v>1186</v>
      </c>
      <c r="H932" s="253"/>
      <c r="I932" s="251" t="s">
        <v>392</v>
      </c>
      <c r="J932" s="253" t="s">
        <v>471</v>
      </c>
      <c r="K932" s="251" t="s">
        <v>467</v>
      </c>
      <c r="L932" s="280" t="s">
        <v>467</v>
      </c>
      <c r="M932" s="250" t="s">
        <v>468</v>
      </c>
      <c r="N932" s="250" t="s">
        <v>468</v>
      </c>
      <c r="O932" s="250"/>
      <c r="P932" s="303"/>
      <c r="Q932" s="287"/>
      <c r="R932" s="287"/>
      <c r="S932" s="287"/>
    </row>
    <row r="933" customFormat="false" ht="12.75" hidden="false" customHeight="true" outlineLevel="0" collapsed="false">
      <c r="A933" s="302" t="n">
        <v>930</v>
      </c>
      <c r="B933" s="303" t="n">
        <v>45947</v>
      </c>
      <c r="C933" s="276" t="n">
        <v>45931</v>
      </c>
      <c r="D933" s="251" t="s">
        <v>136</v>
      </c>
      <c r="E933" s="251" t="s">
        <v>142</v>
      </c>
      <c r="F933" s="278" t="n">
        <v>23</v>
      </c>
      <c r="G933" s="322" t="s">
        <v>1187</v>
      </c>
      <c r="H933" s="253"/>
      <c r="I933" s="251" t="s">
        <v>392</v>
      </c>
      <c r="J933" s="253" t="s">
        <v>471</v>
      </c>
      <c r="K933" s="251" t="s">
        <v>467</v>
      </c>
      <c r="L933" s="280" t="s">
        <v>467</v>
      </c>
      <c r="M933" s="250" t="s">
        <v>468</v>
      </c>
      <c r="N933" s="250" t="s">
        <v>468</v>
      </c>
      <c r="O933" s="250"/>
      <c r="P933" s="303"/>
      <c r="Q933" s="287"/>
      <c r="R933" s="287"/>
      <c r="S933" s="287"/>
    </row>
    <row r="934" customFormat="false" ht="12.75" hidden="false" customHeight="true" outlineLevel="0" collapsed="false">
      <c r="A934" s="291" t="n">
        <v>931</v>
      </c>
      <c r="B934" s="303" t="n">
        <v>45947</v>
      </c>
      <c r="C934" s="276" t="n">
        <v>45931</v>
      </c>
      <c r="D934" s="251" t="s">
        <v>136</v>
      </c>
      <c r="E934" s="251" t="s">
        <v>142</v>
      </c>
      <c r="F934" s="278" t="n">
        <v>54.5</v>
      </c>
      <c r="G934" s="322" t="s">
        <v>1187</v>
      </c>
      <c r="H934" s="253"/>
      <c r="I934" s="251" t="s">
        <v>392</v>
      </c>
      <c r="J934" s="253" t="s">
        <v>471</v>
      </c>
      <c r="K934" s="251" t="s">
        <v>467</v>
      </c>
      <c r="L934" s="280" t="s">
        <v>467</v>
      </c>
      <c r="M934" s="250" t="s">
        <v>468</v>
      </c>
      <c r="N934" s="250" t="s">
        <v>468</v>
      </c>
      <c r="O934" s="250"/>
      <c r="P934" s="303"/>
      <c r="Q934" s="287"/>
      <c r="R934" s="287"/>
      <c r="S934" s="287"/>
    </row>
    <row r="935" customFormat="false" ht="12.75" hidden="false" customHeight="true" outlineLevel="0" collapsed="false">
      <c r="A935" s="291" t="n">
        <v>932</v>
      </c>
      <c r="B935" s="303" t="n">
        <v>45947</v>
      </c>
      <c r="C935" s="276" t="n">
        <v>45931</v>
      </c>
      <c r="D935" s="251" t="s">
        <v>136</v>
      </c>
      <c r="E935" s="251" t="s">
        <v>142</v>
      </c>
      <c r="F935" s="278" t="n">
        <v>18</v>
      </c>
      <c r="G935" s="322" t="s">
        <v>1187</v>
      </c>
      <c r="H935" s="253"/>
      <c r="I935" s="251" t="s">
        <v>392</v>
      </c>
      <c r="J935" s="253" t="s">
        <v>471</v>
      </c>
      <c r="K935" s="251" t="s">
        <v>467</v>
      </c>
      <c r="L935" s="280" t="s">
        <v>467</v>
      </c>
      <c r="M935" s="250" t="s">
        <v>468</v>
      </c>
      <c r="N935" s="250" t="s">
        <v>468</v>
      </c>
      <c r="O935" s="250"/>
      <c r="P935" s="303"/>
      <c r="Q935" s="287"/>
      <c r="R935" s="287"/>
      <c r="S935" s="287"/>
    </row>
    <row r="936" customFormat="false" ht="12.75" hidden="false" customHeight="true" outlineLevel="0" collapsed="false">
      <c r="A936" s="302" t="n">
        <v>933</v>
      </c>
      <c r="B936" s="303" t="n">
        <v>45947</v>
      </c>
      <c r="C936" s="276" t="n">
        <v>45931</v>
      </c>
      <c r="D936" s="251" t="s">
        <v>158</v>
      </c>
      <c r="E936" s="251" t="s">
        <v>246</v>
      </c>
      <c r="F936" s="278" t="n">
        <v>120.85</v>
      </c>
      <c r="G936" s="322" t="s">
        <v>1188</v>
      </c>
      <c r="H936" s="253" t="s">
        <v>588</v>
      </c>
      <c r="I936" s="251" t="s">
        <v>395</v>
      </c>
      <c r="J936" s="253" t="s">
        <v>631</v>
      </c>
      <c r="K936" s="251" t="s">
        <v>632</v>
      </c>
      <c r="L936" s="280" t="s">
        <v>632</v>
      </c>
      <c r="M936" s="250" t="s">
        <v>815</v>
      </c>
      <c r="N936" s="250" t="s">
        <v>815</v>
      </c>
      <c r="O936" s="250" t="n">
        <v>9635654</v>
      </c>
      <c r="P936" s="303" t="n">
        <v>45940</v>
      </c>
      <c r="Q936" s="287"/>
      <c r="R936" s="287"/>
      <c r="S936" s="287"/>
    </row>
    <row r="937" customFormat="false" ht="12.75" hidden="false" customHeight="true" outlineLevel="0" collapsed="false">
      <c r="A937" s="291" t="n">
        <v>934</v>
      </c>
      <c r="B937" s="303" t="n">
        <v>45947</v>
      </c>
      <c r="C937" s="276" t="n">
        <v>45931</v>
      </c>
      <c r="D937" s="251" t="s">
        <v>136</v>
      </c>
      <c r="E937" s="251" t="s">
        <v>142</v>
      </c>
      <c r="F937" s="278" t="n">
        <v>397.24</v>
      </c>
      <c r="G937" s="322" t="s">
        <v>1147</v>
      </c>
      <c r="H937" s="253" t="s">
        <v>505</v>
      </c>
      <c r="I937" s="251" t="s">
        <v>392</v>
      </c>
      <c r="J937" s="253" t="s">
        <v>1148</v>
      </c>
      <c r="K937" s="251" t="s">
        <v>1189</v>
      </c>
      <c r="L937" s="280" t="s">
        <v>1189</v>
      </c>
      <c r="M937" s="250" t="s">
        <v>468</v>
      </c>
      <c r="N937" s="250" t="s">
        <v>468</v>
      </c>
      <c r="O937" s="250" t="n">
        <v>69274</v>
      </c>
      <c r="P937" s="303"/>
      <c r="Q937" s="287"/>
      <c r="R937" s="287"/>
      <c r="S937" s="287"/>
    </row>
    <row r="938" customFormat="false" ht="12.75" hidden="false" customHeight="true" outlineLevel="0" collapsed="false">
      <c r="A938" s="291" t="n">
        <v>935</v>
      </c>
      <c r="B938" s="303" t="n">
        <v>45947</v>
      </c>
      <c r="C938" s="276" t="n">
        <v>45931</v>
      </c>
      <c r="D938" s="251" t="s">
        <v>136</v>
      </c>
      <c r="E938" s="251" t="s">
        <v>142</v>
      </c>
      <c r="F938" s="278" t="n">
        <v>17.24</v>
      </c>
      <c r="G938" s="322" t="s">
        <v>1151</v>
      </c>
      <c r="H938" s="253" t="s">
        <v>505</v>
      </c>
      <c r="I938" s="251" t="s">
        <v>395</v>
      </c>
      <c r="J938" s="249" t="s">
        <v>487</v>
      </c>
      <c r="K938" s="251" t="s">
        <v>830</v>
      </c>
      <c r="L938" s="280" t="s">
        <v>830</v>
      </c>
      <c r="M938" s="250" t="s">
        <v>468</v>
      </c>
      <c r="N938" s="250" t="s">
        <v>468</v>
      </c>
      <c r="O938" s="250" t="n">
        <v>69274</v>
      </c>
      <c r="P938" s="303"/>
      <c r="Q938" s="287"/>
      <c r="R938" s="287"/>
      <c r="S938" s="287"/>
    </row>
    <row r="939" customFormat="false" ht="12.75" hidden="false" customHeight="true" outlineLevel="0" collapsed="false">
      <c r="A939" s="302" t="n">
        <v>936</v>
      </c>
      <c r="B939" s="303" t="n">
        <v>45947</v>
      </c>
      <c r="C939" s="276" t="n">
        <v>45901</v>
      </c>
      <c r="D939" s="251" t="s">
        <v>158</v>
      </c>
      <c r="E939" s="251" t="s">
        <v>254</v>
      </c>
      <c r="F939" s="278" t="n">
        <v>14.98</v>
      </c>
      <c r="G939" s="322" t="s">
        <v>1101</v>
      </c>
      <c r="H939" s="253" t="s">
        <v>588</v>
      </c>
      <c r="I939" s="251" t="s">
        <v>394</v>
      </c>
      <c r="J939" s="253" t="s">
        <v>589</v>
      </c>
      <c r="K939" s="251" t="s">
        <v>1102</v>
      </c>
      <c r="L939" s="280" t="s">
        <v>1102</v>
      </c>
      <c r="M939" s="250" t="s">
        <v>815</v>
      </c>
      <c r="N939" s="250" t="s">
        <v>815</v>
      </c>
      <c r="O939" s="250" t="n">
        <v>3358890</v>
      </c>
      <c r="P939" s="303" t="n">
        <v>45922</v>
      </c>
      <c r="Q939" s="287"/>
      <c r="R939" s="287"/>
      <c r="S939" s="287"/>
    </row>
    <row r="940" customFormat="false" ht="12.75" hidden="false" customHeight="true" outlineLevel="0" collapsed="false">
      <c r="A940" s="291" t="n">
        <v>937</v>
      </c>
      <c r="B940" s="303" t="n">
        <v>45950</v>
      </c>
      <c r="C940" s="276" t="n">
        <v>45931</v>
      </c>
      <c r="D940" s="251" t="s">
        <v>147</v>
      </c>
      <c r="E940" s="251" t="s">
        <v>149</v>
      </c>
      <c r="F940" s="278" t="n">
        <v>3452.11</v>
      </c>
      <c r="G940" s="322" t="s">
        <v>1190</v>
      </c>
      <c r="H940" s="253" t="s">
        <v>482</v>
      </c>
      <c r="I940" s="251" t="s">
        <v>393</v>
      </c>
      <c r="J940" s="253" t="s">
        <v>539</v>
      </c>
      <c r="K940" s="251" t="s">
        <v>537</v>
      </c>
      <c r="L940" s="280" t="s">
        <v>537</v>
      </c>
      <c r="M940" s="250" t="s">
        <v>538</v>
      </c>
      <c r="N940" s="250" t="s">
        <v>538</v>
      </c>
      <c r="O940" s="250" t="n">
        <v>210160</v>
      </c>
      <c r="P940" s="303" t="n">
        <v>45950</v>
      </c>
      <c r="Q940" s="287"/>
      <c r="R940" s="287"/>
      <c r="S940" s="287"/>
    </row>
    <row r="941" customFormat="false" ht="12.75" hidden="false" customHeight="true" outlineLevel="0" collapsed="false">
      <c r="A941" s="291" t="n">
        <v>938</v>
      </c>
      <c r="B941" s="303" t="n">
        <v>45950</v>
      </c>
      <c r="C941" s="276" t="n">
        <v>45931</v>
      </c>
      <c r="D941" s="251" t="s">
        <v>147</v>
      </c>
      <c r="E941" s="251" t="s">
        <v>149</v>
      </c>
      <c r="F941" s="278" t="n">
        <v>1898.08</v>
      </c>
      <c r="G941" s="322" t="s">
        <v>1190</v>
      </c>
      <c r="H941" s="253" t="s">
        <v>482</v>
      </c>
      <c r="I941" s="251" t="s">
        <v>394</v>
      </c>
      <c r="J941" s="253" t="s">
        <v>539</v>
      </c>
      <c r="K941" s="251" t="s">
        <v>537</v>
      </c>
      <c r="L941" s="280" t="s">
        <v>537</v>
      </c>
      <c r="M941" s="250" t="s">
        <v>538</v>
      </c>
      <c r="N941" s="250" t="s">
        <v>538</v>
      </c>
      <c r="O941" s="250" t="n">
        <v>210164</v>
      </c>
      <c r="P941" s="303" t="n">
        <v>45950</v>
      </c>
      <c r="Q941" s="287"/>
      <c r="R941" s="287"/>
      <c r="S941" s="287"/>
    </row>
    <row r="942" customFormat="false" ht="12.75" hidden="false" customHeight="true" outlineLevel="0" collapsed="false">
      <c r="A942" s="302" t="n">
        <v>939</v>
      </c>
      <c r="B942" s="303" t="n">
        <v>45950</v>
      </c>
      <c r="C942" s="276" t="n">
        <v>45931</v>
      </c>
      <c r="D942" s="251" t="s">
        <v>147</v>
      </c>
      <c r="E942" s="251" t="s">
        <v>149</v>
      </c>
      <c r="F942" s="278" t="n">
        <v>1375.72</v>
      </c>
      <c r="G942" s="322" t="s">
        <v>1190</v>
      </c>
      <c r="H942" s="253" t="s">
        <v>482</v>
      </c>
      <c r="I942" s="251" t="s">
        <v>397</v>
      </c>
      <c r="J942" s="253" t="s">
        <v>539</v>
      </c>
      <c r="K942" s="251" t="s">
        <v>537</v>
      </c>
      <c r="L942" s="280" t="s">
        <v>537</v>
      </c>
      <c r="M942" s="250" t="s">
        <v>538</v>
      </c>
      <c r="N942" s="250" t="s">
        <v>538</v>
      </c>
      <c r="O942" s="250" t="n">
        <v>210864</v>
      </c>
      <c r="P942" s="303" t="n">
        <v>45950</v>
      </c>
      <c r="Q942" s="287"/>
      <c r="R942" s="287"/>
      <c r="S942" s="287"/>
    </row>
    <row r="943" customFormat="false" ht="12.75" hidden="false" customHeight="true" outlineLevel="0" collapsed="false">
      <c r="A943" s="291" t="n">
        <v>940</v>
      </c>
      <c r="B943" s="303" t="n">
        <v>45950</v>
      </c>
      <c r="C943" s="276" t="n">
        <v>45931</v>
      </c>
      <c r="D943" s="251" t="s">
        <v>147</v>
      </c>
      <c r="E943" s="251" t="s">
        <v>149</v>
      </c>
      <c r="F943" s="278" t="n">
        <v>1434.29</v>
      </c>
      <c r="G943" s="322" t="s">
        <v>1190</v>
      </c>
      <c r="H943" s="253" t="s">
        <v>482</v>
      </c>
      <c r="I943" s="251" t="s">
        <v>396</v>
      </c>
      <c r="J943" s="253" t="s">
        <v>539</v>
      </c>
      <c r="K943" s="251" t="s">
        <v>537</v>
      </c>
      <c r="L943" s="280" t="s">
        <v>537</v>
      </c>
      <c r="M943" s="250" t="s">
        <v>538</v>
      </c>
      <c r="N943" s="250" t="s">
        <v>538</v>
      </c>
      <c r="O943" s="250" t="n">
        <v>210868</v>
      </c>
      <c r="P943" s="303" t="n">
        <v>45950</v>
      </c>
      <c r="Q943" s="287"/>
      <c r="R943" s="287"/>
      <c r="S943" s="287"/>
    </row>
    <row r="944" customFormat="false" ht="12.75" hidden="false" customHeight="true" outlineLevel="0" collapsed="false">
      <c r="A944" s="291" t="n">
        <v>941</v>
      </c>
      <c r="B944" s="303" t="n">
        <v>45950</v>
      </c>
      <c r="C944" s="276" t="n">
        <v>45931</v>
      </c>
      <c r="D944" s="251" t="s">
        <v>147</v>
      </c>
      <c r="E944" s="251" t="s">
        <v>149</v>
      </c>
      <c r="F944" s="278" t="n">
        <v>1571.53</v>
      </c>
      <c r="G944" s="322" t="s">
        <v>1190</v>
      </c>
      <c r="H944" s="253" t="s">
        <v>482</v>
      </c>
      <c r="I944" s="251" t="s">
        <v>395</v>
      </c>
      <c r="J944" s="253" t="s">
        <v>539</v>
      </c>
      <c r="K944" s="251" t="s">
        <v>537</v>
      </c>
      <c r="L944" s="280" t="s">
        <v>537</v>
      </c>
      <c r="M944" s="250" t="s">
        <v>538</v>
      </c>
      <c r="N944" s="250" t="s">
        <v>538</v>
      </c>
      <c r="O944" s="250" t="n">
        <v>214164</v>
      </c>
      <c r="P944" s="303" t="n">
        <v>45950</v>
      </c>
      <c r="Q944" s="287"/>
      <c r="R944" s="287"/>
      <c r="S944" s="287"/>
    </row>
    <row r="945" customFormat="false" ht="12.75" hidden="false" customHeight="true" outlineLevel="0" collapsed="false">
      <c r="A945" s="302" t="n">
        <v>942</v>
      </c>
      <c r="B945" s="303" t="n">
        <v>45950</v>
      </c>
      <c r="C945" s="276" t="n">
        <v>45931</v>
      </c>
      <c r="D945" s="251" t="s">
        <v>158</v>
      </c>
      <c r="E945" s="251" t="s">
        <v>302</v>
      </c>
      <c r="F945" s="278" t="n">
        <v>6.36</v>
      </c>
      <c r="G945" s="322" t="s">
        <v>1157</v>
      </c>
      <c r="H945" s="253"/>
      <c r="I945" s="251" t="s">
        <v>392</v>
      </c>
      <c r="J945" s="253" t="s">
        <v>839</v>
      </c>
      <c r="K945" s="251" t="s">
        <v>479</v>
      </c>
      <c r="L945" s="280" t="s">
        <v>479</v>
      </c>
      <c r="M945" s="250" t="s">
        <v>468</v>
      </c>
      <c r="N945" s="250" t="s">
        <v>468</v>
      </c>
      <c r="O945" s="250" t="n">
        <v>94586</v>
      </c>
      <c r="P945" s="303" t="n">
        <v>45950</v>
      </c>
      <c r="Q945" s="287"/>
      <c r="R945" s="287"/>
      <c r="S945" s="287"/>
    </row>
    <row r="946" customFormat="false" ht="12.75" hidden="false" customHeight="true" outlineLevel="0" collapsed="false">
      <c r="A946" s="291" t="n">
        <v>943</v>
      </c>
      <c r="B946" s="303" t="n">
        <v>45950</v>
      </c>
      <c r="C946" s="276" t="n">
        <v>45931</v>
      </c>
      <c r="D946" s="251" t="s">
        <v>147</v>
      </c>
      <c r="E946" s="251" t="s">
        <v>199</v>
      </c>
      <c r="F946" s="278" t="n">
        <v>1375.72</v>
      </c>
      <c r="G946" s="322" t="s">
        <v>199</v>
      </c>
      <c r="H946" s="253" t="s">
        <v>482</v>
      </c>
      <c r="I946" s="251"/>
      <c r="J946" s="253" t="s">
        <v>818</v>
      </c>
      <c r="K946" s="251" t="s">
        <v>534</v>
      </c>
      <c r="L946" s="280" t="s">
        <v>534</v>
      </c>
      <c r="M946" s="250" t="s">
        <v>468</v>
      </c>
      <c r="N946" s="250" t="s">
        <v>468</v>
      </c>
      <c r="O946" s="250" t="n">
        <v>100167</v>
      </c>
      <c r="P946" s="303" t="n">
        <v>45950</v>
      </c>
      <c r="Q946" s="287"/>
      <c r="R946" s="287"/>
      <c r="S946" s="287"/>
    </row>
    <row r="947" customFormat="false" ht="12.75" hidden="false" customHeight="true" outlineLevel="0" collapsed="false">
      <c r="A947" s="291" t="n">
        <v>944</v>
      </c>
      <c r="B947" s="303" t="n">
        <v>45950</v>
      </c>
      <c r="C947" s="276" t="n">
        <v>45901</v>
      </c>
      <c r="D947" s="251" t="s">
        <v>147</v>
      </c>
      <c r="E947" s="251" t="s">
        <v>199</v>
      </c>
      <c r="F947" s="278" t="n">
        <v>821.54</v>
      </c>
      <c r="G947" s="322" t="s">
        <v>1191</v>
      </c>
      <c r="H947" s="253" t="s">
        <v>482</v>
      </c>
      <c r="I947" s="251" t="s">
        <v>397</v>
      </c>
      <c r="J947" s="253" t="s">
        <v>818</v>
      </c>
      <c r="K947" s="251" t="s">
        <v>534</v>
      </c>
      <c r="L947" s="280" t="s">
        <v>534</v>
      </c>
      <c r="M947" s="250" t="s">
        <v>468</v>
      </c>
      <c r="N947" s="250" t="s">
        <v>468</v>
      </c>
      <c r="O947" s="250" t="n">
        <v>110160</v>
      </c>
      <c r="P947" s="303" t="n">
        <v>45950</v>
      </c>
      <c r="Q947" s="287"/>
      <c r="R947" s="287"/>
      <c r="S947" s="287"/>
    </row>
    <row r="948" customFormat="false" ht="12.75" hidden="false" customHeight="true" outlineLevel="0" collapsed="false">
      <c r="A948" s="302" t="n">
        <v>945</v>
      </c>
      <c r="B948" s="303" t="n">
        <v>45950</v>
      </c>
      <c r="C948" s="276" t="n">
        <v>45901</v>
      </c>
      <c r="D948" s="251" t="s">
        <v>147</v>
      </c>
      <c r="E948" s="251" t="s">
        <v>199</v>
      </c>
      <c r="F948" s="278" t="n">
        <v>1309.4</v>
      </c>
      <c r="G948" s="322" t="s">
        <v>1191</v>
      </c>
      <c r="H948" s="253" t="s">
        <v>482</v>
      </c>
      <c r="I948" s="251" t="s">
        <v>395</v>
      </c>
      <c r="J948" s="253" t="s">
        <v>818</v>
      </c>
      <c r="K948" s="251" t="s">
        <v>534</v>
      </c>
      <c r="L948" s="280" t="s">
        <v>534</v>
      </c>
      <c r="M948" s="250" t="s">
        <v>468</v>
      </c>
      <c r="N948" s="250" t="s">
        <v>468</v>
      </c>
      <c r="O948" s="250" t="n">
        <v>110166</v>
      </c>
      <c r="P948" s="303" t="n">
        <v>45950</v>
      </c>
      <c r="Q948" s="287"/>
      <c r="R948" s="287"/>
      <c r="S948" s="287"/>
    </row>
    <row r="949" customFormat="false" ht="12.75" hidden="false" customHeight="true" outlineLevel="0" collapsed="false">
      <c r="A949" s="291" t="n">
        <v>946</v>
      </c>
      <c r="B949" s="303" t="n">
        <v>45950</v>
      </c>
      <c r="C949" s="276" t="n">
        <v>45901</v>
      </c>
      <c r="D949" s="251" t="s">
        <v>147</v>
      </c>
      <c r="E949" s="251" t="s">
        <v>199</v>
      </c>
      <c r="F949" s="278" t="n">
        <v>1065.47</v>
      </c>
      <c r="G949" s="322" t="s">
        <v>1191</v>
      </c>
      <c r="H949" s="253" t="s">
        <v>482</v>
      </c>
      <c r="I949" s="251" t="s">
        <v>396</v>
      </c>
      <c r="J949" s="253" t="s">
        <v>818</v>
      </c>
      <c r="K949" s="251" t="s">
        <v>534</v>
      </c>
      <c r="L949" s="280" t="s">
        <v>534</v>
      </c>
      <c r="M949" s="250" t="s">
        <v>468</v>
      </c>
      <c r="N949" s="250" t="s">
        <v>468</v>
      </c>
      <c r="O949" s="250" t="n">
        <v>110168</v>
      </c>
      <c r="P949" s="303" t="n">
        <v>45950</v>
      </c>
      <c r="Q949" s="287"/>
      <c r="R949" s="287"/>
      <c r="S949" s="287"/>
    </row>
    <row r="950" customFormat="false" ht="12.75" hidden="false" customHeight="true" outlineLevel="0" collapsed="false">
      <c r="A950" s="291" t="n">
        <v>947</v>
      </c>
      <c r="B950" s="303" t="n">
        <v>45950</v>
      </c>
      <c r="C950" s="276" t="n">
        <v>45901</v>
      </c>
      <c r="D950" s="251" t="s">
        <v>147</v>
      </c>
      <c r="E950" s="251" t="s">
        <v>199</v>
      </c>
      <c r="F950" s="278" t="n">
        <v>1782.51</v>
      </c>
      <c r="G950" s="322" t="s">
        <v>1191</v>
      </c>
      <c r="H950" s="253" t="s">
        <v>482</v>
      </c>
      <c r="I950" s="251" t="s">
        <v>393</v>
      </c>
      <c r="J950" s="253" t="s">
        <v>818</v>
      </c>
      <c r="K950" s="251" t="s">
        <v>534</v>
      </c>
      <c r="L950" s="280" t="s">
        <v>534</v>
      </c>
      <c r="M950" s="250" t="s">
        <v>468</v>
      </c>
      <c r="N950" s="250" t="s">
        <v>468</v>
      </c>
      <c r="O950" s="250" t="n">
        <v>110187</v>
      </c>
      <c r="P950" s="303" t="n">
        <v>45950</v>
      </c>
      <c r="Q950" s="287"/>
      <c r="R950" s="287"/>
      <c r="S950" s="287"/>
    </row>
    <row r="951" customFormat="false" ht="12.75" hidden="false" customHeight="true" outlineLevel="0" collapsed="false">
      <c r="A951" s="302" t="n">
        <v>948</v>
      </c>
      <c r="B951" s="303" t="n">
        <v>45950</v>
      </c>
      <c r="C951" s="276" t="n">
        <v>45901</v>
      </c>
      <c r="D951" s="251" t="s">
        <v>147</v>
      </c>
      <c r="E951" s="251" t="s">
        <v>199</v>
      </c>
      <c r="F951" s="278" t="n">
        <v>1640.14</v>
      </c>
      <c r="G951" s="322" t="s">
        <v>1191</v>
      </c>
      <c r="H951" s="253" t="s">
        <v>482</v>
      </c>
      <c r="I951" s="251" t="s">
        <v>394</v>
      </c>
      <c r="J951" s="253" t="s">
        <v>818</v>
      </c>
      <c r="K951" s="251" t="s">
        <v>534</v>
      </c>
      <c r="L951" s="280" t="s">
        <v>534</v>
      </c>
      <c r="M951" s="250" t="s">
        <v>468</v>
      </c>
      <c r="N951" s="250" t="s">
        <v>468</v>
      </c>
      <c r="O951" s="250" t="n">
        <v>1010167</v>
      </c>
      <c r="P951" s="303" t="n">
        <v>45950</v>
      </c>
      <c r="Q951" s="287"/>
      <c r="R951" s="287"/>
      <c r="S951" s="287"/>
    </row>
    <row r="952" customFormat="false" ht="12.75" hidden="false" customHeight="true" outlineLevel="0" collapsed="false">
      <c r="A952" s="291" t="n">
        <v>949</v>
      </c>
      <c r="B952" s="303" t="n">
        <v>45950</v>
      </c>
      <c r="C952" s="276" t="n">
        <v>45931</v>
      </c>
      <c r="D952" s="251" t="s">
        <v>158</v>
      </c>
      <c r="E952" s="251" t="s">
        <v>320</v>
      </c>
      <c r="F952" s="278" t="n">
        <v>642.9</v>
      </c>
      <c r="G952" s="322" t="s">
        <v>1192</v>
      </c>
      <c r="H952" s="253" t="s">
        <v>500</v>
      </c>
      <c r="I952" s="251" t="s">
        <v>394</v>
      </c>
      <c r="J952" s="253" t="s">
        <v>1193</v>
      </c>
      <c r="K952" s="251" t="s">
        <v>1194</v>
      </c>
      <c r="L952" s="280" t="s">
        <v>1194</v>
      </c>
      <c r="M952" s="250" t="s">
        <v>468</v>
      </c>
      <c r="N952" s="250" t="s">
        <v>468</v>
      </c>
      <c r="O952" s="250" t="n">
        <v>4257</v>
      </c>
      <c r="P952" s="303" t="n">
        <v>45945</v>
      </c>
      <c r="Q952" s="287"/>
      <c r="R952" s="287"/>
      <c r="S952" s="287"/>
    </row>
    <row r="953" customFormat="false" ht="12.75" hidden="false" customHeight="true" outlineLevel="0" collapsed="false">
      <c r="A953" s="291" t="n">
        <v>950</v>
      </c>
      <c r="B953" s="303" t="n">
        <v>45950</v>
      </c>
      <c r="C953" s="276" t="n">
        <v>45931</v>
      </c>
      <c r="D953" s="251" t="s">
        <v>158</v>
      </c>
      <c r="E953" s="251" t="s">
        <v>254</v>
      </c>
      <c r="F953" s="278" t="n">
        <v>130</v>
      </c>
      <c r="G953" s="322" t="s">
        <v>1101</v>
      </c>
      <c r="H953" s="253" t="s">
        <v>708</v>
      </c>
      <c r="I953" s="251" t="s">
        <v>395</v>
      </c>
      <c r="J953" s="253" t="s">
        <v>952</v>
      </c>
      <c r="K953" s="251" t="s">
        <v>953</v>
      </c>
      <c r="L953" s="280" t="s">
        <v>953</v>
      </c>
      <c r="M953" s="250" t="s">
        <v>815</v>
      </c>
      <c r="N953" s="250" t="s">
        <v>815</v>
      </c>
      <c r="O953" s="250" t="n">
        <v>15541973</v>
      </c>
      <c r="P953" s="303" t="n">
        <v>45926</v>
      </c>
      <c r="Q953" s="287"/>
      <c r="R953" s="287"/>
      <c r="S953" s="287"/>
    </row>
    <row r="954" customFormat="false" ht="12.75" hidden="false" customHeight="true" outlineLevel="0" collapsed="false">
      <c r="A954" s="302" t="n">
        <v>951</v>
      </c>
      <c r="B954" s="303" t="n">
        <v>45950</v>
      </c>
      <c r="C954" s="276" t="n">
        <v>45931</v>
      </c>
      <c r="D954" s="251" t="s">
        <v>136</v>
      </c>
      <c r="E954" s="251" t="s">
        <v>142</v>
      </c>
      <c r="F954" s="278" t="n">
        <v>86.67</v>
      </c>
      <c r="G954" s="322" t="s">
        <v>1151</v>
      </c>
      <c r="H954" s="253" t="s">
        <v>505</v>
      </c>
      <c r="I954" s="251" t="s">
        <v>397</v>
      </c>
      <c r="J954" s="249" t="s">
        <v>487</v>
      </c>
      <c r="K954" s="251" t="s">
        <v>831</v>
      </c>
      <c r="L954" s="280" t="s">
        <v>831</v>
      </c>
      <c r="M954" s="250" t="s">
        <v>468</v>
      </c>
      <c r="N954" s="250" t="s">
        <v>468</v>
      </c>
      <c r="O954" s="250" t="n">
        <v>270118</v>
      </c>
      <c r="P954" s="303"/>
      <c r="Q954" s="287"/>
      <c r="R954" s="287"/>
      <c r="S954" s="287"/>
    </row>
    <row r="955" customFormat="false" ht="12.75" hidden="false" customHeight="true" outlineLevel="0" collapsed="false">
      <c r="A955" s="291" t="n">
        <v>952</v>
      </c>
      <c r="B955" s="303" t="n">
        <v>45951</v>
      </c>
      <c r="C955" s="276" t="n">
        <v>45931</v>
      </c>
      <c r="D955" s="251" t="s">
        <v>158</v>
      </c>
      <c r="E955" s="251" t="s">
        <v>302</v>
      </c>
      <c r="F955" s="278" t="n">
        <v>10</v>
      </c>
      <c r="G955" s="322" t="s">
        <v>1157</v>
      </c>
      <c r="H955" s="253"/>
      <c r="I955" s="251" t="s">
        <v>392</v>
      </c>
      <c r="J955" s="253" t="s">
        <v>839</v>
      </c>
      <c r="K955" s="251" t="s">
        <v>479</v>
      </c>
      <c r="L955" s="280" t="s">
        <v>479</v>
      </c>
      <c r="M955" s="250" t="s">
        <v>468</v>
      </c>
      <c r="N955" s="250" t="s">
        <v>468</v>
      </c>
      <c r="O955" s="250" t="n">
        <v>94585</v>
      </c>
      <c r="P955" s="303" t="n">
        <v>45951</v>
      </c>
      <c r="Q955" s="287"/>
      <c r="R955" s="287"/>
      <c r="S955" s="287"/>
    </row>
    <row r="956" customFormat="false" ht="12.75" hidden="false" customHeight="true" outlineLevel="0" collapsed="false">
      <c r="A956" s="291" t="n">
        <v>953</v>
      </c>
      <c r="B956" s="303" t="n">
        <v>45951</v>
      </c>
      <c r="C956" s="276" t="n">
        <v>45931</v>
      </c>
      <c r="D956" s="251" t="s">
        <v>158</v>
      </c>
      <c r="E956" s="251" t="s">
        <v>326</v>
      </c>
      <c r="F956" s="278" t="n">
        <v>3760</v>
      </c>
      <c r="G956" s="322" t="s">
        <v>1195</v>
      </c>
      <c r="H956" s="253" t="s">
        <v>588</v>
      </c>
      <c r="I956" s="251" t="s">
        <v>395</v>
      </c>
      <c r="J956" s="253" t="s">
        <v>1196</v>
      </c>
      <c r="K956" s="251" t="s">
        <v>1197</v>
      </c>
      <c r="L956" s="280" t="s">
        <v>1197</v>
      </c>
      <c r="M956" s="250" t="s">
        <v>468</v>
      </c>
      <c r="N956" s="250" t="s">
        <v>468</v>
      </c>
      <c r="O956" s="250" t="n">
        <v>18</v>
      </c>
      <c r="P956" s="303" t="n">
        <v>45946</v>
      </c>
      <c r="Q956" s="287"/>
      <c r="R956" s="287"/>
      <c r="S956" s="287"/>
    </row>
    <row r="957" customFormat="false" ht="12.75" hidden="false" customHeight="true" outlineLevel="0" collapsed="false">
      <c r="A957" s="302" t="n">
        <v>954</v>
      </c>
      <c r="B957" s="303" t="n">
        <v>45951</v>
      </c>
      <c r="C957" s="276" t="n">
        <v>45931</v>
      </c>
      <c r="D957" s="251" t="s">
        <v>158</v>
      </c>
      <c r="E957" s="251" t="s">
        <v>246</v>
      </c>
      <c r="F957" s="278" t="n">
        <v>239.99</v>
      </c>
      <c r="G957" s="322" t="s">
        <v>1188</v>
      </c>
      <c r="H957" s="253" t="s">
        <v>588</v>
      </c>
      <c r="I957" s="251" t="s">
        <v>396</v>
      </c>
      <c r="J957" s="253" t="s">
        <v>631</v>
      </c>
      <c r="K957" s="251" t="s">
        <v>632</v>
      </c>
      <c r="L957" s="280" t="s">
        <v>632</v>
      </c>
      <c r="M957" s="250" t="s">
        <v>815</v>
      </c>
      <c r="N957" s="250" t="s">
        <v>815</v>
      </c>
      <c r="O957" s="250" t="n">
        <v>9635708</v>
      </c>
      <c r="P957" s="303" t="n">
        <v>45938</v>
      </c>
      <c r="Q957" s="287"/>
      <c r="R957" s="287"/>
      <c r="S957" s="287"/>
    </row>
    <row r="958" customFormat="false" ht="12.75" hidden="false" customHeight="true" outlineLevel="0" collapsed="false">
      <c r="A958" s="291" t="n">
        <v>955</v>
      </c>
      <c r="B958" s="303" t="n">
        <v>45952</v>
      </c>
      <c r="C958" s="276" t="n">
        <v>45931</v>
      </c>
      <c r="D958" s="251" t="s">
        <v>158</v>
      </c>
      <c r="E958" s="251" t="s">
        <v>302</v>
      </c>
      <c r="F958" s="278" t="n">
        <v>25.12</v>
      </c>
      <c r="G958" s="322" t="s">
        <v>1157</v>
      </c>
      <c r="H958" s="253"/>
      <c r="I958" s="251" t="s">
        <v>392</v>
      </c>
      <c r="J958" s="253" t="s">
        <v>839</v>
      </c>
      <c r="K958" s="251" t="s">
        <v>479</v>
      </c>
      <c r="L958" s="280" t="s">
        <v>479</v>
      </c>
      <c r="M958" s="250" t="s">
        <v>468</v>
      </c>
      <c r="N958" s="250" t="s">
        <v>468</v>
      </c>
      <c r="O958" s="250" t="n">
        <v>94584</v>
      </c>
      <c r="P958" s="303" t="n">
        <v>45952</v>
      </c>
      <c r="Q958" s="287"/>
      <c r="R958" s="287"/>
      <c r="S958" s="287"/>
    </row>
    <row r="959" customFormat="false" ht="12.75" hidden="false" customHeight="true" outlineLevel="0" collapsed="false">
      <c r="A959" s="291" t="n">
        <v>956</v>
      </c>
      <c r="B959" s="303" t="n">
        <v>45952</v>
      </c>
      <c r="C959" s="276" t="n">
        <v>45931</v>
      </c>
      <c r="D959" s="251" t="s">
        <v>158</v>
      </c>
      <c r="E959" s="251" t="s">
        <v>354</v>
      </c>
      <c r="F959" s="278" t="n">
        <v>100</v>
      </c>
      <c r="G959" s="322" t="s">
        <v>1178</v>
      </c>
      <c r="H959" s="253" t="s">
        <v>505</v>
      </c>
      <c r="I959" s="251" t="s">
        <v>396</v>
      </c>
      <c r="J959" s="251" t="s">
        <v>487</v>
      </c>
      <c r="K959" s="251" t="s">
        <v>790</v>
      </c>
      <c r="L959" s="280" t="s">
        <v>790</v>
      </c>
      <c r="M959" s="250" t="s">
        <v>468</v>
      </c>
      <c r="N959" s="250" t="s">
        <v>468</v>
      </c>
      <c r="O959" s="250" t="n">
        <v>15851025</v>
      </c>
      <c r="P959" s="303"/>
      <c r="Q959" s="287"/>
      <c r="R959" s="287"/>
      <c r="S959" s="287"/>
    </row>
    <row r="960" customFormat="false" ht="12.75" hidden="false" customHeight="true" outlineLevel="0" collapsed="false">
      <c r="A960" s="302" t="n">
        <v>957</v>
      </c>
      <c r="B960" s="303" t="n">
        <v>45952</v>
      </c>
      <c r="C960" s="276" t="n">
        <v>45931</v>
      </c>
      <c r="D960" s="251" t="s">
        <v>158</v>
      </c>
      <c r="E960" s="251" t="s">
        <v>354</v>
      </c>
      <c r="F960" s="278" t="n">
        <v>729.45</v>
      </c>
      <c r="G960" s="322" t="s">
        <v>1178</v>
      </c>
      <c r="H960" s="253" t="s">
        <v>505</v>
      </c>
      <c r="I960" s="251" t="s">
        <v>395</v>
      </c>
      <c r="J960" s="251" t="s">
        <v>621</v>
      </c>
      <c r="K960" s="251" t="s">
        <v>645</v>
      </c>
      <c r="L960" s="280" t="s">
        <v>645</v>
      </c>
      <c r="M960" s="250" t="s">
        <v>468</v>
      </c>
      <c r="N960" s="250" t="s">
        <v>468</v>
      </c>
      <c r="O960" s="250" t="n">
        <v>17051025</v>
      </c>
      <c r="P960" s="303"/>
      <c r="Q960" s="287"/>
      <c r="R960" s="287"/>
      <c r="S960" s="287"/>
    </row>
    <row r="961" customFormat="false" ht="12.75" hidden="false" customHeight="true" outlineLevel="0" collapsed="false">
      <c r="A961" s="291" t="n">
        <v>958</v>
      </c>
      <c r="B961" s="303" t="n">
        <v>45952</v>
      </c>
      <c r="C961" s="276" t="n">
        <v>45931</v>
      </c>
      <c r="D961" s="251" t="s">
        <v>158</v>
      </c>
      <c r="E961" s="251" t="s">
        <v>354</v>
      </c>
      <c r="F961" s="278" t="n">
        <v>3.85</v>
      </c>
      <c r="G961" s="322" t="s">
        <v>1178</v>
      </c>
      <c r="H961" s="253" t="s">
        <v>505</v>
      </c>
      <c r="I961" s="251" t="s">
        <v>395</v>
      </c>
      <c r="J961" s="295" t="s">
        <v>487</v>
      </c>
      <c r="K961" s="251" t="s">
        <v>510</v>
      </c>
      <c r="L961" s="280" t="s">
        <v>510</v>
      </c>
      <c r="M961" s="250" t="s">
        <v>468</v>
      </c>
      <c r="N961" s="250" t="s">
        <v>468</v>
      </c>
      <c r="O961" s="250" t="n">
        <v>111261025</v>
      </c>
      <c r="P961" s="303"/>
      <c r="Q961" s="287"/>
      <c r="R961" s="287"/>
      <c r="S961" s="287"/>
    </row>
    <row r="962" customFormat="false" ht="12.75" hidden="false" customHeight="true" outlineLevel="0" collapsed="false">
      <c r="A962" s="291" t="n">
        <v>959</v>
      </c>
      <c r="B962" s="303" t="n">
        <v>45952</v>
      </c>
      <c r="C962" s="276" t="n">
        <v>45931</v>
      </c>
      <c r="D962" s="251" t="s">
        <v>136</v>
      </c>
      <c r="E962" s="251" t="s">
        <v>142</v>
      </c>
      <c r="F962" s="278" t="n">
        <v>24.25</v>
      </c>
      <c r="G962" s="322" t="s">
        <v>1151</v>
      </c>
      <c r="H962" s="253" t="s">
        <v>505</v>
      </c>
      <c r="I962" s="251" t="s">
        <v>397</v>
      </c>
      <c r="J962" s="251" t="s">
        <v>621</v>
      </c>
      <c r="K962" s="251" t="s">
        <v>694</v>
      </c>
      <c r="L962" s="280" t="s">
        <v>694</v>
      </c>
      <c r="M962" s="250" t="s">
        <v>468</v>
      </c>
      <c r="N962" s="250" t="s">
        <v>468</v>
      </c>
      <c r="O962" s="250" t="n">
        <v>11521025</v>
      </c>
      <c r="P962" s="303"/>
      <c r="Q962" s="287"/>
      <c r="R962" s="287"/>
      <c r="S962" s="287"/>
    </row>
    <row r="963" customFormat="false" ht="12.75" hidden="false" customHeight="true" outlineLevel="0" collapsed="false">
      <c r="A963" s="302" t="n">
        <v>960</v>
      </c>
      <c r="B963" s="303" t="n">
        <v>45952</v>
      </c>
      <c r="C963" s="276" t="n">
        <v>45931</v>
      </c>
      <c r="D963" s="251" t="s">
        <v>158</v>
      </c>
      <c r="E963" s="251" t="s">
        <v>354</v>
      </c>
      <c r="F963" s="278" t="n">
        <v>36.25</v>
      </c>
      <c r="G963" s="322" t="s">
        <v>1178</v>
      </c>
      <c r="H963" s="253" t="s">
        <v>505</v>
      </c>
      <c r="I963" s="251" t="s">
        <v>397</v>
      </c>
      <c r="J963" s="251" t="s">
        <v>621</v>
      </c>
      <c r="K963" s="251" t="s">
        <v>694</v>
      </c>
      <c r="L963" s="280" t="s">
        <v>694</v>
      </c>
      <c r="M963" s="250" t="s">
        <v>468</v>
      </c>
      <c r="N963" s="250" t="s">
        <v>468</v>
      </c>
      <c r="O963" s="250" t="n">
        <v>111521025</v>
      </c>
      <c r="P963" s="303"/>
      <c r="Q963" s="287"/>
      <c r="R963" s="287"/>
      <c r="S963" s="287"/>
    </row>
    <row r="964" customFormat="false" ht="12.75" hidden="false" customHeight="true" outlineLevel="0" collapsed="false">
      <c r="A964" s="291" t="n">
        <v>961</v>
      </c>
      <c r="B964" s="303" t="n">
        <v>45952</v>
      </c>
      <c r="C964" s="276" t="n">
        <v>45931</v>
      </c>
      <c r="D964" s="251" t="s">
        <v>158</v>
      </c>
      <c r="E964" s="251" t="s">
        <v>354</v>
      </c>
      <c r="F964" s="278" t="n">
        <v>47.68</v>
      </c>
      <c r="G964" s="322" t="s">
        <v>1178</v>
      </c>
      <c r="H964" s="253" t="s">
        <v>505</v>
      </c>
      <c r="I964" s="251" t="s">
        <v>397</v>
      </c>
      <c r="J964" s="251" t="s">
        <v>621</v>
      </c>
      <c r="K964" s="251" t="s">
        <v>694</v>
      </c>
      <c r="L964" s="280" t="s">
        <v>694</v>
      </c>
      <c r="M964" s="250" t="s">
        <v>468</v>
      </c>
      <c r="N964" s="250" t="s">
        <v>468</v>
      </c>
      <c r="O964" s="250" t="n">
        <v>111521025</v>
      </c>
      <c r="P964" s="303"/>
      <c r="Q964" s="287"/>
      <c r="R964" s="287"/>
      <c r="S964" s="287"/>
    </row>
    <row r="965" customFormat="false" ht="12.75" hidden="false" customHeight="true" outlineLevel="0" collapsed="false">
      <c r="A965" s="291" t="n">
        <v>962</v>
      </c>
      <c r="B965" s="303" t="n">
        <v>45952</v>
      </c>
      <c r="C965" s="276" t="n">
        <v>45931</v>
      </c>
      <c r="D965" s="251" t="s">
        <v>158</v>
      </c>
      <c r="E965" s="251" t="s">
        <v>354</v>
      </c>
      <c r="F965" s="278" t="n">
        <v>591.27</v>
      </c>
      <c r="G965" s="322" t="s">
        <v>1178</v>
      </c>
      <c r="H965" s="253" t="s">
        <v>505</v>
      </c>
      <c r="I965" s="251" t="s">
        <v>397</v>
      </c>
      <c r="J965" s="251" t="s">
        <v>621</v>
      </c>
      <c r="K965" s="251" t="s">
        <v>694</v>
      </c>
      <c r="L965" s="280" t="s">
        <v>694</v>
      </c>
      <c r="M965" s="250" t="s">
        <v>468</v>
      </c>
      <c r="N965" s="250" t="s">
        <v>468</v>
      </c>
      <c r="O965" s="250" t="n">
        <v>111521025</v>
      </c>
      <c r="P965" s="303"/>
      <c r="Q965" s="287"/>
      <c r="R965" s="287"/>
      <c r="S965" s="287"/>
    </row>
    <row r="966" customFormat="false" ht="12.75" hidden="false" customHeight="true" outlineLevel="0" collapsed="false">
      <c r="A966" s="302" t="n">
        <v>963</v>
      </c>
      <c r="B966" s="303" t="n">
        <v>45952</v>
      </c>
      <c r="C966" s="276" t="n">
        <v>45931</v>
      </c>
      <c r="D966" s="251" t="s">
        <v>158</v>
      </c>
      <c r="E966" s="251" t="s">
        <v>354</v>
      </c>
      <c r="F966" s="278" t="n">
        <v>49.49</v>
      </c>
      <c r="G966" s="322" t="s">
        <v>1178</v>
      </c>
      <c r="H966" s="253" t="s">
        <v>505</v>
      </c>
      <c r="I966" s="251" t="s">
        <v>394</v>
      </c>
      <c r="J966" s="251" t="s">
        <v>621</v>
      </c>
      <c r="K966" s="251" t="s">
        <v>622</v>
      </c>
      <c r="L966" s="280" t="s">
        <v>622</v>
      </c>
      <c r="M966" s="250" t="s">
        <v>468</v>
      </c>
      <c r="N966" s="250" t="s">
        <v>468</v>
      </c>
      <c r="O966" s="250" t="n">
        <v>126751025</v>
      </c>
      <c r="P966" s="303"/>
      <c r="Q966" s="287"/>
      <c r="R966" s="287"/>
      <c r="S966" s="287"/>
    </row>
    <row r="967" customFormat="false" ht="12.75" hidden="false" customHeight="true" outlineLevel="0" collapsed="false">
      <c r="A967" s="291" t="n">
        <v>964</v>
      </c>
      <c r="B967" s="303" t="n">
        <v>45952</v>
      </c>
      <c r="C967" s="276" t="n">
        <v>45931</v>
      </c>
      <c r="D967" s="251" t="s">
        <v>136</v>
      </c>
      <c r="E967" s="251" t="s">
        <v>142</v>
      </c>
      <c r="F967" s="278" t="n">
        <v>0.18</v>
      </c>
      <c r="G967" s="322" t="s">
        <v>1151</v>
      </c>
      <c r="H967" s="253" t="s">
        <v>505</v>
      </c>
      <c r="I967" s="251" t="s">
        <v>395</v>
      </c>
      <c r="J967" s="249" t="s">
        <v>487</v>
      </c>
      <c r="K967" s="251" t="s">
        <v>830</v>
      </c>
      <c r="L967" s="280" t="s">
        <v>830</v>
      </c>
      <c r="M967" s="250" t="s">
        <v>468</v>
      </c>
      <c r="N967" s="250" t="s">
        <v>468</v>
      </c>
      <c r="O967" s="250" t="n">
        <v>69274</v>
      </c>
      <c r="P967" s="303"/>
      <c r="Q967" s="287"/>
      <c r="R967" s="287"/>
      <c r="S967" s="287"/>
    </row>
    <row r="968" customFormat="false" ht="12.75" hidden="false" customHeight="true" outlineLevel="0" collapsed="false">
      <c r="A968" s="291" t="n">
        <v>965</v>
      </c>
      <c r="B968" s="303" t="n">
        <v>45952</v>
      </c>
      <c r="C968" s="276" t="n">
        <v>45931</v>
      </c>
      <c r="D968" s="251" t="s">
        <v>158</v>
      </c>
      <c r="E968" s="251" t="s">
        <v>354</v>
      </c>
      <c r="F968" s="278" t="n">
        <v>100</v>
      </c>
      <c r="G968" s="322" t="s">
        <v>1178</v>
      </c>
      <c r="H968" s="253" t="s">
        <v>505</v>
      </c>
      <c r="I968" s="251" t="s">
        <v>396</v>
      </c>
      <c r="J968" s="295" t="s">
        <v>487</v>
      </c>
      <c r="K968" s="251" t="s">
        <v>514</v>
      </c>
      <c r="L968" s="280" t="s">
        <v>514</v>
      </c>
      <c r="M968" s="250" t="s">
        <v>468</v>
      </c>
      <c r="N968" s="250" t="s">
        <v>468</v>
      </c>
      <c r="O968" s="250" t="n">
        <v>134991025</v>
      </c>
      <c r="P968" s="303"/>
      <c r="Q968" s="287"/>
      <c r="R968" s="287"/>
      <c r="S968" s="287"/>
    </row>
    <row r="969" customFormat="false" ht="12.75" hidden="false" customHeight="true" outlineLevel="0" collapsed="false">
      <c r="A969" s="302" t="n">
        <v>966</v>
      </c>
      <c r="B969" s="303" t="n">
        <v>45952</v>
      </c>
      <c r="C969" s="276" t="n">
        <v>45901</v>
      </c>
      <c r="D969" s="251" t="s">
        <v>158</v>
      </c>
      <c r="E969" s="251" t="s">
        <v>254</v>
      </c>
      <c r="F969" s="278" t="n">
        <v>8.03</v>
      </c>
      <c r="G969" s="322" t="s">
        <v>1101</v>
      </c>
      <c r="H969" s="253" t="s">
        <v>1031</v>
      </c>
      <c r="I969" s="251" t="s">
        <v>396</v>
      </c>
      <c r="J969" s="253" t="s">
        <v>1107</v>
      </c>
      <c r="K969" s="251" t="s">
        <v>1108</v>
      </c>
      <c r="L969" s="280" t="s">
        <v>1108</v>
      </c>
      <c r="M969" s="250" t="s">
        <v>815</v>
      </c>
      <c r="N969" s="250" t="s">
        <v>815</v>
      </c>
      <c r="O969" s="250" t="n">
        <v>11958564</v>
      </c>
      <c r="P969" s="303" t="n">
        <v>45903</v>
      </c>
      <c r="Q969" s="287"/>
      <c r="R969" s="287"/>
      <c r="S969" s="287"/>
    </row>
    <row r="970" customFormat="false" ht="12.75" hidden="false" customHeight="true" outlineLevel="0" collapsed="false">
      <c r="A970" s="291" t="n">
        <v>967</v>
      </c>
      <c r="B970" s="303" t="n">
        <v>45952</v>
      </c>
      <c r="C970" s="276" t="n">
        <v>45931</v>
      </c>
      <c r="D970" s="251" t="s">
        <v>136</v>
      </c>
      <c r="E970" s="251" t="s">
        <v>142</v>
      </c>
      <c r="F970" s="278" t="n">
        <v>2.94</v>
      </c>
      <c r="G970" s="322" t="s">
        <v>1151</v>
      </c>
      <c r="H970" s="253" t="s">
        <v>505</v>
      </c>
      <c r="I970" s="251" t="s">
        <v>396</v>
      </c>
      <c r="J970" s="251" t="s">
        <v>621</v>
      </c>
      <c r="K970" s="251" t="s">
        <v>646</v>
      </c>
      <c r="L970" s="280" t="s">
        <v>646</v>
      </c>
      <c r="M970" s="250" t="s">
        <v>468</v>
      </c>
      <c r="N970" s="250" t="s">
        <v>468</v>
      </c>
      <c r="O970" s="250" t="n">
        <v>68331</v>
      </c>
      <c r="P970" s="303"/>
      <c r="Q970" s="287"/>
      <c r="R970" s="287"/>
      <c r="S970" s="287"/>
    </row>
    <row r="971" customFormat="false" ht="12.75" hidden="false" customHeight="true" outlineLevel="0" collapsed="false">
      <c r="A971" s="291" t="n">
        <v>968</v>
      </c>
      <c r="B971" s="303" t="n">
        <v>45952</v>
      </c>
      <c r="C971" s="276" t="n">
        <v>45931</v>
      </c>
      <c r="D971" s="251" t="s">
        <v>158</v>
      </c>
      <c r="E971" s="251" t="s">
        <v>354</v>
      </c>
      <c r="F971" s="278" t="n">
        <v>813.56</v>
      </c>
      <c r="G971" s="322" t="s">
        <v>1178</v>
      </c>
      <c r="H971" s="253" t="s">
        <v>505</v>
      </c>
      <c r="I971" s="251" t="s">
        <v>396</v>
      </c>
      <c r="J971" s="251" t="s">
        <v>621</v>
      </c>
      <c r="K971" s="251" t="s">
        <v>646</v>
      </c>
      <c r="L971" s="280" t="s">
        <v>646</v>
      </c>
      <c r="M971" s="250" t="s">
        <v>468</v>
      </c>
      <c r="N971" s="250" t="s">
        <v>468</v>
      </c>
      <c r="O971" s="250" t="n">
        <v>719651025</v>
      </c>
      <c r="P971" s="303"/>
      <c r="Q971" s="287"/>
      <c r="R971" s="287"/>
      <c r="S971" s="287"/>
    </row>
    <row r="972" customFormat="false" ht="12.75" hidden="false" customHeight="true" outlineLevel="0" collapsed="false">
      <c r="A972" s="302" t="n">
        <v>969</v>
      </c>
      <c r="B972" s="303" t="n">
        <v>45952</v>
      </c>
      <c r="C972" s="276" t="n">
        <v>45931</v>
      </c>
      <c r="D972" s="251" t="s">
        <v>158</v>
      </c>
      <c r="E972" s="251" t="s">
        <v>354</v>
      </c>
      <c r="F972" s="278" t="n">
        <v>24.15</v>
      </c>
      <c r="G972" s="322" t="s">
        <v>1178</v>
      </c>
      <c r="H972" s="253" t="s">
        <v>505</v>
      </c>
      <c r="I972" s="251" t="s">
        <v>397</v>
      </c>
      <c r="J972" s="249" t="s">
        <v>487</v>
      </c>
      <c r="K972" s="251" t="s">
        <v>831</v>
      </c>
      <c r="L972" s="280" t="s">
        <v>831</v>
      </c>
      <c r="M972" s="250" t="s">
        <v>468</v>
      </c>
      <c r="N972" s="250" t="s">
        <v>468</v>
      </c>
      <c r="O972" s="250" t="n">
        <v>729061025</v>
      </c>
      <c r="P972" s="303"/>
      <c r="Q972" s="287"/>
      <c r="R972" s="287"/>
      <c r="S972" s="287"/>
    </row>
    <row r="973" customFormat="false" ht="12.75" hidden="false" customHeight="true" outlineLevel="0" collapsed="false">
      <c r="A973" s="291" t="n">
        <v>970</v>
      </c>
      <c r="B973" s="303" t="n">
        <v>45953</v>
      </c>
      <c r="C973" s="276" t="n">
        <v>45931</v>
      </c>
      <c r="D973" s="251" t="s">
        <v>158</v>
      </c>
      <c r="E973" s="251" t="s">
        <v>302</v>
      </c>
      <c r="F973" s="278" t="n">
        <v>65.6</v>
      </c>
      <c r="G973" s="322" t="s">
        <v>1157</v>
      </c>
      <c r="H973" s="253"/>
      <c r="I973" s="251" t="s">
        <v>392</v>
      </c>
      <c r="J973" s="253" t="s">
        <v>839</v>
      </c>
      <c r="K973" s="251" t="s">
        <v>479</v>
      </c>
      <c r="L973" s="280" t="s">
        <v>479</v>
      </c>
      <c r="M973" s="250" t="s">
        <v>468</v>
      </c>
      <c r="N973" s="250" t="s">
        <v>468</v>
      </c>
      <c r="O973" s="250" t="n">
        <v>94583</v>
      </c>
      <c r="P973" s="303" t="n">
        <v>45953</v>
      </c>
      <c r="Q973" s="287"/>
      <c r="R973" s="287"/>
      <c r="S973" s="287"/>
    </row>
    <row r="974" customFormat="false" ht="12.75" hidden="false" customHeight="true" outlineLevel="0" collapsed="false">
      <c r="A974" s="291" t="n">
        <v>971</v>
      </c>
      <c r="B974" s="303" t="n">
        <v>45953</v>
      </c>
      <c r="C974" s="276" t="n">
        <v>45931</v>
      </c>
      <c r="D974" s="251" t="s">
        <v>158</v>
      </c>
      <c r="E974" s="251" t="s">
        <v>314</v>
      </c>
      <c r="F974" s="278" t="n">
        <v>68.96</v>
      </c>
      <c r="G974" s="322" t="s">
        <v>1161</v>
      </c>
      <c r="H974" s="253" t="s">
        <v>500</v>
      </c>
      <c r="I974" s="251" t="s">
        <v>397</v>
      </c>
      <c r="J974" s="253" t="s">
        <v>1198</v>
      </c>
      <c r="K974" s="251" t="s">
        <v>1199</v>
      </c>
      <c r="L974" s="280" t="s">
        <v>1199</v>
      </c>
      <c r="M974" s="250" t="s">
        <v>468</v>
      </c>
      <c r="N974" s="250" t="s">
        <v>468</v>
      </c>
      <c r="O974" s="250" t="n">
        <v>11143</v>
      </c>
      <c r="P974" s="303" t="n">
        <v>45952</v>
      </c>
      <c r="Q974" s="287"/>
      <c r="R974" s="287"/>
      <c r="S974" s="287"/>
    </row>
    <row r="975" customFormat="false" ht="12.75" hidden="false" customHeight="true" outlineLevel="0" collapsed="false">
      <c r="A975" s="302" t="n">
        <v>972</v>
      </c>
      <c r="B975" s="303" t="n">
        <v>45953</v>
      </c>
      <c r="C975" s="276" t="n">
        <v>45809</v>
      </c>
      <c r="D975" s="251" t="s">
        <v>158</v>
      </c>
      <c r="E975" s="251" t="s">
        <v>258</v>
      </c>
      <c r="F975" s="278" t="n">
        <v>1049.24</v>
      </c>
      <c r="G975" s="322" t="s">
        <v>1166</v>
      </c>
      <c r="H975" s="253" t="s">
        <v>708</v>
      </c>
      <c r="I975" s="251" t="s">
        <v>394</v>
      </c>
      <c r="J975" s="253" t="s">
        <v>1030</v>
      </c>
      <c r="K975" s="251" t="s">
        <v>939</v>
      </c>
      <c r="L975" s="280" t="s">
        <v>939</v>
      </c>
      <c r="M975" s="250" t="s">
        <v>468</v>
      </c>
      <c r="N975" s="250" t="s">
        <v>468</v>
      </c>
      <c r="O975" s="250" t="n">
        <v>20251164</v>
      </c>
      <c r="P975" s="303" t="n">
        <v>45845</v>
      </c>
      <c r="Q975" s="287"/>
      <c r="R975" s="287"/>
      <c r="S975" s="287"/>
    </row>
    <row r="976" customFormat="false" ht="12.75" hidden="false" customHeight="true" outlineLevel="0" collapsed="false">
      <c r="A976" s="291" t="n">
        <v>973</v>
      </c>
      <c r="B976" s="303" t="n">
        <v>45953</v>
      </c>
      <c r="C976" s="276" t="n">
        <v>45809</v>
      </c>
      <c r="D976" s="251" t="s">
        <v>158</v>
      </c>
      <c r="E976" s="251" t="s">
        <v>258</v>
      </c>
      <c r="F976" s="278" t="n">
        <v>484.27</v>
      </c>
      <c r="G976" s="322" t="s">
        <v>1166</v>
      </c>
      <c r="H976" s="253" t="s">
        <v>708</v>
      </c>
      <c r="I976" s="251" t="s">
        <v>395</v>
      </c>
      <c r="J976" s="253" t="s">
        <v>1030</v>
      </c>
      <c r="K976" s="251" t="s">
        <v>939</v>
      </c>
      <c r="L976" s="280" t="s">
        <v>939</v>
      </c>
      <c r="M976" s="250" t="s">
        <v>468</v>
      </c>
      <c r="N976" s="250" t="s">
        <v>468</v>
      </c>
      <c r="O976" s="250" t="n">
        <v>20251165</v>
      </c>
      <c r="P976" s="303" t="n">
        <v>45845</v>
      </c>
      <c r="Q976" s="287"/>
      <c r="R976" s="287"/>
      <c r="S976" s="287"/>
    </row>
    <row r="977" customFormat="false" ht="12.75" hidden="false" customHeight="true" outlineLevel="0" collapsed="false">
      <c r="A977" s="291" t="n">
        <v>974</v>
      </c>
      <c r="B977" s="303" t="n">
        <v>45953</v>
      </c>
      <c r="C977" s="276" t="n">
        <v>45814</v>
      </c>
      <c r="D977" s="251" t="s">
        <v>158</v>
      </c>
      <c r="E977" s="251" t="s">
        <v>258</v>
      </c>
      <c r="F977" s="278" t="n">
        <v>131.39</v>
      </c>
      <c r="G977" s="322" t="s">
        <v>1166</v>
      </c>
      <c r="H977" s="253" t="s">
        <v>708</v>
      </c>
      <c r="I977" s="251" t="s">
        <v>397</v>
      </c>
      <c r="J977" s="253" t="s">
        <v>1030</v>
      </c>
      <c r="K977" s="251" t="s">
        <v>939</v>
      </c>
      <c r="L977" s="280" t="s">
        <v>939</v>
      </c>
      <c r="M977" s="250" t="s">
        <v>468</v>
      </c>
      <c r="N977" s="250" t="s">
        <v>468</v>
      </c>
      <c r="O977" s="250" t="n">
        <v>20251166</v>
      </c>
      <c r="P977" s="303" t="n">
        <v>45845</v>
      </c>
      <c r="Q977" s="287"/>
      <c r="R977" s="287"/>
      <c r="S977" s="287"/>
    </row>
    <row r="978" customFormat="false" ht="12.75" hidden="false" customHeight="true" outlineLevel="0" collapsed="false">
      <c r="A978" s="302" t="n">
        <v>975</v>
      </c>
      <c r="B978" s="303" t="n">
        <v>45953</v>
      </c>
      <c r="C978" s="276" t="n">
        <v>45809</v>
      </c>
      <c r="D978" s="251" t="s">
        <v>158</v>
      </c>
      <c r="E978" s="251" t="s">
        <v>258</v>
      </c>
      <c r="F978" s="278" t="n">
        <v>484.27</v>
      </c>
      <c r="G978" s="322" t="s">
        <v>1166</v>
      </c>
      <c r="H978" s="253" t="s">
        <v>708</v>
      </c>
      <c r="I978" s="251" t="s">
        <v>396</v>
      </c>
      <c r="J978" s="253" t="s">
        <v>1030</v>
      </c>
      <c r="K978" s="251" t="s">
        <v>939</v>
      </c>
      <c r="L978" s="280" t="s">
        <v>939</v>
      </c>
      <c r="M978" s="250" t="s">
        <v>468</v>
      </c>
      <c r="N978" s="250" t="s">
        <v>468</v>
      </c>
      <c r="O978" s="250" t="n">
        <v>20251167</v>
      </c>
      <c r="P978" s="303" t="n">
        <v>45845</v>
      </c>
      <c r="Q978" s="287"/>
      <c r="R978" s="287"/>
      <c r="S978" s="287"/>
    </row>
    <row r="979" customFormat="false" ht="12.75" hidden="false" customHeight="true" outlineLevel="0" collapsed="false">
      <c r="A979" s="291" t="n">
        <v>976</v>
      </c>
      <c r="B979" s="303" t="n">
        <v>45953</v>
      </c>
      <c r="C979" s="276" t="n">
        <v>45778</v>
      </c>
      <c r="D979" s="251" t="s">
        <v>158</v>
      </c>
      <c r="E979" s="251" t="s">
        <v>258</v>
      </c>
      <c r="F979" s="278" t="n">
        <v>403.55</v>
      </c>
      <c r="G979" s="322" t="s">
        <v>1166</v>
      </c>
      <c r="H979" s="253" t="s">
        <v>708</v>
      </c>
      <c r="I979" s="251" t="s">
        <v>396</v>
      </c>
      <c r="J979" s="253" t="s">
        <v>1030</v>
      </c>
      <c r="K979" s="251" t="s">
        <v>939</v>
      </c>
      <c r="L979" s="280" t="s">
        <v>939</v>
      </c>
      <c r="M979" s="250" t="s">
        <v>468</v>
      </c>
      <c r="N979" s="250" t="s">
        <v>468</v>
      </c>
      <c r="O979" s="250" t="n">
        <v>2025998</v>
      </c>
      <c r="P979" s="303" t="n">
        <v>45800</v>
      </c>
      <c r="Q979" s="287"/>
      <c r="R979" s="287"/>
      <c r="S979" s="287"/>
    </row>
    <row r="980" customFormat="false" ht="12.75" hidden="false" customHeight="true" outlineLevel="0" collapsed="false">
      <c r="A980" s="291" t="n">
        <v>977</v>
      </c>
      <c r="B980" s="303" t="n">
        <v>45953</v>
      </c>
      <c r="C980" s="276" t="n">
        <v>45748</v>
      </c>
      <c r="D980" s="251" t="s">
        <v>158</v>
      </c>
      <c r="E980" s="251" t="s">
        <v>258</v>
      </c>
      <c r="F980" s="278" t="n">
        <v>968.53</v>
      </c>
      <c r="G980" s="322" t="s">
        <v>1166</v>
      </c>
      <c r="H980" s="253" t="s">
        <v>708</v>
      </c>
      <c r="I980" s="251" t="s">
        <v>394</v>
      </c>
      <c r="J980" s="253" t="s">
        <v>1030</v>
      </c>
      <c r="K980" s="251" t="s">
        <v>939</v>
      </c>
      <c r="L980" s="280" t="s">
        <v>939</v>
      </c>
      <c r="M980" s="250" t="s">
        <v>468</v>
      </c>
      <c r="N980" s="250" t="s">
        <v>468</v>
      </c>
      <c r="O980" s="250" t="n">
        <v>2025815</v>
      </c>
      <c r="P980" s="303" t="n">
        <v>45800</v>
      </c>
      <c r="Q980" s="287"/>
      <c r="R980" s="287"/>
      <c r="S980" s="287"/>
    </row>
    <row r="981" customFormat="false" ht="12.75" hidden="false" customHeight="true" outlineLevel="0" collapsed="false">
      <c r="A981" s="302" t="n">
        <v>978</v>
      </c>
      <c r="B981" s="303" t="n">
        <v>45953</v>
      </c>
      <c r="C981" s="276" t="n">
        <v>45748</v>
      </c>
      <c r="D981" s="251" t="s">
        <v>158</v>
      </c>
      <c r="E981" s="251" t="s">
        <v>258</v>
      </c>
      <c r="F981" s="278" t="n">
        <v>403.55</v>
      </c>
      <c r="G981" s="322" t="s">
        <v>1166</v>
      </c>
      <c r="H981" s="253" t="s">
        <v>708</v>
      </c>
      <c r="I981" s="251" t="s">
        <v>395</v>
      </c>
      <c r="J981" s="253" t="s">
        <v>1030</v>
      </c>
      <c r="K981" s="251" t="s">
        <v>939</v>
      </c>
      <c r="L981" s="280" t="s">
        <v>939</v>
      </c>
      <c r="M981" s="250" t="s">
        <v>468</v>
      </c>
      <c r="N981" s="250" t="s">
        <v>468</v>
      </c>
      <c r="O981" s="250" t="n">
        <v>2025816</v>
      </c>
      <c r="P981" s="303" t="n">
        <v>45800</v>
      </c>
      <c r="Q981" s="287"/>
      <c r="R981" s="287"/>
      <c r="S981" s="287"/>
    </row>
    <row r="982" customFormat="false" ht="12.75" hidden="false" customHeight="true" outlineLevel="0" collapsed="false">
      <c r="A982" s="291" t="n">
        <v>979</v>
      </c>
      <c r="B982" s="303" t="n">
        <v>45953</v>
      </c>
      <c r="C982" s="276" t="n">
        <v>45748</v>
      </c>
      <c r="D982" s="251" t="s">
        <v>158</v>
      </c>
      <c r="E982" s="251" t="s">
        <v>258</v>
      </c>
      <c r="F982" s="278" t="n">
        <v>322.84</v>
      </c>
      <c r="G982" s="322" t="s">
        <v>1166</v>
      </c>
      <c r="H982" s="253" t="s">
        <v>708</v>
      </c>
      <c r="I982" s="251" t="s">
        <v>396</v>
      </c>
      <c r="J982" s="253" t="s">
        <v>1030</v>
      </c>
      <c r="K982" s="251" t="s">
        <v>939</v>
      </c>
      <c r="L982" s="280" t="s">
        <v>939</v>
      </c>
      <c r="M982" s="250" t="s">
        <v>468</v>
      </c>
      <c r="N982" s="250" t="s">
        <v>468</v>
      </c>
      <c r="O982" s="250" t="n">
        <v>2025817</v>
      </c>
      <c r="P982" s="303" t="n">
        <v>45800</v>
      </c>
      <c r="Q982" s="287"/>
      <c r="R982" s="287"/>
      <c r="S982" s="287"/>
    </row>
    <row r="983" customFormat="false" ht="12.75" hidden="false" customHeight="true" outlineLevel="0" collapsed="false">
      <c r="A983" s="291" t="n">
        <v>980</v>
      </c>
      <c r="B983" s="303" t="n">
        <v>45954</v>
      </c>
      <c r="C983" s="276" t="n">
        <v>45931</v>
      </c>
      <c r="D983" s="251" t="s">
        <v>136</v>
      </c>
      <c r="E983" s="251" t="s">
        <v>142</v>
      </c>
      <c r="F983" s="278" t="n">
        <v>17.86</v>
      </c>
      <c r="G983" s="322" t="s">
        <v>1200</v>
      </c>
      <c r="H983" s="253"/>
      <c r="I983" s="251"/>
      <c r="J983" s="253"/>
      <c r="K983" s="251"/>
      <c r="L983" s="280"/>
      <c r="M983" s="250" t="s">
        <v>468</v>
      </c>
      <c r="N983" s="250" t="s">
        <v>468</v>
      </c>
      <c r="O983" s="250"/>
      <c r="P983" s="303"/>
      <c r="Q983" s="287"/>
      <c r="R983" s="287"/>
      <c r="S983" s="287"/>
    </row>
    <row r="984" customFormat="false" ht="12.75" hidden="false" customHeight="true" outlineLevel="0" collapsed="false">
      <c r="A984" s="302" t="n">
        <v>981</v>
      </c>
      <c r="B984" s="303" t="n">
        <v>45954</v>
      </c>
      <c r="C984" s="276" t="n">
        <v>45962</v>
      </c>
      <c r="D984" s="251" t="s">
        <v>147</v>
      </c>
      <c r="E984" s="251" t="s">
        <v>218</v>
      </c>
      <c r="F984" s="278" t="n">
        <v>1562.9</v>
      </c>
      <c r="G984" s="322" t="s">
        <v>1201</v>
      </c>
      <c r="H984" s="253" t="s">
        <v>482</v>
      </c>
      <c r="I984" s="251" t="s">
        <v>394</v>
      </c>
      <c r="J984" s="253" t="s">
        <v>527</v>
      </c>
      <c r="K984" s="251" t="s">
        <v>528</v>
      </c>
      <c r="L984" s="280" t="s">
        <v>528</v>
      </c>
      <c r="M984" s="250" t="s">
        <v>815</v>
      </c>
      <c r="N984" s="250" t="s">
        <v>815</v>
      </c>
      <c r="O984" s="250" t="n">
        <v>16077970</v>
      </c>
      <c r="P984" s="303" t="n">
        <v>45951</v>
      </c>
      <c r="Q984" s="287"/>
      <c r="R984" s="287"/>
      <c r="S984" s="287"/>
    </row>
    <row r="985" customFormat="false" ht="12.75" hidden="false" customHeight="true" outlineLevel="0" collapsed="false">
      <c r="A985" s="291" t="n">
        <v>982</v>
      </c>
      <c r="B985" s="303" t="n">
        <v>45954</v>
      </c>
      <c r="C985" s="276" t="n">
        <v>45962</v>
      </c>
      <c r="D985" s="251" t="s">
        <v>147</v>
      </c>
      <c r="E985" s="251" t="s">
        <v>218</v>
      </c>
      <c r="F985" s="278" t="n">
        <v>158.92</v>
      </c>
      <c r="G985" s="322" t="s">
        <v>1201</v>
      </c>
      <c r="H985" s="253" t="s">
        <v>482</v>
      </c>
      <c r="I985" s="251" t="s">
        <v>395</v>
      </c>
      <c r="J985" s="253" t="s">
        <v>527</v>
      </c>
      <c r="K985" s="251" t="s">
        <v>528</v>
      </c>
      <c r="L985" s="280" t="s">
        <v>528</v>
      </c>
      <c r="M985" s="250" t="s">
        <v>815</v>
      </c>
      <c r="N985" s="250" t="s">
        <v>815</v>
      </c>
      <c r="O985" s="250" t="n">
        <v>16077974</v>
      </c>
      <c r="P985" s="303" t="n">
        <v>45951</v>
      </c>
      <c r="Q985" s="287"/>
      <c r="R985" s="287"/>
      <c r="S985" s="287"/>
    </row>
    <row r="986" customFormat="false" ht="12.75" hidden="false" customHeight="true" outlineLevel="0" collapsed="false">
      <c r="A986" s="291" t="n">
        <v>983</v>
      </c>
      <c r="B986" s="303" t="n">
        <v>45954</v>
      </c>
      <c r="C986" s="276" t="n">
        <v>45962</v>
      </c>
      <c r="D986" s="251" t="s">
        <v>147</v>
      </c>
      <c r="E986" s="251" t="s">
        <v>218</v>
      </c>
      <c r="F986" s="278" t="n">
        <v>194.94</v>
      </c>
      <c r="G986" s="322" t="s">
        <v>1201</v>
      </c>
      <c r="H986" s="253" t="s">
        <v>482</v>
      </c>
      <c r="I986" s="251" t="s">
        <v>397</v>
      </c>
      <c r="J986" s="253" t="s">
        <v>527</v>
      </c>
      <c r="K986" s="251" t="s">
        <v>528</v>
      </c>
      <c r="L986" s="280" t="s">
        <v>528</v>
      </c>
      <c r="M986" s="250" t="s">
        <v>815</v>
      </c>
      <c r="N986" s="250" t="s">
        <v>815</v>
      </c>
      <c r="O986" s="250" t="n">
        <v>16077979</v>
      </c>
      <c r="P986" s="303" t="n">
        <v>45951</v>
      </c>
      <c r="Q986" s="287"/>
      <c r="R986" s="287"/>
      <c r="S986" s="287"/>
    </row>
    <row r="987" customFormat="false" ht="12.75" hidden="false" customHeight="true" outlineLevel="0" collapsed="false">
      <c r="A987" s="302" t="n">
        <v>984</v>
      </c>
      <c r="B987" s="303" t="n">
        <v>45954</v>
      </c>
      <c r="C987" s="276" t="n">
        <v>45931</v>
      </c>
      <c r="D987" s="251" t="s">
        <v>147</v>
      </c>
      <c r="E987" s="251" t="s">
        <v>211</v>
      </c>
      <c r="F987" s="278" t="n">
        <v>93.66</v>
      </c>
      <c r="G987" s="322" t="s">
        <v>568</v>
      </c>
      <c r="H987" s="253" t="s">
        <v>482</v>
      </c>
      <c r="I987" s="251" t="s">
        <v>393</v>
      </c>
      <c r="J987" s="253" t="s">
        <v>569</v>
      </c>
      <c r="K987" s="251" t="s">
        <v>570</v>
      </c>
      <c r="L987" s="280" t="s">
        <v>570</v>
      </c>
      <c r="M987" s="250" t="s">
        <v>815</v>
      </c>
      <c r="N987" s="250" t="s">
        <v>815</v>
      </c>
      <c r="O987" s="250" t="n">
        <v>202511008</v>
      </c>
      <c r="P987" s="303" t="n">
        <v>45933</v>
      </c>
      <c r="Q987" s="287"/>
      <c r="R987" s="287"/>
      <c r="S987" s="287"/>
    </row>
    <row r="988" customFormat="false" ht="12.75" hidden="false" customHeight="true" outlineLevel="0" collapsed="false">
      <c r="A988" s="291" t="n">
        <v>985</v>
      </c>
      <c r="B988" s="303" t="n">
        <v>45954</v>
      </c>
      <c r="C988" s="276" t="n">
        <v>45931</v>
      </c>
      <c r="D988" s="251" t="s">
        <v>147</v>
      </c>
      <c r="E988" s="251" t="s">
        <v>211</v>
      </c>
      <c r="F988" s="278" t="n">
        <v>155.17</v>
      </c>
      <c r="G988" s="322" t="s">
        <v>568</v>
      </c>
      <c r="H988" s="253" t="s">
        <v>482</v>
      </c>
      <c r="I988" s="251" t="s">
        <v>394</v>
      </c>
      <c r="J988" s="253" t="s">
        <v>569</v>
      </c>
      <c r="K988" s="251" t="s">
        <v>570</v>
      </c>
      <c r="L988" s="280" t="s">
        <v>570</v>
      </c>
      <c r="M988" s="250" t="s">
        <v>815</v>
      </c>
      <c r="N988" s="250" t="s">
        <v>815</v>
      </c>
      <c r="O988" s="250" t="n">
        <v>202511009</v>
      </c>
      <c r="P988" s="303" t="n">
        <v>45933</v>
      </c>
      <c r="Q988" s="287"/>
      <c r="R988" s="287"/>
      <c r="S988" s="287"/>
    </row>
    <row r="989" customFormat="false" ht="12.75" hidden="false" customHeight="true" outlineLevel="0" collapsed="false">
      <c r="A989" s="291" t="n">
        <v>986</v>
      </c>
      <c r="B989" s="303" t="n">
        <v>45954</v>
      </c>
      <c r="C989" s="276" t="n">
        <v>45931</v>
      </c>
      <c r="D989" s="251" t="s">
        <v>147</v>
      </c>
      <c r="E989" s="251" t="s">
        <v>211</v>
      </c>
      <c r="F989" s="278" t="n">
        <v>73.8</v>
      </c>
      <c r="G989" s="322" t="s">
        <v>568</v>
      </c>
      <c r="H989" s="253" t="s">
        <v>482</v>
      </c>
      <c r="I989" s="251" t="s">
        <v>395</v>
      </c>
      <c r="J989" s="253" t="s">
        <v>569</v>
      </c>
      <c r="K989" s="251" t="s">
        <v>570</v>
      </c>
      <c r="L989" s="280" t="s">
        <v>570</v>
      </c>
      <c r="M989" s="250" t="s">
        <v>815</v>
      </c>
      <c r="N989" s="250" t="s">
        <v>815</v>
      </c>
      <c r="O989" s="250" t="n">
        <v>202511010</v>
      </c>
      <c r="P989" s="303" t="n">
        <v>45933</v>
      </c>
      <c r="Q989" s="287"/>
      <c r="R989" s="287"/>
      <c r="S989" s="287"/>
    </row>
    <row r="990" customFormat="false" ht="12.75" hidden="false" customHeight="true" outlineLevel="0" collapsed="false">
      <c r="A990" s="302" t="n">
        <v>987</v>
      </c>
      <c r="B990" s="303" t="n">
        <v>45954</v>
      </c>
      <c r="C990" s="276" t="n">
        <v>45931</v>
      </c>
      <c r="D990" s="251" t="s">
        <v>147</v>
      </c>
      <c r="E990" s="251" t="s">
        <v>211</v>
      </c>
      <c r="F990" s="278" t="n">
        <v>24.6</v>
      </c>
      <c r="G990" s="322" t="s">
        <v>568</v>
      </c>
      <c r="H990" s="253" t="s">
        <v>482</v>
      </c>
      <c r="I990" s="251" t="s">
        <v>397</v>
      </c>
      <c r="J990" s="253" t="s">
        <v>569</v>
      </c>
      <c r="K990" s="251" t="s">
        <v>570</v>
      </c>
      <c r="L990" s="280" t="s">
        <v>570</v>
      </c>
      <c r="M990" s="250" t="s">
        <v>815</v>
      </c>
      <c r="N990" s="250" t="s">
        <v>815</v>
      </c>
      <c r="O990" s="250" t="n">
        <v>202511011</v>
      </c>
      <c r="P990" s="303" t="n">
        <v>45933</v>
      </c>
      <c r="Q990" s="287"/>
      <c r="R990" s="287"/>
      <c r="S990" s="287"/>
    </row>
    <row r="991" customFormat="false" ht="12.75" hidden="false" customHeight="true" outlineLevel="0" collapsed="false">
      <c r="A991" s="291" t="n">
        <v>988</v>
      </c>
      <c r="B991" s="303" t="n">
        <v>45954</v>
      </c>
      <c r="C991" s="276" t="n">
        <v>45931</v>
      </c>
      <c r="D991" s="251" t="s">
        <v>147</v>
      </c>
      <c r="E991" s="251" t="s">
        <v>211</v>
      </c>
      <c r="F991" s="278" t="n">
        <v>105.95</v>
      </c>
      <c r="G991" s="322" t="s">
        <v>568</v>
      </c>
      <c r="H991" s="253" t="s">
        <v>482</v>
      </c>
      <c r="I991" s="251" t="s">
        <v>396</v>
      </c>
      <c r="J991" s="253" t="s">
        <v>569</v>
      </c>
      <c r="K991" s="251" t="s">
        <v>570</v>
      </c>
      <c r="L991" s="280" t="s">
        <v>570</v>
      </c>
      <c r="M991" s="250" t="s">
        <v>815</v>
      </c>
      <c r="N991" s="250" t="s">
        <v>815</v>
      </c>
      <c r="O991" s="250" t="n">
        <v>202511012</v>
      </c>
      <c r="P991" s="303" t="n">
        <v>45933</v>
      </c>
      <c r="Q991" s="287"/>
      <c r="R991" s="287"/>
      <c r="S991" s="287"/>
    </row>
    <row r="992" customFormat="false" ht="12.75" hidden="false" customHeight="true" outlineLevel="0" collapsed="false">
      <c r="A992" s="291" t="n">
        <v>989</v>
      </c>
      <c r="B992" s="303" t="n">
        <v>45954</v>
      </c>
      <c r="C992" s="276" t="n">
        <v>45901</v>
      </c>
      <c r="D992" s="251" t="s">
        <v>147</v>
      </c>
      <c r="E992" s="251" t="s">
        <v>224</v>
      </c>
      <c r="F992" s="278" t="n">
        <v>84.32</v>
      </c>
      <c r="G992" s="322" t="s">
        <v>1049</v>
      </c>
      <c r="H992" s="253" t="s">
        <v>482</v>
      </c>
      <c r="I992" s="251" t="s">
        <v>394</v>
      </c>
      <c r="J992" s="253" t="s">
        <v>1050</v>
      </c>
      <c r="K992" s="251" t="s">
        <v>1051</v>
      </c>
      <c r="L992" s="280" t="s">
        <v>1051</v>
      </c>
      <c r="M992" s="250" t="s">
        <v>503</v>
      </c>
      <c r="N992" s="250" t="s">
        <v>503</v>
      </c>
      <c r="O992" s="250" t="n">
        <v>10137451</v>
      </c>
      <c r="P992" s="303" t="n">
        <v>45930</v>
      </c>
      <c r="Q992" s="287"/>
      <c r="R992" s="287"/>
      <c r="S992" s="287"/>
    </row>
    <row r="993" customFormat="false" ht="12.75" hidden="false" customHeight="true" outlineLevel="0" collapsed="false">
      <c r="A993" s="302" t="n">
        <v>990</v>
      </c>
      <c r="B993" s="303" t="n">
        <v>45954</v>
      </c>
      <c r="C993" s="276" t="n">
        <v>45901</v>
      </c>
      <c r="D993" s="251" t="s">
        <v>147</v>
      </c>
      <c r="E993" s="251" t="s">
        <v>224</v>
      </c>
      <c r="F993" s="278" t="n">
        <v>63.24</v>
      </c>
      <c r="G993" s="322" t="s">
        <v>1049</v>
      </c>
      <c r="H993" s="253" t="s">
        <v>482</v>
      </c>
      <c r="I993" s="251" t="s">
        <v>395</v>
      </c>
      <c r="J993" s="253" t="s">
        <v>1050</v>
      </c>
      <c r="K993" s="251" t="s">
        <v>1051</v>
      </c>
      <c r="L993" s="280" t="s">
        <v>1051</v>
      </c>
      <c r="M993" s="250" t="s">
        <v>503</v>
      </c>
      <c r="N993" s="250" t="s">
        <v>503</v>
      </c>
      <c r="O993" s="250" t="n">
        <v>10137478</v>
      </c>
      <c r="P993" s="303" t="n">
        <v>45930</v>
      </c>
      <c r="Q993" s="287"/>
      <c r="R993" s="287"/>
      <c r="S993" s="287"/>
    </row>
    <row r="994" customFormat="false" ht="12.75" hidden="false" customHeight="true" outlineLevel="0" collapsed="false">
      <c r="A994" s="291" t="n">
        <v>991</v>
      </c>
      <c r="B994" s="303" t="n">
        <v>45954</v>
      </c>
      <c r="C994" s="276" t="n">
        <v>45901</v>
      </c>
      <c r="D994" s="251" t="s">
        <v>147</v>
      </c>
      <c r="E994" s="251" t="s">
        <v>224</v>
      </c>
      <c r="F994" s="278" t="n">
        <v>31.62</v>
      </c>
      <c r="G994" s="322" t="s">
        <v>1049</v>
      </c>
      <c r="H994" s="253" t="s">
        <v>482</v>
      </c>
      <c r="I994" s="251" t="s">
        <v>397</v>
      </c>
      <c r="J994" s="253" t="s">
        <v>1050</v>
      </c>
      <c r="K994" s="251" t="s">
        <v>1051</v>
      </c>
      <c r="L994" s="280" t="s">
        <v>1051</v>
      </c>
      <c r="M994" s="250" t="s">
        <v>503</v>
      </c>
      <c r="N994" s="250" t="s">
        <v>503</v>
      </c>
      <c r="O994" s="250" t="n">
        <v>10137505</v>
      </c>
      <c r="P994" s="303" t="n">
        <v>45930</v>
      </c>
      <c r="Q994" s="287"/>
      <c r="R994" s="287"/>
      <c r="S994" s="287"/>
    </row>
    <row r="995" customFormat="false" ht="12.75" hidden="false" customHeight="true" outlineLevel="0" collapsed="false">
      <c r="A995" s="291" t="n">
        <v>992</v>
      </c>
      <c r="B995" s="303" t="n">
        <v>45954</v>
      </c>
      <c r="C995" s="276" t="n">
        <v>45901</v>
      </c>
      <c r="D995" s="251" t="s">
        <v>147</v>
      </c>
      <c r="E995" s="251" t="s">
        <v>224</v>
      </c>
      <c r="F995" s="278" t="n">
        <v>52.7</v>
      </c>
      <c r="G995" s="322" t="s">
        <v>1049</v>
      </c>
      <c r="H995" s="253" t="s">
        <v>482</v>
      </c>
      <c r="I995" s="251" t="s">
        <v>396</v>
      </c>
      <c r="J995" s="253" t="s">
        <v>1050</v>
      </c>
      <c r="K995" s="251" t="s">
        <v>1051</v>
      </c>
      <c r="L995" s="280" t="s">
        <v>1051</v>
      </c>
      <c r="M995" s="250" t="s">
        <v>503</v>
      </c>
      <c r="N995" s="250" t="s">
        <v>503</v>
      </c>
      <c r="O995" s="250" t="n">
        <v>10137532</v>
      </c>
      <c r="P995" s="303" t="n">
        <v>45930</v>
      </c>
      <c r="Q995" s="287"/>
      <c r="R995" s="287"/>
      <c r="S995" s="287"/>
    </row>
    <row r="996" customFormat="false" ht="12.75" hidden="false" customHeight="true" outlineLevel="0" collapsed="false">
      <c r="A996" s="302" t="n">
        <v>993</v>
      </c>
      <c r="B996" s="303" t="n">
        <v>45957</v>
      </c>
      <c r="C996" s="276" t="n">
        <v>45931</v>
      </c>
      <c r="D996" s="251" t="s">
        <v>158</v>
      </c>
      <c r="E996" s="251" t="s">
        <v>302</v>
      </c>
      <c r="F996" s="278" t="n">
        <v>3.42</v>
      </c>
      <c r="G996" s="322" t="s">
        <v>1157</v>
      </c>
      <c r="H996" s="253"/>
      <c r="I996" s="251" t="s">
        <v>392</v>
      </c>
      <c r="J996" s="253" t="s">
        <v>839</v>
      </c>
      <c r="K996" s="251" t="s">
        <v>479</v>
      </c>
      <c r="L996" s="280" t="s">
        <v>479</v>
      </c>
      <c r="M996" s="250" t="s">
        <v>468</v>
      </c>
      <c r="N996" s="250" t="s">
        <v>468</v>
      </c>
      <c r="O996" s="250" t="n">
        <v>27582</v>
      </c>
      <c r="P996" s="303" t="n">
        <v>45957</v>
      </c>
      <c r="Q996" s="287"/>
      <c r="R996" s="287"/>
      <c r="S996" s="287"/>
    </row>
    <row r="997" customFormat="false" ht="12.75" hidden="false" customHeight="true" outlineLevel="0" collapsed="false">
      <c r="A997" s="291" t="n">
        <v>994</v>
      </c>
      <c r="B997" s="303" t="n">
        <v>45957</v>
      </c>
      <c r="C997" s="276" t="n">
        <v>45931</v>
      </c>
      <c r="D997" s="251" t="s">
        <v>136</v>
      </c>
      <c r="E997" s="251" t="s">
        <v>142</v>
      </c>
      <c r="F997" s="278" t="n">
        <v>33.23</v>
      </c>
      <c r="G997" s="322" t="s">
        <v>1151</v>
      </c>
      <c r="H997" s="253" t="s">
        <v>505</v>
      </c>
      <c r="I997" s="251" t="s">
        <v>393</v>
      </c>
      <c r="J997" s="251" t="s">
        <v>506</v>
      </c>
      <c r="K997" s="251" t="s">
        <v>544</v>
      </c>
      <c r="L997" s="280" t="s">
        <v>544</v>
      </c>
      <c r="M997" s="250" t="s">
        <v>468</v>
      </c>
      <c r="N997" s="250" t="s">
        <v>468</v>
      </c>
      <c r="O997" s="250" t="n">
        <v>35100</v>
      </c>
      <c r="P997" s="303"/>
      <c r="Q997" s="287"/>
      <c r="R997" s="287"/>
      <c r="S997" s="287"/>
    </row>
    <row r="998" customFormat="false" ht="12.75" hidden="false" customHeight="true" outlineLevel="0" collapsed="false">
      <c r="A998" s="291" t="n">
        <v>995</v>
      </c>
      <c r="B998" s="303" t="n">
        <v>45957</v>
      </c>
      <c r="C998" s="276" t="n">
        <v>45931</v>
      </c>
      <c r="D998" s="251" t="s">
        <v>136</v>
      </c>
      <c r="E998" s="251" t="s">
        <v>142</v>
      </c>
      <c r="F998" s="278" t="n">
        <v>3.51</v>
      </c>
      <c r="G998" s="322" t="s">
        <v>1151</v>
      </c>
      <c r="H998" s="253" t="s">
        <v>505</v>
      </c>
      <c r="I998" s="251" t="s">
        <v>393</v>
      </c>
      <c r="J998" s="251" t="s">
        <v>506</v>
      </c>
      <c r="K998" s="251" t="s">
        <v>544</v>
      </c>
      <c r="L998" s="280" t="s">
        <v>544</v>
      </c>
      <c r="M998" s="250" t="s">
        <v>468</v>
      </c>
      <c r="N998" s="250" t="s">
        <v>468</v>
      </c>
      <c r="O998" s="250" t="n">
        <v>351000</v>
      </c>
      <c r="P998" s="303"/>
      <c r="Q998" s="287"/>
      <c r="R998" s="287"/>
      <c r="S998" s="287"/>
    </row>
    <row r="999" customFormat="false" ht="12.75" hidden="false" customHeight="true" outlineLevel="0" collapsed="false">
      <c r="A999" s="302" t="n">
        <v>996</v>
      </c>
      <c r="B999" s="303" t="n">
        <v>45957</v>
      </c>
      <c r="C999" s="276" t="n">
        <v>45931</v>
      </c>
      <c r="D999" s="251" t="s">
        <v>158</v>
      </c>
      <c r="E999" s="251" t="s">
        <v>354</v>
      </c>
      <c r="F999" s="278" t="n">
        <v>172.95</v>
      </c>
      <c r="G999" s="322" t="s">
        <v>1178</v>
      </c>
      <c r="H999" s="253" t="s">
        <v>505</v>
      </c>
      <c r="I999" s="251" t="s">
        <v>394</v>
      </c>
      <c r="J999" s="253" t="s">
        <v>487</v>
      </c>
      <c r="K999" s="251" t="s">
        <v>1164</v>
      </c>
      <c r="L999" s="280" t="s">
        <v>1164</v>
      </c>
      <c r="M999" s="250" t="s">
        <v>468</v>
      </c>
      <c r="N999" s="250" t="s">
        <v>468</v>
      </c>
      <c r="O999" s="250" t="n">
        <v>125321025</v>
      </c>
      <c r="P999" s="303"/>
      <c r="Q999" s="287"/>
      <c r="R999" s="287"/>
      <c r="S999" s="287"/>
    </row>
    <row r="1000" customFormat="false" ht="12.75" hidden="false" customHeight="true" outlineLevel="0" collapsed="false">
      <c r="A1000" s="291" t="n">
        <v>997</v>
      </c>
      <c r="B1000" s="303" t="n">
        <v>45957</v>
      </c>
      <c r="C1000" s="276" t="n">
        <v>45931</v>
      </c>
      <c r="D1000" s="251" t="s">
        <v>158</v>
      </c>
      <c r="E1000" s="251" t="s">
        <v>354</v>
      </c>
      <c r="F1000" s="278" t="n">
        <v>172.95</v>
      </c>
      <c r="G1000" s="322" t="s">
        <v>1178</v>
      </c>
      <c r="H1000" s="253" t="s">
        <v>505</v>
      </c>
      <c r="I1000" s="251" t="s">
        <v>394</v>
      </c>
      <c r="J1000" s="296" t="s">
        <v>487</v>
      </c>
      <c r="K1000" s="280" t="s">
        <v>490</v>
      </c>
      <c r="L1000" s="280" t="s">
        <v>490</v>
      </c>
      <c r="M1000" s="250" t="s">
        <v>468</v>
      </c>
      <c r="N1000" s="250" t="s">
        <v>468</v>
      </c>
      <c r="O1000" s="250" t="n">
        <v>136571025</v>
      </c>
      <c r="P1000" s="303"/>
      <c r="Q1000" s="287"/>
      <c r="R1000" s="287"/>
      <c r="S1000" s="287"/>
    </row>
    <row r="1001" customFormat="false" ht="12.75" hidden="false" customHeight="true" outlineLevel="0" collapsed="false">
      <c r="A1001" s="291" t="n">
        <v>998</v>
      </c>
      <c r="B1001" s="303" t="n">
        <v>45957</v>
      </c>
      <c r="C1001" s="276" t="n">
        <v>45931</v>
      </c>
      <c r="D1001" s="251" t="s">
        <v>158</v>
      </c>
      <c r="E1001" s="251" t="s">
        <v>238</v>
      </c>
      <c r="F1001" s="278" t="n">
        <v>1679.65</v>
      </c>
      <c r="G1001" s="322" t="s">
        <v>1202</v>
      </c>
      <c r="H1001" s="253" t="s">
        <v>961</v>
      </c>
      <c r="I1001" s="251" t="s">
        <v>397</v>
      </c>
      <c r="J1001" s="253" t="s">
        <v>962</v>
      </c>
      <c r="K1001" s="251" t="s">
        <v>963</v>
      </c>
      <c r="L1001" s="280" t="s">
        <v>963</v>
      </c>
      <c r="M1001" s="250" t="s">
        <v>815</v>
      </c>
      <c r="N1001" s="250" t="s">
        <v>815</v>
      </c>
      <c r="O1001" s="250" t="n">
        <v>163959</v>
      </c>
      <c r="P1001" s="303" t="n">
        <v>45947</v>
      </c>
      <c r="Q1001" s="287"/>
      <c r="R1001" s="287"/>
      <c r="S1001" s="287"/>
    </row>
    <row r="1002" customFormat="false" ht="12.75" hidden="false" customHeight="true" outlineLevel="0" collapsed="false">
      <c r="A1002" s="302" t="n">
        <v>999</v>
      </c>
      <c r="B1002" s="303" t="n">
        <v>45957</v>
      </c>
      <c r="C1002" s="276" t="n">
        <v>45901</v>
      </c>
      <c r="D1002" s="251" t="s">
        <v>147</v>
      </c>
      <c r="E1002" s="251" t="s">
        <v>224</v>
      </c>
      <c r="F1002" s="278" t="n">
        <v>42.16</v>
      </c>
      <c r="G1002" s="322" t="s">
        <v>1049</v>
      </c>
      <c r="H1002" s="253" t="s">
        <v>482</v>
      </c>
      <c r="I1002" s="251" t="s">
        <v>393</v>
      </c>
      <c r="J1002" s="253" t="s">
        <v>1050</v>
      </c>
      <c r="K1002" s="251" t="s">
        <v>1051</v>
      </c>
      <c r="L1002" s="280" t="s">
        <v>1051</v>
      </c>
      <c r="M1002" s="250" t="s">
        <v>503</v>
      </c>
      <c r="N1002" s="250" t="s">
        <v>503</v>
      </c>
      <c r="O1002" s="250" t="n">
        <v>10210443</v>
      </c>
      <c r="P1002" s="303" t="n">
        <v>45930</v>
      </c>
      <c r="Q1002" s="287"/>
      <c r="R1002" s="287"/>
      <c r="S1002" s="287"/>
    </row>
    <row r="1003" customFormat="false" ht="12.75" hidden="false" customHeight="true" outlineLevel="0" collapsed="false">
      <c r="A1003" s="291" t="n">
        <v>1000</v>
      </c>
      <c r="B1003" s="303" t="n">
        <v>45958</v>
      </c>
      <c r="C1003" s="276" t="n">
        <v>45931</v>
      </c>
      <c r="D1003" s="251" t="s">
        <v>132</v>
      </c>
      <c r="E1003" s="251" t="s">
        <v>132</v>
      </c>
      <c r="F1003" s="278" t="n">
        <v>624624.33</v>
      </c>
      <c r="G1003" s="322" t="s">
        <v>1203</v>
      </c>
      <c r="H1003" s="253" t="s">
        <v>917</v>
      </c>
      <c r="I1003" s="251" t="s">
        <v>392</v>
      </c>
      <c r="J1003" s="253" t="s">
        <v>1204</v>
      </c>
      <c r="K1003" s="251" t="s">
        <v>861</v>
      </c>
      <c r="L1003" s="280" t="s">
        <v>861</v>
      </c>
      <c r="M1003" s="250" t="s">
        <v>468</v>
      </c>
      <c r="N1003" s="250" t="s">
        <v>468</v>
      </c>
      <c r="O1003" s="250" t="n">
        <v>1806251</v>
      </c>
      <c r="P1003" s="303"/>
      <c r="Q1003" s="287"/>
      <c r="R1003" s="287"/>
      <c r="S1003" s="287"/>
    </row>
    <row r="1004" customFormat="false" ht="12.75" hidden="false" customHeight="true" outlineLevel="0" collapsed="false">
      <c r="A1004" s="291" t="n">
        <v>1001</v>
      </c>
      <c r="B1004" s="303" t="n">
        <v>45959</v>
      </c>
      <c r="C1004" s="276" t="n">
        <v>45931</v>
      </c>
      <c r="D1004" s="251" t="s">
        <v>158</v>
      </c>
      <c r="E1004" s="251" t="s">
        <v>302</v>
      </c>
      <c r="F1004" s="278" t="n">
        <v>1</v>
      </c>
      <c r="G1004" s="322" t="s">
        <v>1157</v>
      </c>
      <c r="H1004" s="253"/>
      <c r="I1004" s="251" t="s">
        <v>392</v>
      </c>
      <c r="J1004" s="253" t="s">
        <v>839</v>
      </c>
      <c r="K1004" s="251" t="s">
        <v>479</v>
      </c>
      <c r="L1004" s="280" t="s">
        <v>479</v>
      </c>
      <c r="M1004" s="250" t="s">
        <v>468</v>
      </c>
      <c r="N1004" s="250" t="s">
        <v>468</v>
      </c>
      <c r="O1004" s="250" t="n">
        <v>158025</v>
      </c>
      <c r="P1004" s="303" t="n">
        <v>45959</v>
      </c>
      <c r="Q1004" s="287"/>
      <c r="R1004" s="287"/>
      <c r="S1004" s="287"/>
    </row>
    <row r="1005" customFormat="false" ht="12.75" hidden="false" customHeight="true" outlineLevel="0" collapsed="false">
      <c r="A1005" s="302" t="n">
        <v>1002</v>
      </c>
      <c r="B1005" s="303" t="n">
        <v>45959</v>
      </c>
      <c r="C1005" s="276" t="n">
        <v>45931</v>
      </c>
      <c r="D1005" s="251" t="s">
        <v>158</v>
      </c>
      <c r="E1005" s="251" t="s">
        <v>354</v>
      </c>
      <c r="F1005" s="278" t="n">
        <v>50</v>
      </c>
      <c r="G1005" s="322" t="s">
        <v>1178</v>
      </c>
      <c r="H1005" s="253" t="s">
        <v>505</v>
      </c>
      <c r="I1005" s="251" t="s">
        <v>396</v>
      </c>
      <c r="J1005" s="251" t="s">
        <v>487</v>
      </c>
      <c r="K1005" s="251" t="s">
        <v>790</v>
      </c>
      <c r="L1005" s="280" t="s">
        <v>790</v>
      </c>
      <c r="M1005" s="250" t="s">
        <v>468</v>
      </c>
      <c r="N1005" s="250" t="s">
        <v>468</v>
      </c>
      <c r="O1005" s="250" t="n">
        <v>15851025</v>
      </c>
      <c r="P1005" s="303"/>
      <c r="Q1005" s="287"/>
      <c r="R1005" s="287"/>
      <c r="S1005" s="287"/>
    </row>
    <row r="1006" customFormat="false" ht="12.75" hidden="false" customHeight="true" outlineLevel="0" collapsed="false">
      <c r="A1006" s="291" t="n">
        <v>1003</v>
      </c>
      <c r="B1006" s="303" t="n">
        <v>45959</v>
      </c>
      <c r="C1006" s="276" t="n">
        <v>45901</v>
      </c>
      <c r="D1006" s="251" t="s">
        <v>158</v>
      </c>
      <c r="E1006" s="251" t="s">
        <v>340</v>
      </c>
      <c r="F1006" s="278" t="n">
        <v>436.31</v>
      </c>
      <c r="G1006" s="322" t="s">
        <v>966</v>
      </c>
      <c r="H1006" s="253" t="s">
        <v>588</v>
      </c>
      <c r="I1006" s="251" t="s">
        <v>397</v>
      </c>
      <c r="J1006" s="253" t="s">
        <v>814</v>
      </c>
      <c r="K1006" s="251" t="s">
        <v>662</v>
      </c>
      <c r="L1006" s="280" t="s">
        <v>662</v>
      </c>
      <c r="M1006" s="250" t="s">
        <v>815</v>
      </c>
      <c r="N1006" s="250" t="s">
        <v>815</v>
      </c>
      <c r="O1006" s="250" t="n">
        <v>3171159</v>
      </c>
      <c r="P1006" s="303" t="s">
        <v>1182</v>
      </c>
      <c r="Q1006" s="287"/>
      <c r="R1006" s="287"/>
      <c r="S1006" s="287"/>
    </row>
    <row r="1007" customFormat="false" ht="12.75" hidden="false" customHeight="true" outlineLevel="0" collapsed="false">
      <c r="A1007" s="291" t="n">
        <v>1004</v>
      </c>
      <c r="B1007" s="303" t="n">
        <v>45959</v>
      </c>
      <c r="C1007" s="276" t="n">
        <v>45901</v>
      </c>
      <c r="D1007" s="251" t="s">
        <v>158</v>
      </c>
      <c r="E1007" s="251" t="s">
        <v>340</v>
      </c>
      <c r="F1007" s="278" t="n">
        <v>183.84</v>
      </c>
      <c r="G1007" s="322" t="s">
        <v>966</v>
      </c>
      <c r="H1007" s="253" t="s">
        <v>588</v>
      </c>
      <c r="I1007" s="251" t="s">
        <v>395</v>
      </c>
      <c r="J1007" s="253" t="s">
        <v>814</v>
      </c>
      <c r="K1007" s="251" t="s">
        <v>662</v>
      </c>
      <c r="L1007" s="280" t="s">
        <v>662</v>
      </c>
      <c r="M1007" s="250" t="s">
        <v>815</v>
      </c>
      <c r="N1007" s="250" t="s">
        <v>815</v>
      </c>
      <c r="O1007" s="250" t="n">
        <v>3171160</v>
      </c>
      <c r="P1007" s="303" t="s">
        <v>1182</v>
      </c>
      <c r="Q1007" s="287"/>
      <c r="R1007" s="287"/>
      <c r="S1007" s="287"/>
    </row>
    <row r="1008" customFormat="false" ht="12.75" hidden="false" customHeight="true" outlineLevel="0" collapsed="false">
      <c r="A1008" s="302" t="n">
        <v>1005</v>
      </c>
      <c r="B1008" s="303" t="n">
        <v>45959</v>
      </c>
      <c r="C1008" s="276" t="n">
        <v>45901</v>
      </c>
      <c r="D1008" s="251" t="s">
        <v>158</v>
      </c>
      <c r="E1008" s="251" t="s">
        <v>340</v>
      </c>
      <c r="F1008" s="278" t="n">
        <v>234.27</v>
      </c>
      <c r="G1008" s="322" t="s">
        <v>966</v>
      </c>
      <c r="H1008" s="253" t="s">
        <v>588</v>
      </c>
      <c r="I1008" s="251" t="s">
        <v>396</v>
      </c>
      <c r="J1008" s="253" t="s">
        <v>814</v>
      </c>
      <c r="K1008" s="251" t="s">
        <v>662</v>
      </c>
      <c r="L1008" s="280" t="s">
        <v>662</v>
      </c>
      <c r="M1008" s="250" t="s">
        <v>815</v>
      </c>
      <c r="N1008" s="250" t="s">
        <v>815</v>
      </c>
      <c r="O1008" s="250" t="n">
        <v>3171161</v>
      </c>
      <c r="P1008" s="303" t="s">
        <v>1182</v>
      </c>
      <c r="Q1008" s="287"/>
      <c r="R1008" s="287"/>
      <c r="S1008" s="287"/>
    </row>
    <row r="1009" customFormat="false" ht="12.75" hidden="false" customHeight="true" outlineLevel="0" collapsed="false">
      <c r="A1009" s="291" t="n">
        <v>1006</v>
      </c>
      <c r="B1009" s="303" t="n">
        <v>45959</v>
      </c>
      <c r="C1009" s="276" t="n">
        <v>45931</v>
      </c>
      <c r="D1009" s="251" t="s">
        <v>158</v>
      </c>
      <c r="E1009" s="251" t="s">
        <v>354</v>
      </c>
      <c r="F1009" s="278" t="n">
        <v>50</v>
      </c>
      <c r="G1009" s="322" t="s">
        <v>1178</v>
      </c>
      <c r="H1009" s="253" t="s">
        <v>505</v>
      </c>
      <c r="I1009" s="251" t="s">
        <v>396</v>
      </c>
      <c r="J1009" s="295" t="s">
        <v>487</v>
      </c>
      <c r="K1009" s="251" t="s">
        <v>514</v>
      </c>
      <c r="L1009" s="280" t="s">
        <v>514</v>
      </c>
      <c r="M1009" s="250" t="s">
        <v>468</v>
      </c>
      <c r="N1009" s="250" t="s">
        <v>468</v>
      </c>
      <c r="O1009" s="250" t="n">
        <v>134991025</v>
      </c>
      <c r="P1009" s="303"/>
      <c r="Q1009" s="287"/>
      <c r="R1009" s="287"/>
      <c r="S1009" s="287"/>
    </row>
    <row r="1010" customFormat="false" ht="12.75" hidden="false" customHeight="true" outlineLevel="0" collapsed="false">
      <c r="A1010" s="291" t="n">
        <v>1007</v>
      </c>
      <c r="B1010" s="303" t="n">
        <v>45959</v>
      </c>
      <c r="C1010" s="276" t="n">
        <v>45931</v>
      </c>
      <c r="D1010" s="251" t="s">
        <v>147</v>
      </c>
      <c r="E1010" s="251" t="s">
        <v>226</v>
      </c>
      <c r="F1010" s="278" t="n">
        <v>120</v>
      </c>
      <c r="G1010" s="322" t="s">
        <v>1173</v>
      </c>
      <c r="H1010" s="253" t="s">
        <v>482</v>
      </c>
      <c r="I1010" s="251" t="s">
        <v>394</v>
      </c>
      <c r="J1010" s="253" t="s">
        <v>1174</v>
      </c>
      <c r="K1010" s="251" t="s">
        <v>1175</v>
      </c>
      <c r="L1010" s="280" t="s">
        <v>1175</v>
      </c>
      <c r="M1010" s="250" t="s">
        <v>815</v>
      </c>
      <c r="N1010" s="250" t="s">
        <v>815</v>
      </c>
      <c r="O1010" s="250" t="n">
        <v>10292440</v>
      </c>
      <c r="P1010" s="303" t="n">
        <v>45916</v>
      </c>
      <c r="Q1010" s="287"/>
      <c r="R1010" s="287"/>
      <c r="S1010" s="287"/>
    </row>
    <row r="1011" customFormat="false" ht="12.75" hidden="false" customHeight="true" outlineLevel="0" collapsed="false">
      <c r="A1011" s="302" t="n">
        <v>1008</v>
      </c>
      <c r="B1011" s="303" t="n">
        <v>45959</v>
      </c>
      <c r="C1011" s="276" t="n">
        <v>45931</v>
      </c>
      <c r="D1011" s="251" t="s">
        <v>147</v>
      </c>
      <c r="E1011" s="251" t="s">
        <v>226</v>
      </c>
      <c r="F1011" s="278" t="n">
        <v>72</v>
      </c>
      <c r="G1011" s="322" t="s">
        <v>1173</v>
      </c>
      <c r="H1011" s="253" t="s">
        <v>482</v>
      </c>
      <c r="I1011" s="251" t="s">
        <v>395</v>
      </c>
      <c r="J1011" s="253" t="s">
        <v>1174</v>
      </c>
      <c r="K1011" s="251" t="s">
        <v>1175</v>
      </c>
      <c r="L1011" s="280" t="s">
        <v>1175</v>
      </c>
      <c r="M1011" s="250" t="s">
        <v>815</v>
      </c>
      <c r="N1011" s="250" t="s">
        <v>815</v>
      </c>
      <c r="O1011" s="250" t="n">
        <v>10292472</v>
      </c>
      <c r="P1011" s="303" t="n">
        <v>45916</v>
      </c>
      <c r="Q1011" s="287"/>
      <c r="R1011" s="287"/>
      <c r="S1011" s="287"/>
    </row>
    <row r="1012" customFormat="false" ht="12.75" hidden="false" customHeight="true" outlineLevel="0" collapsed="false">
      <c r="A1012" s="291" t="n">
        <v>1009</v>
      </c>
      <c r="B1012" s="303" t="n">
        <v>45959</v>
      </c>
      <c r="C1012" s="276" t="n">
        <v>45931</v>
      </c>
      <c r="D1012" s="251" t="s">
        <v>147</v>
      </c>
      <c r="E1012" s="251" t="s">
        <v>226</v>
      </c>
      <c r="F1012" s="278" t="n">
        <v>48</v>
      </c>
      <c r="G1012" s="322" t="s">
        <v>1173</v>
      </c>
      <c r="H1012" s="253" t="s">
        <v>482</v>
      </c>
      <c r="I1012" s="251" t="s">
        <v>397</v>
      </c>
      <c r="J1012" s="253" t="s">
        <v>1174</v>
      </c>
      <c r="K1012" s="251" t="s">
        <v>1175</v>
      </c>
      <c r="L1012" s="280" t="s">
        <v>1175</v>
      </c>
      <c r="M1012" s="250" t="s">
        <v>815</v>
      </c>
      <c r="N1012" s="250" t="s">
        <v>815</v>
      </c>
      <c r="O1012" s="250" t="n">
        <v>10292499</v>
      </c>
      <c r="P1012" s="303" t="n">
        <v>45916</v>
      </c>
      <c r="Q1012" s="287"/>
      <c r="R1012" s="287"/>
      <c r="S1012" s="287"/>
    </row>
    <row r="1013" customFormat="false" ht="12.75" hidden="false" customHeight="true" outlineLevel="0" collapsed="false">
      <c r="A1013" s="291" t="n">
        <v>1010</v>
      </c>
      <c r="B1013" s="303" t="n">
        <v>45959</v>
      </c>
      <c r="C1013" s="276" t="n">
        <v>45931</v>
      </c>
      <c r="D1013" s="251" t="s">
        <v>147</v>
      </c>
      <c r="E1013" s="251" t="s">
        <v>226</v>
      </c>
      <c r="F1013" s="278" t="n">
        <v>60</v>
      </c>
      <c r="G1013" s="322" t="s">
        <v>1173</v>
      </c>
      <c r="H1013" s="253" t="s">
        <v>482</v>
      </c>
      <c r="I1013" s="251" t="s">
        <v>396</v>
      </c>
      <c r="J1013" s="253" t="s">
        <v>1174</v>
      </c>
      <c r="K1013" s="251" t="s">
        <v>1175</v>
      </c>
      <c r="L1013" s="280" t="s">
        <v>1175</v>
      </c>
      <c r="M1013" s="250" t="s">
        <v>815</v>
      </c>
      <c r="N1013" s="250" t="s">
        <v>815</v>
      </c>
      <c r="O1013" s="250" t="n">
        <v>10292526</v>
      </c>
      <c r="P1013" s="303" t="n">
        <v>45916</v>
      </c>
      <c r="Q1013" s="287"/>
      <c r="R1013" s="287"/>
      <c r="S1013" s="287"/>
    </row>
    <row r="1014" customFormat="false" ht="12.75" hidden="false" customHeight="true" outlineLevel="0" collapsed="false">
      <c r="A1014" s="302" t="n">
        <v>1011</v>
      </c>
      <c r="B1014" s="303" t="n">
        <v>45960</v>
      </c>
      <c r="C1014" s="276" t="n">
        <v>45901</v>
      </c>
      <c r="D1014" s="251" t="s">
        <v>158</v>
      </c>
      <c r="E1014" s="251" t="s">
        <v>340</v>
      </c>
      <c r="F1014" s="278" t="n">
        <v>1188.31</v>
      </c>
      <c r="G1014" s="322" t="s">
        <v>966</v>
      </c>
      <c r="H1014" s="253" t="s">
        <v>588</v>
      </c>
      <c r="I1014" s="251" t="s">
        <v>393</v>
      </c>
      <c r="J1014" s="253" t="s">
        <v>814</v>
      </c>
      <c r="K1014" s="251" t="s">
        <v>662</v>
      </c>
      <c r="L1014" s="280" t="s">
        <v>662</v>
      </c>
      <c r="M1014" s="250" t="s">
        <v>815</v>
      </c>
      <c r="N1014" s="250" t="s">
        <v>815</v>
      </c>
      <c r="O1014" s="250" t="n">
        <v>3171414</v>
      </c>
      <c r="P1014" s="303" t="s">
        <v>1182</v>
      </c>
      <c r="Q1014" s="287"/>
      <c r="R1014" s="287"/>
      <c r="S1014" s="287"/>
    </row>
    <row r="1015" customFormat="false" ht="12.75" hidden="false" customHeight="true" outlineLevel="0" collapsed="false">
      <c r="A1015" s="291" t="n">
        <v>1012</v>
      </c>
      <c r="B1015" s="303" t="n">
        <v>45961</v>
      </c>
      <c r="C1015" s="276" t="n">
        <v>45931</v>
      </c>
      <c r="D1015" s="251" t="s">
        <v>136</v>
      </c>
      <c r="E1015" s="251" t="s">
        <v>142</v>
      </c>
      <c r="F1015" s="278" t="n">
        <v>150</v>
      </c>
      <c r="G1015" s="322" t="s">
        <v>1205</v>
      </c>
      <c r="H1015" s="253" t="s">
        <v>505</v>
      </c>
      <c r="I1015" s="251" t="s">
        <v>396</v>
      </c>
      <c r="J1015" s="251" t="s">
        <v>487</v>
      </c>
      <c r="K1015" s="251" t="s">
        <v>790</v>
      </c>
      <c r="L1015" s="280" t="s">
        <v>790</v>
      </c>
      <c r="M1015" s="250" t="s">
        <v>468</v>
      </c>
      <c r="N1015" s="250" t="s">
        <v>468</v>
      </c>
      <c r="O1015" s="250" t="n">
        <v>139125</v>
      </c>
      <c r="P1015" s="303"/>
      <c r="Q1015" s="287"/>
      <c r="R1015" s="287"/>
      <c r="S1015" s="287"/>
    </row>
    <row r="1016" customFormat="false" ht="12.75" hidden="false" customHeight="true" outlineLevel="0" collapsed="false">
      <c r="A1016" s="291" t="n">
        <v>1013</v>
      </c>
      <c r="B1016" s="303" t="n">
        <v>45961</v>
      </c>
      <c r="C1016" s="276" t="n">
        <v>45931</v>
      </c>
      <c r="D1016" s="251" t="s">
        <v>136</v>
      </c>
      <c r="E1016" s="251" t="s">
        <v>142</v>
      </c>
      <c r="F1016" s="278" t="n">
        <v>150</v>
      </c>
      <c r="G1016" s="322" t="s">
        <v>1205</v>
      </c>
      <c r="H1016" s="253" t="s">
        <v>505</v>
      </c>
      <c r="I1016" s="251" t="s">
        <v>396</v>
      </c>
      <c r="J1016" s="295" t="s">
        <v>487</v>
      </c>
      <c r="K1016" s="251" t="s">
        <v>514</v>
      </c>
      <c r="L1016" s="280" t="s">
        <v>514</v>
      </c>
      <c r="M1016" s="250" t="s">
        <v>468</v>
      </c>
      <c r="N1016" s="250" t="s">
        <v>468</v>
      </c>
      <c r="O1016" s="250" t="n">
        <v>1391025</v>
      </c>
      <c r="P1016" s="303"/>
      <c r="Q1016" s="287"/>
      <c r="R1016" s="287"/>
      <c r="S1016" s="287"/>
    </row>
    <row r="1017" customFormat="false" ht="12.75" hidden="false" customHeight="true" outlineLevel="0" collapsed="false">
      <c r="A1017" s="302" t="n">
        <v>1014</v>
      </c>
      <c r="B1017" s="303" t="n">
        <v>45961</v>
      </c>
      <c r="C1017" s="276" t="n">
        <v>45931</v>
      </c>
      <c r="D1017" s="251" t="s">
        <v>158</v>
      </c>
      <c r="E1017" s="251" t="s">
        <v>248</v>
      </c>
      <c r="F1017" s="278" t="n">
        <v>98.97</v>
      </c>
      <c r="G1017" s="322" t="s">
        <v>995</v>
      </c>
      <c r="H1017" s="253" t="s">
        <v>588</v>
      </c>
      <c r="I1017" s="251" t="s">
        <v>397</v>
      </c>
      <c r="J1017" s="253" t="s">
        <v>996</v>
      </c>
      <c r="K1017" s="251" t="s">
        <v>997</v>
      </c>
      <c r="L1017" s="280" t="s">
        <v>997</v>
      </c>
      <c r="M1017" s="250" t="s">
        <v>815</v>
      </c>
      <c r="N1017" s="250" t="s">
        <v>815</v>
      </c>
      <c r="O1017" s="250" t="n">
        <v>5388843</v>
      </c>
      <c r="P1017" s="303" t="n">
        <v>45945</v>
      </c>
      <c r="Q1017" s="287"/>
      <c r="R1017" s="287"/>
      <c r="S1017" s="287"/>
    </row>
    <row r="1018" customFormat="false" ht="12.75" hidden="false" customHeight="true" outlineLevel="0" collapsed="false">
      <c r="A1018" s="291" t="n">
        <v>1015</v>
      </c>
      <c r="B1018" s="303" t="n">
        <v>45961</v>
      </c>
      <c r="C1018" s="276" t="n">
        <v>45931</v>
      </c>
      <c r="D1018" s="251" t="s">
        <v>136</v>
      </c>
      <c r="E1018" s="251" t="s">
        <v>142</v>
      </c>
      <c r="F1018" s="278" t="n">
        <v>1.1</v>
      </c>
      <c r="G1018" s="322" t="s">
        <v>1205</v>
      </c>
      <c r="H1018" s="253" t="s">
        <v>505</v>
      </c>
      <c r="I1018" s="251" t="s">
        <v>396</v>
      </c>
      <c r="J1018" s="251" t="s">
        <v>621</v>
      </c>
      <c r="K1018" s="251" t="s">
        <v>646</v>
      </c>
      <c r="L1018" s="280" t="s">
        <v>646</v>
      </c>
      <c r="M1018" s="250" t="s">
        <v>468</v>
      </c>
      <c r="N1018" s="250" t="s">
        <v>468</v>
      </c>
      <c r="O1018" s="250" t="n">
        <v>7651025</v>
      </c>
      <c r="P1018" s="303"/>
      <c r="Q1018" s="287"/>
      <c r="R1018" s="287"/>
      <c r="S1018" s="287"/>
    </row>
    <row r="1019" customFormat="false" ht="12.75" hidden="false" customHeight="true" outlineLevel="0" collapsed="false">
      <c r="A1019" s="291" t="n">
        <v>1016</v>
      </c>
      <c r="B1019" s="303" t="n">
        <v>45965</v>
      </c>
      <c r="C1019" s="276" t="n">
        <v>45962</v>
      </c>
      <c r="D1019" s="251" t="s">
        <v>158</v>
      </c>
      <c r="E1019" s="251" t="s">
        <v>302</v>
      </c>
      <c r="F1019" s="278" t="n">
        <v>186.93</v>
      </c>
      <c r="G1019" s="322" t="s">
        <v>1157</v>
      </c>
      <c r="H1019" s="253"/>
      <c r="I1019" s="251" t="s">
        <v>392</v>
      </c>
      <c r="J1019" s="253" t="s">
        <v>839</v>
      </c>
      <c r="K1019" s="251" t="s">
        <v>479</v>
      </c>
      <c r="L1019" s="280" t="s">
        <v>479</v>
      </c>
      <c r="M1019" s="250" t="s">
        <v>468</v>
      </c>
      <c r="N1019" s="250" t="s">
        <v>468</v>
      </c>
      <c r="O1019" s="250" t="n">
        <v>975538</v>
      </c>
      <c r="P1019" s="303" t="n">
        <v>45965</v>
      </c>
      <c r="Q1019" s="287"/>
      <c r="R1019" s="287"/>
      <c r="S1019" s="287"/>
    </row>
    <row r="1020" customFormat="false" ht="12.75" hidden="false" customHeight="true" outlineLevel="0" collapsed="false">
      <c r="A1020" s="302" t="n">
        <v>1017</v>
      </c>
      <c r="B1020" s="303" t="n">
        <v>45965</v>
      </c>
      <c r="C1020" s="276" t="n">
        <v>45931</v>
      </c>
      <c r="D1020" s="251" t="s">
        <v>147</v>
      </c>
      <c r="E1020" s="251" t="s">
        <v>149</v>
      </c>
      <c r="F1020" s="278" t="n">
        <v>2789.9</v>
      </c>
      <c r="G1020" s="322" t="s">
        <v>1158</v>
      </c>
      <c r="H1020" s="253" t="s">
        <v>482</v>
      </c>
      <c r="I1020" s="251" t="s">
        <v>396</v>
      </c>
      <c r="J1020" s="251" t="s">
        <v>487</v>
      </c>
      <c r="K1020" s="251" t="s">
        <v>790</v>
      </c>
      <c r="L1020" s="280" t="s">
        <v>790</v>
      </c>
      <c r="M1020" s="250" t="s">
        <v>468</v>
      </c>
      <c r="N1020" s="250" t="s">
        <v>1159</v>
      </c>
      <c r="O1020" s="250" t="n">
        <v>69712</v>
      </c>
      <c r="P1020" s="303" t="n">
        <v>45961</v>
      </c>
      <c r="Q1020" s="287"/>
      <c r="R1020" s="287"/>
      <c r="S1020" s="287"/>
    </row>
    <row r="1021" customFormat="false" ht="12.75" hidden="false" customHeight="true" outlineLevel="0" collapsed="false">
      <c r="A1021" s="291" t="n">
        <v>1018</v>
      </c>
      <c r="B1021" s="303" t="n">
        <v>45965</v>
      </c>
      <c r="C1021" s="276" t="n">
        <v>45962</v>
      </c>
      <c r="D1021" s="251" t="s">
        <v>158</v>
      </c>
      <c r="E1021" s="251" t="s">
        <v>354</v>
      </c>
      <c r="F1021" s="278" t="n">
        <v>256.38</v>
      </c>
      <c r="G1021" s="322" t="s">
        <v>1178</v>
      </c>
      <c r="H1021" s="253" t="s">
        <v>505</v>
      </c>
      <c r="I1021" s="251" t="s">
        <v>396</v>
      </c>
      <c r="J1021" s="251" t="s">
        <v>487</v>
      </c>
      <c r="K1021" s="251" t="s">
        <v>790</v>
      </c>
      <c r="L1021" s="280" t="s">
        <v>790</v>
      </c>
      <c r="M1021" s="250" t="s">
        <v>468</v>
      </c>
      <c r="N1021" s="250" t="s">
        <v>468</v>
      </c>
      <c r="O1021" s="250" t="n">
        <v>15851025</v>
      </c>
      <c r="P1021" s="303"/>
      <c r="Q1021" s="287"/>
      <c r="R1021" s="287"/>
      <c r="S1021" s="287"/>
    </row>
    <row r="1022" customFormat="false" ht="12.75" hidden="false" customHeight="true" outlineLevel="0" collapsed="false">
      <c r="A1022" s="291" t="n">
        <v>1019</v>
      </c>
      <c r="B1022" s="303" t="n">
        <v>45965</v>
      </c>
      <c r="C1022" s="276" t="n">
        <v>45931</v>
      </c>
      <c r="D1022" s="251" t="s">
        <v>147</v>
      </c>
      <c r="E1022" s="251" t="s">
        <v>149</v>
      </c>
      <c r="F1022" s="278" t="n">
        <v>4256.29</v>
      </c>
      <c r="G1022" s="322" t="s">
        <v>1158</v>
      </c>
      <c r="H1022" s="253" t="s">
        <v>482</v>
      </c>
      <c r="I1022" s="251" t="s">
        <v>393</v>
      </c>
      <c r="J1022" s="251" t="s">
        <v>506</v>
      </c>
      <c r="K1022" s="251" t="s">
        <v>544</v>
      </c>
      <c r="L1022" s="280" t="s">
        <v>544</v>
      </c>
      <c r="M1022" s="250" t="s">
        <v>468</v>
      </c>
      <c r="N1022" s="250" t="s">
        <v>1159</v>
      </c>
      <c r="O1022" s="250" t="n">
        <v>69195</v>
      </c>
      <c r="P1022" s="303" t="n">
        <v>45961</v>
      </c>
      <c r="Q1022" s="287"/>
      <c r="R1022" s="287"/>
      <c r="S1022" s="287"/>
    </row>
    <row r="1023" customFormat="false" ht="12.75" hidden="false" customHeight="true" outlineLevel="0" collapsed="false">
      <c r="A1023" s="302" t="n">
        <v>1020</v>
      </c>
      <c r="B1023" s="303" t="n">
        <v>45965</v>
      </c>
      <c r="C1023" s="276" t="n">
        <v>45931</v>
      </c>
      <c r="D1023" s="251" t="s">
        <v>147</v>
      </c>
      <c r="E1023" s="251" t="s">
        <v>149</v>
      </c>
      <c r="F1023" s="278" t="n">
        <v>3636.67</v>
      </c>
      <c r="G1023" s="322" t="s">
        <v>1158</v>
      </c>
      <c r="H1023" s="253" t="s">
        <v>482</v>
      </c>
      <c r="I1023" s="251" t="s">
        <v>395</v>
      </c>
      <c r="J1023" s="251" t="s">
        <v>621</v>
      </c>
      <c r="K1023" s="251" t="s">
        <v>645</v>
      </c>
      <c r="L1023" s="280" t="s">
        <v>645</v>
      </c>
      <c r="M1023" s="250" t="s">
        <v>468</v>
      </c>
      <c r="N1023" s="250" t="s">
        <v>1159</v>
      </c>
      <c r="O1023" s="250" t="n">
        <v>69282</v>
      </c>
      <c r="P1023" s="303" t="n">
        <v>45961</v>
      </c>
      <c r="Q1023" s="287"/>
      <c r="R1023" s="287"/>
      <c r="S1023" s="287"/>
    </row>
    <row r="1024" customFormat="false" ht="12.75" hidden="false" customHeight="true" outlineLevel="0" collapsed="false">
      <c r="A1024" s="291" t="n">
        <v>1021</v>
      </c>
      <c r="B1024" s="303" t="n">
        <v>45965</v>
      </c>
      <c r="C1024" s="276" t="n">
        <v>45931</v>
      </c>
      <c r="D1024" s="251" t="s">
        <v>147</v>
      </c>
      <c r="E1024" s="251" t="s">
        <v>149</v>
      </c>
      <c r="F1024" s="278" t="n">
        <v>2490.74</v>
      </c>
      <c r="G1024" s="322" t="s">
        <v>1158</v>
      </c>
      <c r="H1024" s="253" t="s">
        <v>482</v>
      </c>
      <c r="I1024" s="251" t="s">
        <v>394</v>
      </c>
      <c r="J1024" s="251" t="s">
        <v>487</v>
      </c>
      <c r="K1024" s="251" t="s">
        <v>520</v>
      </c>
      <c r="L1024" s="280" t="s">
        <v>520</v>
      </c>
      <c r="M1024" s="250" t="s">
        <v>468</v>
      </c>
      <c r="N1024" s="250" t="s">
        <v>1159</v>
      </c>
      <c r="O1024" s="250" t="n">
        <v>69329</v>
      </c>
      <c r="P1024" s="303" t="n">
        <v>45961</v>
      </c>
      <c r="Q1024" s="287"/>
      <c r="R1024" s="287"/>
      <c r="S1024" s="287"/>
    </row>
    <row r="1025" customFormat="false" ht="12.75" hidden="false" customHeight="true" outlineLevel="0" collapsed="false">
      <c r="A1025" s="291" t="n">
        <v>1022</v>
      </c>
      <c r="B1025" s="303" t="n">
        <v>45965</v>
      </c>
      <c r="C1025" s="276" t="n">
        <v>45931</v>
      </c>
      <c r="D1025" s="251" t="s">
        <v>147</v>
      </c>
      <c r="E1025" s="251" t="s">
        <v>149</v>
      </c>
      <c r="F1025" s="278" t="n">
        <v>1100</v>
      </c>
      <c r="G1025" s="322" t="s">
        <v>1158</v>
      </c>
      <c r="H1025" s="253" t="s">
        <v>482</v>
      </c>
      <c r="I1025" s="251" t="s">
        <v>395</v>
      </c>
      <c r="J1025" s="251" t="s">
        <v>578</v>
      </c>
      <c r="K1025" s="277" t="s">
        <v>579</v>
      </c>
      <c r="L1025" s="280" t="s">
        <v>579</v>
      </c>
      <c r="M1025" s="250" t="s">
        <v>468</v>
      </c>
      <c r="N1025" s="250" t="s">
        <v>1159</v>
      </c>
      <c r="O1025" s="250" t="n">
        <v>69721</v>
      </c>
      <c r="P1025" s="303" t="n">
        <v>45961</v>
      </c>
      <c r="Q1025" s="287"/>
      <c r="R1025" s="287"/>
      <c r="S1025" s="287"/>
    </row>
    <row r="1026" customFormat="false" ht="12.75" hidden="false" customHeight="true" outlineLevel="0" collapsed="false">
      <c r="A1026" s="302" t="n">
        <v>1023</v>
      </c>
      <c r="B1026" s="303" t="n">
        <v>45965</v>
      </c>
      <c r="C1026" s="276" t="n">
        <v>45931</v>
      </c>
      <c r="D1026" s="251" t="s">
        <v>147</v>
      </c>
      <c r="E1026" s="251" t="s">
        <v>149</v>
      </c>
      <c r="F1026" s="278" t="n">
        <v>2606.95</v>
      </c>
      <c r="G1026" s="322" t="s">
        <v>1158</v>
      </c>
      <c r="H1026" s="253" t="s">
        <v>482</v>
      </c>
      <c r="I1026" s="251" t="s">
        <v>397</v>
      </c>
      <c r="J1026" s="251" t="s">
        <v>487</v>
      </c>
      <c r="K1026" s="277" t="s">
        <v>612</v>
      </c>
      <c r="L1026" s="280" t="s">
        <v>612</v>
      </c>
      <c r="M1026" s="250" t="s">
        <v>468</v>
      </c>
      <c r="N1026" s="250" t="s">
        <v>1159</v>
      </c>
      <c r="O1026" s="250" t="n">
        <v>69849</v>
      </c>
      <c r="P1026" s="303" t="n">
        <v>45961</v>
      </c>
      <c r="Q1026" s="287"/>
      <c r="R1026" s="287"/>
      <c r="S1026" s="287"/>
    </row>
    <row r="1027" customFormat="false" ht="12.75" hidden="false" customHeight="true" outlineLevel="0" collapsed="false">
      <c r="A1027" s="291" t="n">
        <v>1024</v>
      </c>
      <c r="B1027" s="303" t="n">
        <v>45965</v>
      </c>
      <c r="C1027" s="276" t="n">
        <v>45931</v>
      </c>
      <c r="D1027" s="251" t="s">
        <v>147</v>
      </c>
      <c r="E1027" s="251" t="s">
        <v>149</v>
      </c>
      <c r="F1027" s="278" t="n">
        <v>2663.88</v>
      </c>
      <c r="G1027" s="322" t="s">
        <v>1158</v>
      </c>
      <c r="H1027" s="253" t="s">
        <v>482</v>
      </c>
      <c r="I1027" s="251" t="s">
        <v>394</v>
      </c>
      <c r="J1027" s="296" t="s">
        <v>487</v>
      </c>
      <c r="K1027" s="280" t="s">
        <v>489</v>
      </c>
      <c r="L1027" s="280" t="s">
        <v>489</v>
      </c>
      <c r="M1027" s="250" t="s">
        <v>468</v>
      </c>
      <c r="N1027" s="250" t="s">
        <v>1159</v>
      </c>
      <c r="O1027" s="250" t="n">
        <v>69213</v>
      </c>
      <c r="P1027" s="303" t="n">
        <v>45961</v>
      </c>
      <c r="Q1027" s="287"/>
      <c r="R1027" s="287"/>
      <c r="S1027" s="287"/>
    </row>
    <row r="1028" customFormat="false" ht="12.75" hidden="false" customHeight="true" outlineLevel="0" collapsed="false">
      <c r="A1028" s="291" t="n">
        <v>1025</v>
      </c>
      <c r="B1028" s="303" t="n">
        <v>45965</v>
      </c>
      <c r="C1028" s="276" t="n">
        <v>45931</v>
      </c>
      <c r="D1028" s="251" t="s">
        <v>147</v>
      </c>
      <c r="E1028" s="251" t="s">
        <v>149</v>
      </c>
      <c r="F1028" s="278" t="n">
        <v>5185.52</v>
      </c>
      <c r="G1028" s="322" t="s">
        <v>1158</v>
      </c>
      <c r="H1028" s="253" t="s">
        <v>482</v>
      </c>
      <c r="I1028" s="251" t="s">
        <v>393</v>
      </c>
      <c r="J1028" s="296" t="s">
        <v>491</v>
      </c>
      <c r="K1028" s="251" t="s">
        <v>1002</v>
      </c>
      <c r="L1028" s="280" t="s">
        <v>1002</v>
      </c>
      <c r="M1028" s="250" t="s">
        <v>468</v>
      </c>
      <c r="N1028" s="250" t="s">
        <v>1159</v>
      </c>
      <c r="O1028" s="250" t="n">
        <v>6911</v>
      </c>
      <c r="P1028" s="303" t="n">
        <v>45961</v>
      </c>
      <c r="Q1028" s="287"/>
      <c r="R1028" s="287"/>
      <c r="S1028" s="287"/>
    </row>
    <row r="1029" customFormat="false" ht="12.75" hidden="false" customHeight="true" outlineLevel="0" collapsed="false">
      <c r="A1029" s="302" t="n">
        <v>1026</v>
      </c>
      <c r="B1029" s="303" t="n">
        <v>45965</v>
      </c>
      <c r="C1029" s="276" t="n">
        <v>45931</v>
      </c>
      <c r="D1029" s="251" t="s">
        <v>147</v>
      </c>
      <c r="E1029" s="251" t="s">
        <v>149</v>
      </c>
      <c r="F1029" s="278" t="n">
        <v>2789.9</v>
      </c>
      <c r="G1029" s="322" t="s">
        <v>1158</v>
      </c>
      <c r="H1029" s="253" t="s">
        <v>482</v>
      </c>
      <c r="I1029" s="251" t="s">
        <v>396</v>
      </c>
      <c r="J1029" s="251" t="s">
        <v>487</v>
      </c>
      <c r="K1029" s="251" t="s">
        <v>692</v>
      </c>
      <c r="L1029" s="280" t="s">
        <v>692</v>
      </c>
      <c r="M1029" s="250" t="s">
        <v>468</v>
      </c>
      <c r="N1029" s="250" t="s">
        <v>1159</v>
      </c>
      <c r="O1029" s="250" t="n">
        <v>69334</v>
      </c>
      <c r="P1029" s="303" t="n">
        <v>45961</v>
      </c>
      <c r="Q1029" s="287"/>
      <c r="R1029" s="287"/>
      <c r="S1029" s="287"/>
    </row>
    <row r="1030" customFormat="false" ht="12.75" hidden="false" customHeight="true" outlineLevel="0" collapsed="false">
      <c r="A1030" s="291" t="n">
        <v>1027</v>
      </c>
      <c r="B1030" s="303" t="n">
        <v>45965</v>
      </c>
      <c r="C1030" s="276" t="n">
        <v>45931</v>
      </c>
      <c r="D1030" s="251" t="s">
        <v>147</v>
      </c>
      <c r="E1030" s="251" t="s">
        <v>149</v>
      </c>
      <c r="F1030" s="278" t="n">
        <v>3178.07</v>
      </c>
      <c r="G1030" s="322" t="s">
        <v>1158</v>
      </c>
      <c r="H1030" s="253" t="s">
        <v>482</v>
      </c>
      <c r="I1030" s="251" t="s">
        <v>393</v>
      </c>
      <c r="J1030" s="251" t="s">
        <v>483</v>
      </c>
      <c r="K1030" s="253" t="s">
        <v>521</v>
      </c>
      <c r="L1030" s="280" t="s">
        <v>521</v>
      </c>
      <c r="M1030" s="250" t="s">
        <v>468</v>
      </c>
      <c r="N1030" s="250" t="s">
        <v>1159</v>
      </c>
      <c r="O1030" s="250" t="n">
        <v>69442</v>
      </c>
      <c r="P1030" s="303" t="n">
        <v>45961</v>
      </c>
      <c r="Q1030" s="287"/>
      <c r="R1030" s="287"/>
      <c r="S1030" s="287"/>
    </row>
    <row r="1031" customFormat="false" ht="12.75" hidden="false" customHeight="true" outlineLevel="0" collapsed="false">
      <c r="A1031" s="291" t="n">
        <v>1028</v>
      </c>
      <c r="B1031" s="303" t="n">
        <v>45965</v>
      </c>
      <c r="C1031" s="276" t="n">
        <v>45931</v>
      </c>
      <c r="D1031" s="251" t="s">
        <v>147</v>
      </c>
      <c r="E1031" s="251" t="s">
        <v>149</v>
      </c>
      <c r="F1031" s="278" t="n">
        <v>2789.9</v>
      </c>
      <c r="G1031" s="322" t="s">
        <v>1158</v>
      </c>
      <c r="H1031" s="253" t="s">
        <v>482</v>
      </c>
      <c r="I1031" s="251" t="s">
        <v>395</v>
      </c>
      <c r="J1031" s="295" t="s">
        <v>487</v>
      </c>
      <c r="K1031" s="251" t="s">
        <v>510</v>
      </c>
      <c r="L1031" s="280" t="s">
        <v>510</v>
      </c>
      <c r="M1031" s="250" t="s">
        <v>468</v>
      </c>
      <c r="N1031" s="250" t="s">
        <v>1159</v>
      </c>
      <c r="O1031" s="250" t="n">
        <v>69328</v>
      </c>
      <c r="P1031" s="303" t="n">
        <v>45961</v>
      </c>
      <c r="Q1031" s="287"/>
      <c r="R1031" s="287"/>
      <c r="S1031" s="287"/>
    </row>
    <row r="1032" customFormat="false" ht="12.75" hidden="false" customHeight="true" outlineLevel="0" collapsed="false">
      <c r="A1032" s="302" t="n">
        <v>1029</v>
      </c>
      <c r="B1032" s="303" t="n">
        <v>45965</v>
      </c>
      <c r="C1032" s="276" t="n">
        <v>45931</v>
      </c>
      <c r="D1032" s="251" t="s">
        <v>147</v>
      </c>
      <c r="E1032" s="251" t="s">
        <v>149</v>
      </c>
      <c r="F1032" s="278" t="n">
        <v>3636.67</v>
      </c>
      <c r="G1032" s="322" t="s">
        <v>1158</v>
      </c>
      <c r="H1032" s="253" t="s">
        <v>482</v>
      </c>
      <c r="I1032" s="251" t="s">
        <v>397</v>
      </c>
      <c r="J1032" s="251" t="s">
        <v>621</v>
      </c>
      <c r="K1032" s="251" t="s">
        <v>694</v>
      </c>
      <c r="L1032" s="280" t="s">
        <v>694</v>
      </c>
      <c r="M1032" s="250" t="s">
        <v>468</v>
      </c>
      <c r="N1032" s="250" t="s">
        <v>1159</v>
      </c>
      <c r="O1032" s="250" t="n">
        <v>69850</v>
      </c>
      <c r="P1032" s="303" t="n">
        <v>45961</v>
      </c>
      <c r="Q1032" s="287"/>
      <c r="R1032" s="287"/>
      <c r="S1032" s="287"/>
    </row>
    <row r="1033" customFormat="false" ht="12.75" hidden="false" customHeight="true" outlineLevel="0" collapsed="false">
      <c r="A1033" s="291" t="n">
        <v>1030</v>
      </c>
      <c r="B1033" s="303" t="n">
        <v>45965</v>
      </c>
      <c r="C1033" s="276" t="n">
        <v>45962</v>
      </c>
      <c r="D1033" s="251" t="s">
        <v>136</v>
      </c>
      <c r="E1033" s="251" t="s">
        <v>142</v>
      </c>
      <c r="F1033" s="278" t="n">
        <v>238.47</v>
      </c>
      <c r="G1033" s="322" t="s">
        <v>1151</v>
      </c>
      <c r="H1033" s="253" t="s">
        <v>505</v>
      </c>
      <c r="I1033" s="251" t="s">
        <v>397</v>
      </c>
      <c r="J1033" s="251" t="s">
        <v>621</v>
      </c>
      <c r="K1033" s="251" t="s">
        <v>694</v>
      </c>
      <c r="L1033" s="280" t="s">
        <v>694</v>
      </c>
      <c r="M1033" s="250" t="s">
        <v>468</v>
      </c>
      <c r="N1033" s="250" t="s">
        <v>468</v>
      </c>
      <c r="O1033" s="250" t="n">
        <v>11821025</v>
      </c>
      <c r="P1033" s="303"/>
      <c r="Q1033" s="287"/>
      <c r="R1033" s="287"/>
      <c r="S1033" s="287"/>
    </row>
    <row r="1034" customFormat="false" ht="12.75" hidden="false" customHeight="true" outlineLevel="0" collapsed="false">
      <c r="A1034" s="291" t="n">
        <v>1031</v>
      </c>
      <c r="B1034" s="303" t="n">
        <v>45965</v>
      </c>
      <c r="C1034" s="276" t="n">
        <v>45931</v>
      </c>
      <c r="D1034" s="251" t="s">
        <v>147</v>
      </c>
      <c r="E1034" s="251" t="s">
        <v>149</v>
      </c>
      <c r="F1034" s="278" t="n">
        <v>2617.4</v>
      </c>
      <c r="G1034" s="322" t="s">
        <v>1158</v>
      </c>
      <c r="H1034" s="253" t="s">
        <v>482</v>
      </c>
      <c r="I1034" s="251" t="s">
        <v>395</v>
      </c>
      <c r="J1034" s="295" t="s">
        <v>487</v>
      </c>
      <c r="K1034" s="251" t="s">
        <v>509</v>
      </c>
      <c r="L1034" s="280" t="s">
        <v>509</v>
      </c>
      <c r="M1034" s="250" t="s">
        <v>468</v>
      </c>
      <c r="N1034" s="250" t="s">
        <v>1159</v>
      </c>
      <c r="O1034" s="250" t="n">
        <v>69326</v>
      </c>
      <c r="P1034" s="303" t="n">
        <v>45961</v>
      </c>
      <c r="Q1034" s="287"/>
      <c r="R1034" s="287"/>
      <c r="S1034" s="287"/>
    </row>
    <row r="1035" customFormat="false" ht="12.75" hidden="false" customHeight="true" outlineLevel="0" collapsed="false">
      <c r="A1035" s="302" t="n">
        <v>1032</v>
      </c>
      <c r="B1035" s="303" t="n">
        <v>45965</v>
      </c>
      <c r="C1035" s="276" t="n">
        <v>45931</v>
      </c>
      <c r="D1035" s="251" t="s">
        <v>147</v>
      </c>
      <c r="E1035" s="251" t="s">
        <v>149</v>
      </c>
      <c r="F1035" s="278" t="n">
        <v>2784.63</v>
      </c>
      <c r="G1035" s="322" t="s">
        <v>1158</v>
      </c>
      <c r="H1035" s="253" t="s">
        <v>482</v>
      </c>
      <c r="I1035" s="251" t="s">
        <v>394</v>
      </c>
      <c r="J1035" s="253" t="s">
        <v>487</v>
      </c>
      <c r="K1035" s="251" t="s">
        <v>1164</v>
      </c>
      <c r="L1035" s="280" t="s">
        <v>1164</v>
      </c>
      <c r="M1035" s="250" t="s">
        <v>468</v>
      </c>
      <c r="N1035" s="250" t="s">
        <v>1159</v>
      </c>
      <c r="O1035" s="250" t="n">
        <v>71703</v>
      </c>
      <c r="P1035" s="303" t="n">
        <v>45961</v>
      </c>
      <c r="Q1035" s="287"/>
      <c r="R1035" s="287"/>
      <c r="S1035" s="287"/>
    </row>
    <row r="1036" customFormat="false" ht="12.75" hidden="false" customHeight="true" outlineLevel="0" collapsed="false">
      <c r="A1036" s="291" t="n">
        <v>1033</v>
      </c>
      <c r="B1036" s="303" t="n">
        <v>45965</v>
      </c>
      <c r="C1036" s="276" t="n">
        <v>45931</v>
      </c>
      <c r="D1036" s="251" t="s">
        <v>147</v>
      </c>
      <c r="E1036" s="251" t="s">
        <v>149</v>
      </c>
      <c r="F1036" s="278" t="n">
        <v>3631.4</v>
      </c>
      <c r="G1036" s="322" t="s">
        <v>1158</v>
      </c>
      <c r="H1036" s="253" t="s">
        <v>482</v>
      </c>
      <c r="I1036" s="251" t="s">
        <v>394</v>
      </c>
      <c r="J1036" s="251" t="s">
        <v>621</v>
      </c>
      <c r="K1036" s="251" t="s">
        <v>622</v>
      </c>
      <c r="L1036" s="280" t="s">
        <v>622</v>
      </c>
      <c r="M1036" s="250" t="s">
        <v>468</v>
      </c>
      <c r="N1036" s="250" t="s">
        <v>1159</v>
      </c>
      <c r="O1036" s="250" t="n">
        <v>69323</v>
      </c>
      <c r="P1036" s="303" t="n">
        <v>45961</v>
      </c>
      <c r="Q1036" s="287"/>
      <c r="R1036" s="287"/>
      <c r="S1036" s="287"/>
    </row>
    <row r="1037" customFormat="false" ht="12.75" hidden="false" customHeight="true" outlineLevel="0" collapsed="false">
      <c r="A1037" s="291" t="n">
        <v>1034</v>
      </c>
      <c r="B1037" s="303" t="n">
        <v>45965</v>
      </c>
      <c r="C1037" s="276" t="n">
        <v>45931</v>
      </c>
      <c r="D1037" s="251" t="s">
        <v>147</v>
      </c>
      <c r="E1037" s="251" t="s">
        <v>149</v>
      </c>
      <c r="F1037" s="278" t="n">
        <v>2789.9</v>
      </c>
      <c r="G1037" s="322" t="s">
        <v>1158</v>
      </c>
      <c r="H1037" s="253" t="s">
        <v>482</v>
      </c>
      <c r="I1037" s="251" t="s">
        <v>395</v>
      </c>
      <c r="J1037" s="249" t="s">
        <v>487</v>
      </c>
      <c r="K1037" s="251" t="s">
        <v>830</v>
      </c>
      <c r="L1037" s="280" t="s">
        <v>830</v>
      </c>
      <c r="M1037" s="250" t="s">
        <v>468</v>
      </c>
      <c r="N1037" s="250" t="s">
        <v>1159</v>
      </c>
      <c r="O1037" s="250" t="n">
        <v>69214</v>
      </c>
      <c r="P1037" s="303" t="n">
        <v>45961</v>
      </c>
      <c r="Q1037" s="287"/>
      <c r="R1037" s="287"/>
      <c r="S1037" s="287"/>
    </row>
    <row r="1038" customFormat="false" ht="12.75" hidden="false" customHeight="true" outlineLevel="0" collapsed="false">
      <c r="A1038" s="302" t="n">
        <v>1035</v>
      </c>
      <c r="B1038" s="303" t="n">
        <v>45965</v>
      </c>
      <c r="C1038" s="276" t="n">
        <v>45931</v>
      </c>
      <c r="D1038" s="251" t="s">
        <v>147</v>
      </c>
      <c r="E1038" s="251" t="s">
        <v>149</v>
      </c>
      <c r="F1038" s="278" t="n">
        <v>2789.9</v>
      </c>
      <c r="G1038" s="322" t="s">
        <v>1158</v>
      </c>
      <c r="H1038" s="253" t="s">
        <v>482</v>
      </c>
      <c r="I1038" s="251" t="s">
        <v>395</v>
      </c>
      <c r="J1038" s="251" t="s">
        <v>487</v>
      </c>
      <c r="K1038" s="251" t="s">
        <v>695</v>
      </c>
      <c r="L1038" s="280" t="s">
        <v>695</v>
      </c>
      <c r="M1038" s="250" t="s">
        <v>468</v>
      </c>
      <c r="N1038" s="250" t="s">
        <v>1159</v>
      </c>
      <c r="O1038" s="250" t="n">
        <v>69327</v>
      </c>
      <c r="P1038" s="303" t="n">
        <v>45961</v>
      </c>
      <c r="Q1038" s="287"/>
      <c r="R1038" s="287"/>
      <c r="S1038" s="287"/>
    </row>
    <row r="1039" customFormat="false" ht="12.75" hidden="false" customHeight="true" outlineLevel="0" collapsed="false">
      <c r="A1039" s="291" t="n">
        <v>1036</v>
      </c>
      <c r="B1039" s="303" t="n">
        <v>45965</v>
      </c>
      <c r="C1039" s="276" t="n">
        <v>45931</v>
      </c>
      <c r="D1039" s="251" t="s">
        <v>147</v>
      </c>
      <c r="E1039" s="251" t="s">
        <v>149</v>
      </c>
      <c r="F1039" s="278" t="n">
        <v>2789.9</v>
      </c>
      <c r="G1039" s="322" t="s">
        <v>1158</v>
      </c>
      <c r="H1039" s="253" t="s">
        <v>482</v>
      </c>
      <c r="I1039" s="251" t="s">
        <v>396</v>
      </c>
      <c r="J1039" s="295" t="s">
        <v>487</v>
      </c>
      <c r="K1039" s="251" t="s">
        <v>514</v>
      </c>
      <c r="L1039" s="280" t="s">
        <v>514</v>
      </c>
      <c r="M1039" s="250" t="s">
        <v>468</v>
      </c>
      <c r="N1039" s="250" t="s">
        <v>1159</v>
      </c>
      <c r="O1039" s="250" t="n">
        <v>69333</v>
      </c>
      <c r="P1039" s="303" t="n">
        <v>45961</v>
      </c>
      <c r="Q1039" s="287"/>
      <c r="R1039" s="287"/>
      <c r="S1039" s="287"/>
    </row>
    <row r="1040" customFormat="false" ht="12.75" hidden="false" customHeight="true" outlineLevel="0" collapsed="false">
      <c r="A1040" s="291" t="n">
        <v>1037</v>
      </c>
      <c r="B1040" s="303" t="n">
        <v>45965</v>
      </c>
      <c r="C1040" s="276" t="n">
        <v>45962</v>
      </c>
      <c r="D1040" s="251" t="s">
        <v>158</v>
      </c>
      <c r="E1040" s="251" t="s">
        <v>354</v>
      </c>
      <c r="F1040" s="278" t="n">
        <v>256.38</v>
      </c>
      <c r="G1040" s="322" t="s">
        <v>1178</v>
      </c>
      <c r="H1040" s="253" t="s">
        <v>505</v>
      </c>
      <c r="I1040" s="251" t="s">
        <v>396</v>
      </c>
      <c r="J1040" s="295" t="s">
        <v>487</v>
      </c>
      <c r="K1040" s="251" t="s">
        <v>514</v>
      </c>
      <c r="L1040" s="280" t="s">
        <v>514</v>
      </c>
      <c r="M1040" s="250" t="s">
        <v>468</v>
      </c>
      <c r="N1040" s="250" t="s">
        <v>468</v>
      </c>
      <c r="O1040" s="250" t="n">
        <v>134991025</v>
      </c>
      <c r="P1040" s="303"/>
      <c r="Q1040" s="287"/>
      <c r="R1040" s="287"/>
      <c r="S1040" s="287"/>
    </row>
    <row r="1041" customFormat="false" ht="12.75" hidden="false" customHeight="true" outlineLevel="0" collapsed="false">
      <c r="A1041" s="302" t="n">
        <v>1038</v>
      </c>
      <c r="B1041" s="303" t="n">
        <v>45965</v>
      </c>
      <c r="C1041" s="276" t="n">
        <v>45931</v>
      </c>
      <c r="D1041" s="251" t="s">
        <v>147</v>
      </c>
      <c r="E1041" s="251" t="s">
        <v>149</v>
      </c>
      <c r="F1041" s="278" t="n">
        <v>2601.68</v>
      </c>
      <c r="G1041" s="322" t="s">
        <v>1158</v>
      </c>
      <c r="H1041" s="253" t="s">
        <v>482</v>
      </c>
      <c r="I1041" s="251" t="s">
        <v>394</v>
      </c>
      <c r="J1041" s="296" t="s">
        <v>487</v>
      </c>
      <c r="K1041" s="280" t="s">
        <v>490</v>
      </c>
      <c r="L1041" s="280" t="s">
        <v>490</v>
      </c>
      <c r="M1041" s="250" t="s">
        <v>468</v>
      </c>
      <c r="N1041" s="250" t="s">
        <v>1159</v>
      </c>
      <c r="O1041" s="250" t="n">
        <v>69217</v>
      </c>
      <c r="P1041" s="303" t="n">
        <v>45961</v>
      </c>
      <c r="Q1041" s="287"/>
      <c r="R1041" s="287"/>
      <c r="S1041" s="287"/>
    </row>
    <row r="1042" customFormat="false" ht="12.75" hidden="false" customHeight="true" outlineLevel="0" collapsed="false">
      <c r="A1042" s="291" t="n">
        <v>1039</v>
      </c>
      <c r="B1042" s="303" t="n">
        <v>45965</v>
      </c>
      <c r="C1042" s="276" t="n">
        <v>45931</v>
      </c>
      <c r="D1042" s="251" t="s">
        <v>147</v>
      </c>
      <c r="E1042" s="251" t="s">
        <v>149</v>
      </c>
      <c r="F1042" s="278" t="n">
        <v>2784.63</v>
      </c>
      <c r="G1042" s="322" t="s">
        <v>1158</v>
      </c>
      <c r="H1042" s="253" t="s">
        <v>482</v>
      </c>
      <c r="I1042" s="251" t="s">
        <v>394</v>
      </c>
      <c r="J1042" s="253" t="s">
        <v>487</v>
      </c>
      <c r="K1042" s="251" t="s">
        <v>982</v>
      </c>
      <c r="L1042" s="280" t="s">
        <v>982</v>
      </c>
      <c r="M1042" s="250" t="s">
        <v>468</v>
      </c>
      <c r="N1042" s="250" t="s">
        <v>1159</v>
      </c>
      <c r="O1042" s="250" t="n">
        <v>70924</v>
      </c>
      <c r="P1042" s="303" t="n">
        <v>45961</v>
      </c>
      <c r="Q1042" s="287"/>
      <c r="R1042" s="287"/>
      <c r="S1042" s="287"/>
    </row>
    <row r="1043" customFormat="false" ht="12.75" hidden="false" customHeight="true" outlineLevel="0" collapsed="false">
      <c r="A1043" s="291" t="n">
        <v>1040</v>
      </c>
      <c r="B1043" s="303" t="n">
        <v>45965</v>
      </c>
      <c r="C1043" s="276" t="n">
        <v>45931</v>
      </c>
      <c r="D1043" s="251" t="s">
        <v>147</v>
      </c>
      <c r="E1043" s="251" t="s">
        <v>149</v>
      </c>
      <c r="F1043" s="278" t="n">
        <v>1149.5</v>
      </c>
      <c r="G1043" s="322" t="s">
        <v>1158</v>
      </c>
      <c r="H1043" s="253" t="s">
        <v>482</v>
      </c>
      <c r="I1043" s="251" t="s">
        <v>394</v>
      </c>
      <c r="J1043" s="251" t="s">
        <v>578</v>
      </c>
      <c r="K1043" s="277" t="s">
        <v>595</v>
      </c>
      <c r="L1043" s="280" t="s">
        <v>595</v>
      </c>
      <c r="M1043" s="250" t="s">
        <v>468</v>
      </c>
      <c r="N1043" s="250" t="s">
        <v>1159</v>
      </c>
      <c r="O1043" s="250" t="n">
        <v>69680</v>
      </c>
      <c r="P1043" s="303" t="n">
        <v>45961</v>
      </c>
      <c r="Q1043" s="287"/>
      <c r="R1043" s="287"/>
      <c r="S1043" s="287"/>
    </row>
    <row r="1044" customFormat="false" ht="12.75" hidden="false" customHeight="true" outlineLevel="0" collapsed="false">
      <c r="A1044" s="302" t="n">
        <v>1041</v>
      </c>
      <c r="B1044" s="303" t="n">
        <v>45965</v>
      </c>
      <c r="C1044" s="276" t="n">
        <v>45931</v>
      </c>
      <c r="D1044" s="251" t="s">
        <v>147</v>
      </c>
      <c r="E1044" s="251" t="s">
        <v>149</v>
      </c>
      <c r="F1044" s="278" t="n">
        <v>968</v>
      </c>
      <c r="G1044" s="322" t="s">
        <v>1158</v>
      </c>
      <c r="H1044" s="253" t="s">
        <v>482</v>
      </c>
      <c r="I1044" s="251" t="s">
        <v>396</v>
      </c>
      <c r="J1044" s="251" t="s">
        <v>712</v>
      </c>
      <c r="K1044" s="251" t="s">
        <v>713</v>
      </c>
      <c r="L1044" s="280" t="s">
        <v>713</v>
      </c>
      <c r="M1044" s="250" t="s">
        <v>468</v>
      </c>
      <c r="N1044" s="250" t="s">
        <v>1159</v>
      </c>
      <c r="O1044" s="250" t="n">
        <v>70319</v>
      </c>
      <c r="P1044" s="303" t="n">
        <v>45961</v>
      </c>
      <c r="Q1044" s="287"/>
      <c r="R1044" s="287"/>
      <c r="S1044" s="287"/>
    </row>
    <row r="1045" customFormat="false" ht="12.75" hidden="false" customHeight="true" outlineLevel="0" collapsed="false">
      <c r="A1045" s="291" t="n">
        <v>1042</v>
      </c>
      <c r="B1045" s="303" t="n">
        <v>45965</v>
      </c>
      <c r="C1045" s="276" t="n">
        <v>45962</v>
      </c>
      <c r="D1045" s="251" t="s">
        <v>158</v>
      </c>
      <c r="E1045" s="251" t="s">
        <v>356</v>
      </c>
      <c r="F1045" s="278" t="n">
        <v>910</v>
      </c>
      <c r="G1045" s="322" t="s">
        <v>1206</v>
      </c>
      <c r="H1045" s="253" t="s">
        <v>500</v>
      </c>
      <c r="I1045" s="251" t="s">
        <v>393</v>
      </c>
      <c r="J1045" s="253" t="s">
        <v>853</v>
      </c>
      <c r="K1045" s="251" t="s">
        <v>552</v>
      </c>
      <c r="L1045" s="280" t="s">
        <v>552</v>
      </c>
      <c r="M1045" s="250" t="s">
        <v>468</v>
      </c>
      <c r="N1045" s="250" t="s">
        <v>468</v>
      </c>
      <c r="O1045" s="250" t="n">
        <v>438</v>
      </c>
      <c r="P1045" s="303" t="n">
        <v>45963</v>
      </c>
      <c r="Q1045" s="287"/>
      <c r="R1045" s="287"/>
      <c r="S1045" s="287"/>
    </row>
    <row r="1046" customFormat="false" ht="12.75" hidden="false" customHeight="true" outlineLevel="0" collapsed="false">
      <c r="A1046" s="291" t="n">
        <v>1043</v>
      </c>
      <c r="B1046" s="303" t="n">
        <v>45965</v>
      </c>
      <c r="C1046" s="276" t="n">
        <v>45931</v>
      </c>
      <c r="D1046" s="251" t="s">
        <v>147</v>
      </c>
      <c r="E1046" s="251" t="s">
        <v>149</v>
      </c>
      <c r="F1046" s="278" t="n">
        <v>1653.75</v>
      </c>
      <c r="G1046" s="322" t="s">
        <v>1158</v>
      </c>
      <c r="H1046" s="253" t="s">
        <v>482</v>
      </c>
      <c r="I1046" s="251" t="s">
        <v>394</v>
      </c>
      <c r="J1046" s="253" t="s">
        <v>485</v>
      </c>
      <c r="K1046" s="251" t="s">
        <v>1058</v>
      </c>
      <c r="L1046" s="280" t="s">
        <v>1058</v>
      </c>
      <c r="M1046" s="250" t="s">
        <v>468</v>
      </c>
      <c r="N1046" s="250" t="s">
        <v>1159</v>
      </c>
      <c r="O1046" s="250" t="n">
        <v>71621</v>
      </c>
      <c r="P1046" s="303" t="n">
        <v>45961</v>
      </c>
      <c r="Q1046" s="287"/>
      <c r="R1046" s="287"/>
      <c r="S1046" s="287"/>
    </row>
    <row r="1047" customFormat="false" ht="12.75" hidden="false" customHeight="true" outlineLevel="0" collapsed="false">
      <c r="A1047" s="302" t="n">
        <v>1044</v>
      </c>
      <c r="B1047" s="303" t="n">
        <v>45965</v>
      </c>
      <c r="C1047" s="276" t="n">
        <v>45931</v>
      </c>
      <c r="D1047" s="251" t="s">
        <v>147</v>
      </c>
      <c r="E1047" s="251" t="s">
        <v>149</v>
      </c>
      <c r="F1047" s="278" t="n">
        <v>3636.67</v>
      </c>
      <c r="G1047" s="322" t="s">
        <v>1158</v>
      </c>
      <c r="H1047" s="253" t="s">
        <v>482</v>
      </c>
      <c r="I1047" s="251" t="s">
        <v>396</v>
      </c>
      <c r="J1047" s="251" t="s">
        <v>621</v>
      </c>
      <c r="K1047" s="251" t="s">
        <v>646</v>
      </c>
      <c r="L1047" s="280" t="s">
        <v>646</v>
      </c>
      <c r="M1047" s="250" t="s">
        <v>468</v>
      </c>
      <c r="N1047" s="250" t="s">
        <v>1159</v>
      </c>
      <c r="O1047" s="250" t="n">
        <v>69331</v>
      </c>
      <c r="P1047" s="303" t="n">
        <v>45961</v>
      </c>
      <c r="Q1047" s="287"/>
      <c r="R1047" s="287"/>
      <c r="S1047" s="287"/>
    </row>
    <row r="1048" customFormat="false" ht="12.75" hidden="false" customHeight="true" outlineLevel="0" collapsed="false">
      <c r="A1048" s="291" t="n">
        <v>1045</v>
      </c>
      <c r="B1048" s="303" t="n">
        <v>45965</v>
      </c>
      <c r="C1048" s="276" t="n">
        <v>45931</v>
      </c>
      <c r="D1048" s="251" t="s">
        <v>147</v>
      </c>
      <c r="E1048" s="251" t="s">
        <v>149</v>
      </c>
      <c r="F1048" s="278" t="n">
        <v>2789.9</v>
      </c>
      <c r="G1048" s="322" t="s">
        <v>1158</v>
      </c>
      <c r="H1048" s="253" t="s">
        <v>482</v>
      </c>
      <c r="I1048" s="251" t="s">
        <v>397</v>
      </c>
      <c r="J1048" s="249" t="s">
        <v>487</v>
      </c>
      <c r="K1048" s="251" t="s">
        <v>831</v>
      </c>
      <c r="L1048" s="280" t="s">
        <v>831</v>
      </c>
      <c r="M1048" s="250" t="s">
        <v>468</v>
      </c>
      <c r="N1048" s="250" t="s">
        <v>1159</v>
      </c>
      <c r="O1048" s="250" t="n">
        <v>70108</v>
      </c>
      <c r="P1048" s="303" t="n">
        <v>45961</v>
      </c>
      <c r="Q1048" s="287"/>
      <c r="R1048" s="287"/>
      <c r="S1048" s="287"/>
    </row>
    <row r="1049" customFormat="false" ht="12.75" hidden="false" customHeight="true" outlineLevel="0" collapsed="false">
      <c r="A1049" s="291" t="n">
        <v>1046</v>
      </c>
      <c r="B1049" s="303" t="n">
        <v>45965</v>
      </c>
      <c r="C1049" s="276" t="n">
        <v>45931</v>
      </c>
      <c r="D1049" s="251" t="s">
        <v>147</v>
      </c>
      <c r="E1049" s="251" t="s">
        <v>149</v>
      </c>
      <c r="F1049" s="278" t="n">
        <v>2965.07</v>
      </c>
      <c r="G1049" s="322" t="s">
        <v>1158</v>
      </c>
      <c r="H1049" s="253" t="s">
        <v>482</v>
      </c>
      <c r="I1049" s="251" t="s">
        <v>394</v>
      </c>
      <c r="J1049" s="249" t="s">
        <v>483</v>
      </c>
      <c r="K1049" s="251" t="s">
        <v>977</v>
      </c>
      <c r="L1049" s="280" t="s">
        <v>977</v>
      </c>
      <c r="M1049" s="250" t="s">
        <v>468</v>
      </c>
      <c r="N1049" s="250" t="s">
        <v>1159</v>
      </c>
      <c r="O1049" s="250" t="n">
        <v>71083</v>
      </c>
      <c r="P1049" s="303" t="n">
        <v>45961</v>
      </c>
      <c r="Q1049" s="287"/>
      <c r="R1049" s="287"/>
      <c r="S1049" s="287"/>
    </row>
    <row r="1050" customFormat="false" ht="12.75" hidden="false" customHeight="true" outlineLevel="0" collapsed="false">
      <c r="A1050" s="302" t="n">
        <v>1047</v>
      </c>
      <c r="B1050" s="303" t="n">
        <v>45966</v>
      </c>
      <c r="C1050" s="276" t="n">
        <v>45962</v>
      </c>
      <c r="D1050" s="251" t="s">
        <v>158</v>
      </c>
      <c r="E1050" s="251" t="s">
        <v>302</v>
      </c>
      <c r="F1050" s="278" t="n">
        <v>2.16</v>
      </c>
      <c r="G1050" s="322" t="s">
        <v>1157</v>
      </c>
      <c r="H1050" s="253"/>
      <c r="I1050" s="251" t="s">
        <v>392</v>
      </c>
      <c r="J1050" s="253" t="s">
        <v>839</v>
      </c>
      <c r="K1050" s="251" t="s">
        <v>479</v>
      </c>
      <c r="L1050" s="280" t="s">
        <v>479</v>
      </c>
      <c r="M1050" s="250" t="s">
        <v>468</v>
      </c>
      <c r="N1050" s="250" t="s">
        <v>468</v>
      </c>
      <c r="O1050" s="250" t="n">
        <v>973538</v>
      </c>
      <c r="P1050" s="303" t="n">
        <v>45966</v>
      </c>
      <c r="Q1050" s="287"/>
      <c r="R1050" s="287"/>
      <c r="S1050" s="287"/>
    </row>
    <row r="1051" customFormat="false" ht="12.75" hidden="false" customHeight="true" outlineLevel="0" collapsed="false">
      <c r="A1051" s="291" t="n">
        <v>1048</v>
      </c>
      <c r="B1051" s="303" t="n">
        <v>45966</v>
      </c>
      <c r="C1051" s="276" t="n">
        <v>45962</v>
      </c>
      <c r="D1051" s="251" t="s">
        <v>158</v>
      </c>
      <c r="E1051" s="251" t="s">
        <v>240</v>
      </c>
      <c r="F1051" s="278" t="n">
        <v>728.08</v>
      </c>
      <c r="G1051" s="322" t="s">
        <v>1207</v>
      </c>
      <c r="H1051" s="253" t="s">
        <v>1006</v>
      </c>
      <c r="I1051" s="251" t="s">
        <v>396</v>
      </c>
      <c r="J1051" s="253" t="s">
        <v>1089</v>
      </c>
      <c r="K1051" s="251" t="s">
        <v>1090</v>
      </c>
      <c r="L1051" s="280" t="s">
        <v>1090</v>
      </c>
      <c r="M1051" s="250" t="s">
        <v>815</v>
      </c>
      <c r="N1051" s="250" t="s">
        <v>815</v>
      </c>
      <c r="O1051" s="250" t="n">
        <v>211150</v>
      </c>
      <c r="P1051" s="303" t="n">
        <v>45705</v>
      </c>
      <c r="Q1051" s="287"/>
      <c r="R1051" s="287"/>
      <c r="S1051" s="287"/>
    </row>
    <row r="1052" customFormat="false" ht="12.75" hidden="false" customHeight="true" outlineLevel="0" collapsed="false">
      <c r="A1052" s="291" t="n">
        <v>1049</v>
      </c>
      <c r="B1052" s="303" t="n">
        <v>45966</v>
      </c>
      <c r="C1052" s="276" t="n">
        <v>45962</v>
      </c>
      <c r="D1052" s="251" t="s">
        <v>158</v>
      </c>
      <c r="E1052" s="251" t="s">
        <v>354</v>
      </c>
      <c r="F1052" s="278" t="n">
        <v>219.19</v>
      </c>
      <c r="G1052" s="322" t="s">
        <v>1178</v>
      </c>
      <c r="H1052" s="253" t="s">
        <v>505</v>
      </c>
      <c r="I1052" s="251" t="s">
        <v>396</v>
      </c>
      <c r="J1052" s="251" t="s">
        <v>621</v>
      </c>
      <c r="K1052" s="251" t="s">
        <v>646</v>
      </c>
      <c r="L1052" s="280" t="s">
        <v>646</v>
      </c>
      <c r="M1052" s="250" t="s">
        <v>468</v>
      </c>
      <c r="N1052" s="250" t="s">
        <v>468</v>
      </c>
      <c r="O1052" s="250" t="n">
        <v>719651125</v>
      </c>
      <c r="P1052" s="303"/>
      <c r="Q1052" s="287"/>
      <c r="R1052" s="287"/>
      <c r="S1052" s="287"/>
    </row>
    <row r="1053" customFormat="false" ht="12.75" hidden="false" customHeight="true" outlineLevel="0" collapsed="false">
      <c r="A1053" s="302" t="n">
        <v>1050</v>
      </c>
      <c r="B1053" s="303" t="n">
        <v>45967</v>
      </c>
      <c r="C1053" s="276" t="n">
        <v>45931</v>
      </c>
      <c r="D1053" s="251" t="s">
        <v>158</v>
      </c>
      <c r="E1053" s="251" t="s">
        <v>246</v>
      </c>
      <c r="F1053" s="278" t="n">
        <v>94.55</v>
      </c>
      <c r="G1053" s="322" t="s">
        <v>1188</v>
      </c>
      <c r="H1053" s="253" t="s">
        <v>588</v>
      </c>
      <c r="I1053" s="251" t="s">
        <v>397</v>
      </c>
      <c r="J1053" s="253" t="s">
        <v>631</v>
      </c>
      <c r="K1053" s="251" t="s">
        <v>632</v>
      </c>
      <c r="L1053" s="280" t="s">
        <v>632</v>
      </c>
      <c r="M1053" s="250" t="s">
        <v>815</v>
      </c>
      <c r="N1053" s="250" t="s">
        <v>815</v>
      </c>
      <c r="O1053" s="250" t="n">
        <v>403589</v>
      </c>
      <c r="P1053" s="303" t="n">
        <v>45944</v>
      </c>
      <c r="Q1053" s="287"/>
      <c r="R1053" s="287"/>
      <c r="S1053" s="287"/>
    </row>
    <row r="1054" customFormat="false" ht="12.75" hidden="false" customHeight="true" outlineLevel="0" collapsed="false">
      <c r="A1054" s="291" t="n">
        <v>1051</v>
      </c>
      <c r="B1054" s="303" t="n">
        <v>45967</v>
      </c>
      <c r="C1054" s="276" t="n">
        <v>45962</v>
      </c>
      <c r="D1054" s="251" t="s">
        <v>136</v>
      </c>
      <c r="E1054" s="251" t="s">
        <v>142</v>
      </c>
      <c r="F1054" s="278" t="n">
        <v>38.8</v>
      </c>
      <c r="G1054" s="322" t="s">
        <v>1151</v>
      </c>
      <c r="H1054" s="253" t="s">
        <v>505</v>
      </c>
      <c r="I1054" s="251" t="s">
        <v>397</v>
      </c>
      <c r="J1054" s="251" t="s">
        <v>621</v>
      </c>
      <c r="K1054" s="251" t="s">
        <v>694</v>
      </c>
      <c r="L1054" s="280" t="s">
        <v>694</v>
      </c>
      <c r="M1054" s="250" t="s">
        <v>468</v>
      </c>
      <c r="N1054" s="250" t="s">
        <v>468</v>
      </c>
      <c r="O1054" s="250" t="n">
        <v>1521125</v>
      </c>
      <c r="P1054" s="303"/>
      <c r="Q1054" s="287"/>
      <c r="R1054" s="287"/>
      <c r="S1054" s="287"/>
    </row>
    <row r="1055" customFormat="false" ht="12.75" hidden="false" customHeight="true" outlineLevel="0" collapsed="false">
      <c r="A1055" s="291" t="n">
        <v>1052</v>
      </c>
      <c r="B1055" s="303" t="n">
        <v>45968</v>
      </c>
      <c r="C1055" s="276" t="n">
        <v>45962</v>
      </c>
      <c r="D1055" s="251" t="s">
        <v>158</v>
      </c>
      <c r="E1055" s="251" t="s">
        <v>302</v>
      </c>
      <c r="F1055" s="278" t="n">
        <v>33.2</v>
      </c>
      <c r="G1055" s="322" t="s">
        <v>1157</v>
      </c>
      <c r="H1055" s="253"/>
      <c r="I1055" s="251" t="s">
        <v>392</v>
      </c>
      <c r="J1055" s="253" t="s">
        <v>839</v>
      </c>
      <c r="K1055" s="251" t="s">
        <v>479</v>
      </c>
      <c r="L1055" s="280" t="s">
        <v>479</v>
      </c>
      <c r="M1055" s="250" t="s">
        <v>468</v>
      </c>
      <c r="N1055" s="250" t="s">
        <v>468</v>
      </c>
      <c r="O1055" s="250" t="n">
        <v>15825</v>
      </c>
      <c r="P1055" s="303" t="n">
        <v>45968</v>
      </c>
      <c r="Q1055" s="287"/>
      <c r="R1055" s="287"/>
      <c r="S1055" s="287"/>
    </row>
    <row r="1056" customFormat="false" ht="12.75" hidden="false" customHeight="true" outlineLevel="0" collapsed="false">
      <c r="A1056" s="302" t="n">
        <v>1053</v>
      </c>
      <c r="B1056" s="303" t="n">
        <v>45968</v>
      </c>
      <c r="C1056" s="276" t="n">
        <v>45962</v>
      </c>
      <c r="D1056" s="251" t="s">
        <v>158</v>
      </c>
      <c r="E1056" s="251" t="s">
        <v>354</v>
      </c>
      <c r="F1056" s="278" t="n">
        <v>602.9</v>
      </c>
      <c r="G1056" s="322" t="s">
        <v>1178</v>
      </c>
      <c r="H1056" s="253" t="s">
        <v>505</v>
      </c>
      <c r="I1056" s="251" t="s">
        <v>396</v>
      </c>
      <c r="J1056" s="251" t="s">
        <v>487</v>
      </c>
      <c r="K1056" s="251" t="s">
        <v>790</v>
      </c>
      <c r="L1056" s="280" t="s">
        <v>790</v>
      </c>
      <c r="M1056" s="250" t="s">
        <v>468</v>
      </c>
      <c r="N1056" s="250" t="s">
        <v>468</v>
      </c>
      <c r="O1056" s="250" t="n">
        <v>15851125</v>
      </c>
      <c r="P1056" s="303"/>
      <c r="Q1056" s="287"/>
      <c r="R1056" s="287"/>
      <c r="S1056" s="287"/>
    </row>
    <row r="1057" customFormat="false" ht="12.75" hidden="false" customHeight="true" outlineLevel="0" collapsed="false">
      <c r="A1057" s="291" t="n">
        <v>1054</v>
      </c>
      <c r="B1057" s="303" t="n">
        <v>45968</v>
      </c>
      <c r="C1057" s="276" t="n">
        <v>45962</v>
      </c>
      <c r="D1057" s="251" t="s">
        <v>158</v>
      </c>
      <c r="E1057" s="251" t="s">
        <v>354</v>
      </c>
      <c r="F1057" s="278" t="n">
        <v>275.32</v>
      </c>
      <c r="G1057" s="322" t="s">
        <v>1178</v>
      </c>
      <c r="H1057" s="253" t="s">
        <v>505</v>
      </c>
      <c r="I1057" s="251" t="s">
        <v>393</v>
      </c>
      <c r="J1057" s="296" t="s">
        <v>491</v>
      </c>
      <c r="K1057" s="251" t="s">
        <v>1002</v>
      </c>
      <c r="L1057" s="280" t="s">
        <v>1002</v>
      </c>
      <c r="M1057" s="250" t="s">
        <v>468</v>
      </c>
      <c r="N1057" s="250" t="s">
        <v>468</v>
      </c>
      <c r="O1057" s="250" t="n">
        <v>52001125</v>
      </c>
      <c r="P1057" s="303"/>
      <c r="Q1057" s="287"/>
      <c r="R1057" s="287"/>
      <c r="S1057" s="287"/>
    </row>
    <row r="1058" customFormat="false" ht="12.75" hidden="false" customHeight="true" outlineLevel="0" collapsed="false">
      <c r="A1058" s="291" t="n">
        <v>1055</v>
      </c>
      <c r="B1058" s="303" t="n">
        <v>45968</v>
      </c>
      <c r="C1058" s="276" t="n">
        <v>45962</v>
      </c>
      <c r="D1058" s="251" t="s">
        <v>158</v>
      </c>
      <c r="E1058" s="251" t="s">
        <v>354</v>
      </c>
      <c r="F1058" s="278" t="n">
        <v>602.9</v>
      </c>
      <c r="G1058" s="322" t="s">
        <v>1178</v>
      </c>
      <c r="H1058" s="253" t="s">
        <v>505</v>
      </c>
      <c r="I1058" s="251" t="s">
        <v>396</v>
      </c>
      <c r="J1058" s="295" t="s">
        <v>487</v>
      </c>
      <c r="K1058" s="251" t="s">
        <v>514</v>
      </c>
      <c r="L1058" s="280" t="s">
        <v>514</v>
      </c>
      <c r="M1058" s="250" t="s">
        <v>468</v>
      </c>
      <c r="N1058" s="250" t="s">
        <v>468</v>
      </c>
      <c r="O1058" s="250" t="n">
        <v>134991125</v>
      </c>
      <c r="P1058" s="303"/>
      <c r="Q1058" s="287"/>
      <c r="R1058" s="287"/>
      <c r="S1058" s="287"/>
    </row>
    <row r="1059" customFormat="false" ht="12.75" hidden="false" customHeight="true" outlineLevel="0" collapsed="false">
      <c r="A1059" s="302" t="n">
        <v>1056</v>
      </c>
      <c r="B1059" s="303" t="n">
        <v>45968</v>
      </c>
      <c r="C1059" s="276" t="n">
        <v>45962</v>
      </c>
      <c r="D1059" s="251" t="s">
        <v>158</v>
      </c>
      <c r="E1059" s="251" t="s">
        <v>354</v>
      </c>
      <c r="F1059" s="278" t="n">
        <v>34.04</v>
      </c>
      <c r="G1059" s="322" t="s">
        <v>1178</v>
      </c>
      <c r="H1059" s="253" t="s">
        <v>505</v>
      </c>
      <c r="I1059" s="251" t="s">
        <v>394</v>
      </c>
      <c r="J1059" s="296" t="s">
        <v>487</v>
      </c>
      <c r="K1059" s="280" t="s">
        <v>490</v>
      </c>
      <c r="L1059" s="280" t="s">
        <v>490</v>
      </c>
      <c r="M1059" s="250" t="s">
        <v>468</v>
      </c>
      <c r="N1059" s="250" t="s">
        <v>468</v>
      </c>
      <c r="O1059" s="250" t="n">
        <v>136571125</v>
      </c>
      <c r="P1059" s="303"/>
      <c r="Q1059" s="287"/>
      <c r="R1059" s="287"/>
      <c r="S1059" s="287"/>
    </row>
    <row r="1060" customFormat="false" ht="12.75" hidden="false" customHeight="true" outlineLevel="0" collapsed="false">
      <c r="A1060" s="291" t="n">
        <v>1057</v>
      </c>
      <c r="B1060" s="303" t="n">
        <v>45968</v>
      </c>
      <c r="C1060" s="276" t="n">
        <v>45962</v>
      </c>
      <c r="D1060" s="251" t="s">
        <v>158</v>
      </c>
      <c r="E1060" s="251" t="s">
        <v>240</v>
      </c>
      <c r="F1060" s="278" t="n">
        <v>399.69</v>
      </c>
      <c r="G1060" s="322" t="s">
        <v>606</v>
      </c>
      <c r="H1060" s="253" t="s">
        <v>872</v>
      </c>
      <c r="I1060" s="251" t="s">
        <v>394</v>
      </c>
      <c r="J1060" s="253" t="s">
        <v>1015</v>
      </c>
      <c r="K1060" s="251" t="s">
        <v>608</v>
      </c>
      <c r="L1060" s="280" t="s">
        <v>608</v>
      </c>
      <c r="M1060" s="250" t="s">
        <v>815</v>
      </c>
      <c r="N1060" s="250" t="s">
        <v>815</v>
      </c>
      <c r="O1060" s="250" t="n">
        <v>243970</v>
      </c>
      <c r="P1060" s="303" t="n">
        <v>45955</v>
      </c>
      <c r="Q1060" s="287"/>
      <c r="R1060" s="287"/>
      <c r="S1060" s="287"/>
    </row>
    <row r="1061" customFormat="false" ht="12.75" hidden="false" customHeight="true" outlineLevel="0" collapsed="false">
      <c r="A1061" s="291" t="n">
        <v>1058</v>
      </c>
      <c r="B1061" s="303" t="n">
        <v>45968</v>
      </c>
      <c r="C1061" s="276" t="n">
        <v>45962</v>
      </c>
      <c r="D1061" s="251" t="s">
        <v>158</v>
      </c>
      <c r="E1061" s="251" t="s">
        <v>240</v>
      </c>
      <c r="F1061" s="278" t="n">
        <v>399.69</v>
      </c>
      <c r="G1061" s="322" t="s">
        <v>606</v>
      </c>
      <c r="H1061" s="253" t="s">
        <v>872</v>
      </c>
      <c r="I1061" s="251" t="s">
        <v>394</v>
      </c>
      <c r="J1061" s="253" t="s">
        <v>1015</v>
      </c>
      <c r="K1061" s="251" t="s">
        <v>608</v>
      </c>
      <c r="L1061" s="280" t="s">
        <v>608</v>
      </c>
      <c r="M1061" s="250" t="s">
        <v>815</v>
      </c>
      <c r="N1061" s="250" t="s">
        <v>815</v>
      </c>
      <c r="O1061" s="250" t="n">
        <v>243971</v>
      </c>
      <c r="P1061" s="303" t="n">
        <v>45955</v>
      </c>
      <c r="Q1061" s="287"/>
      <c r="R1061" s="287"/>
      <c r="S1061" s="287"/>
    </row>
    <row r="1062" customFormat="false" ht="12.75" hidden="false" customHeight="true" outlineLevel="0" collapsed="false">
      <c r="A1062" s="302" t="n">
        <v>1059</v>
      </c>
      <c r="B1062" s="303" t="n">
        <v>45968</v>
      </c>
      <c r="C1062" s="276" t="n">
        <v>45962</v>
      </c>
      <c r="D1062" s="251" t="s">
        <v>158</v>
      </c>
      <c r="E1062" s="251" t="s">
        <v>238</v>
      </c>
      <c r="F1062" s="278" t="n">
        <v>2060.63</v>
      </c>
      <c r="G1062" s="322" t="s">
        <v>862</v>
      </c>
      <c r="H1062" s="253" t="s">
        <v>1006</v>
      </c>
      <c r="I1062" s="251" t="s">
        <v>396</v>
      </c>
      <c r="J1062" s="253" t="s">
        <v>864</v>
      </c>
      <c r="K1062" s="251" t="s">
        <v>865</v>
      </c>
      <c r="L1062" s="280" t="s">
        <v>865</v>
      </c>
      <c r="M1062" s="250" t="s">
        <v>503</v>
      </c>
      <c r="N1062" s="250" t="s">
        <v>815</v>
      </c>
      <c r="O1062" s="250" t="n">
        <v>176123</v>
      </c>
      <c r="P1062" s="303" t="n">
        <v>45971</v>
      </c>
      <c r="Q1062" s="287"/>
      <c r="R1062" s="287"/>
      <c r="S1062" s="287"/>
    </row>
    <row r="1063" customFormat="false" ht="12.75" hidden="false" customHeight="true" outlineLevel="0" collapsed="false">
      <c r="A1063" s="291" t="n">
        <v>1060</v>
      </c>
      <c r="B1063" s="303" t="n">
        <v>45968</v>
      </c>
      <c r="C1063" s="276" t="n">
        <v>45931</v>
      </c>
      <c r="D1063" s="251" t="s">
        <v>158</v>
      </c>
      <c r="E1063" s="251" t="s">
        <v>292</v>
      </c>
      <c r="F1063" s="278" t="n">
        <v>1350</v>
      </c>
      <c r="G1063" s="322" t="s">
        <v>1165</v>
      </c>
      <c r="H1063" s="253" t="s">
        <v>708</v>
      </c>
      <c r="I1063" s="251" t="s">
        <v>397</v>
      </c>
      <c r="J1063" s="253" t="s">
        <v>1109</v>
      </c>
      <c r="K1063" s="251" t="s">
        <v>1110</v>
      </c>
      <c r="L1063" s="280" t="s">
        <v>1110</v>
      </c>
      <c r="M1063" s="250" t="s">
        <v>468</v>
      </c>
      <c r="N1063" s="250" t="s">
        <v>468</v>
      </c>
      <c r="O1063" s="250" t="n">
        <v>4</v>
      </c>
      <c r="P1063" s="303" t="n">
        <v>45964</v>
      </c>
      <c r="Q1063" s="287"/>
      <c r="R1063" s="287"/>
      <c r="S1063" s="287"/>
    </row>
    <row r="1064" customFormat="false" ht="12.75" hidden="false" customHeight="true" outlineLevel="0" collapsed="false">
      <c r="A1064" s="291" t="n">
        <v>1061</v>
      </c>
      <c r="B1064" s="303" t="n">
        <v>45971</v>
      </c>
      <c r="C1064" s="276" t="n">
        <v>45931</v>
      </c>
      <c r="D1064" s="251" t="s">
        <v>147</v>
      </c>
      <c r="E1064" s="251" t="s">
        <v>211</v>
      </c>
      <c r="F1064" s="278" t="n">
        <v>3.09</v>
      </c>
      <c r="G1064" s="322" t="s">
        <v>702</v>
      </c>
      <c r="H1064" s="253" t="s">
        <v>482</v>
      </c>
      <c r="I1064" s="251" t="s">
        <v>393</v>
      </c>
      <c r="J1064" s="253" t="s">
        <v>860</v>
      </c>
      <c r="K1064" s="251" t="s">
        <v>1045</v>
      </c>
      <c r="L1064" s="280" t="s">
        <v>1045</v>
      </c>
      <c r="M1064" s="250" t="s">
        <v>468</v>
      </c>
      <c r="N1064" s="250" t="s">
        <v>468</v>
      </c>
      <c r="O1064" s="250" t="n">
        <v>202511008</v>
      </c>
      <c r="P1064" s="303" t="n">
        <v>45962</v>
      </c>
      <c r="Q1064" s="287"/>
      <c r="R1064" s="287"/>
      <c r="S1064" s="287"/>
    </row>
    <row r="1065" customFormat="false" ht="12.75" hidden="false" customHeight="true" outlineLevel="0" collapsed="false">
      <c r="A1065" s="302" t="n">
        <v>1062</v>
      </c>
      <c r="B1065" s="303" t="n">
        <v>45971</v>
      </c>
      <c r="C1065" s="276" t="n">
        <v>45931</v>
      </c>
      <c r="D1065" s="251" t="s">
        <v>147</v>
      </c>
      <c r="E1065" s="251" t="s">
        <v>211</v>
      </c>
      <c r="F1065" s="278" t="n">
        <v>5.12</v>
      </c>
      <c r="G1065" s="322" t="s">
        <v>702</v>
      </c>
      <c r="H1065" s="253" t="s">
        <v>482</v>
      </c>
      <c r="I1065" s="251" t="s">
        <v>394</v>
      </c>
      <c r="J1065" s="253" t="s">
        <v>860</v>
      </c>
      <c r="K1065" s="251" t="s">
        <v>1045</v>
      </c>
      <c r="L1065" s="280" t="s">
        <v>1045</v>
      </c>
      <c r="M1065" s="250" t="s">
        <v>468</v>
      </c>
      <c r="N1065" s="250" t="s">
        <v>468</v>
      </c>
      <c r="O1065" s="250" t="n">
        <v>202511009</v>
      </c>
      <c r="P1065" s="303" t="n">
        <v>45962</v>
      </c>
      <c r="Q1065" s="287"/>
      <c r="R1065" s="287"/>
      <c r="S1065" s="287"/>
    </row>
    <row r="1066" customFormat="false" ht="12.75" hidden="false" customHeight="true" outlineLevel="0" collapsed="false">
      <c r="A1066" s="291" t="n">
        <v>1063</v>
      </c>
      <c r="B1066" s="303" t="n">
        <v>45971</v>
      </c>
      <c r="C1066" s="276" t="n">
        <v>45931</v>
      </c>
      <c r="D1066" s="251" t="s">
        <v>147</v>
      </c>
      <c r="E1066" s="251" t="s">
        <v>211</v>
      </c>
      <c r="F1066" s="278" t="n">
        <v>2.44</v>
      </c>
      <c r="G1066" s="322" t="s">
        <v>702</v>
      </c>
      <c r="H1066" s="253" t="s">
        <v>482</v>
      </c>
      <c r="I1066" s="251" t="s">
        <v>395</v>
      </c>
      <c r="J1066" s="253" t="s">
        <v>860</v>
      </c>
      <c r="K1066" s="251" t="s">
        <v>1045</v>
      </c>
      <c r="L1066" s="280" t="s">
        <v>1045</v>
      </c>
      <c r="M1066" s="250" t="s">
        <v>468</v>
      </c>
      <c r="N1066" s="250" t="s">
        <v>468</v>
      </c>
      <c r="O1066" s="250" t="n">
        <v>202511010</v>
      </c>
      <c r="P1066" s="303" t="n">
        <v>45962</v>
      </c>
      <c r="Q1066" s="287"/>
      <c r="R1066" s="287"/>
      <c r="S1066" s="287"/>
    </row>
    <row r="1067" customFormat="false" ht="12.75" hidden="false" customHeight="true" outlineLevel="0" collapsed="false">
      <c r="A1067" s="291" t="n">
        <v>1064</v>
      </c>
      <c r="B1067" s="303" t="n">
        <v>45971</v>
      </c>
      <c r="C1067" s="276" t="n">
        <v>45931</v>
      </c>
      <c r="D1067" s="251" t="s">
        <v>147</v>
      </c>
      <c r="E1067" s="251" t="s">
        <v>211</v>
      </c>
      <c r="F1067" s="278" t="n">
        <v>0.81</v>
      </c>
      <c r="G1067" s="322" t="s">
        <v>702</v>
      </c>
      <c r="H1067" s="253" t="s">
        <v>482</v>
      </c>
      <c r="I1067" s="251" t="s">
        <v>397</v>
      </c>
      <c r="J1067" s="253" t="s">
        <v>860</v>
      </c>
      <c r="K1067" s="251" t="s">
        <v>1045</v>
      </c>
      <c r="L1067" s="280" t="s">
        <v>1045</v>
      </c>
      <c r="M1067" s="250" t="s">
        <v>468</v>
      </c>
      <c r="N1067" s="250" t="s">
        <v>468</v>
      </c>
      <c r="O1067" s="250" t="n">
        <v>202511011</v>
      </c>
      <c r="P1067" s="303" t="n">
        <v>45962</v>
      </c>
      <c r="Q1067" s="287"/>
      <c r="R1067" s="287"/>
      <c r="S1067" s="287"/>
    </row>
    <row r="1068" customFormat="false" ht="12.75" hidden="false" customHeight="true" outlineLevel="0" collapsed="false">
      <c r="A1068" s="302" t="n">
        <v>1065</v>
      </c>
      <c r="B1068" s="303" t="n">
        <v>45971</v>
      </c>
      <c r="C1068" s="276" t="n">
        <v>45931</v>
      </c>
      <c r="D1068" s="251" t="s">
        <v>147</v>
      </c>
      <c r="E1068" s="251" t="s">
        <v>211</v>
      </c>
      <c r="F1068" s="278" t="n">
        <v>3.5</v>
      </c>
      <c r="G1068" s="322" t="s">
        <v>702</v>
      </c>
      <c r="H1068" s="253" t="s">
        <v>482</v>
      </c>
      <c r="I1068" s="251" t="s">
        <v>396</v>
      </c>
      <c r="J1068" s="253" t="s">
        <v>860</v>
      </c>
      <c r="K1068" s="251" t="s">
        <v>1045</v>
      </c>
      <c r="L1068" s="280" t="s">
        <v>1045</v>
      </c>
      <c r="M1068" s="250" t="s">
        <v>468</v>
      </c>
      <c r="N1068" s="250" t="s">
        <v>468</v>
      </c>
      <c r="O1068" s="250" t="n">
        <v>202511012</v>
      </c>
      <c r="P1068" s="303" t="n">
        <v>45962</v>
      </c>
      <c r="Q1068" s="287"/>
      <c r="R1068" s="287"/>
      <c r="S1068" s="287"/>
    </row>
    <row r="1069" customFormat="false" ht="12.75" hidden="false" customHeight="true" outlineLevel="0" collapsed="false">
      <c r="A1069" s="291" t="n">
        <v>1066</v>
      </c>
      <c r="B1069" s="303" t="n">
        <v>45971</v>
      </c>
      <c r="C1069" s="276" t="n">
        <v>45962</v>
      </c>
      <c r="D1069" s="251" t="s">
        <v>158</v>
      </c>
      <c r="E1069" s="251" t="s">
        <v>302</v>
      </c>
      <c r="F1069" s="278" t="n">
        <v>16.4</v>
      </c>
      <c r="G1069" s="322" t="s">
        <v>1157</v>
      </c>
      <c r="H1069" s="253"/>
      <c r="I1069" s="251" t="s">
        <v>392</v>
      </c>
      <c r="J1069" s="253" t="s">
        <v>839</v>
      </c>
      <c r="K1069" s="251" t="s">
        <v>479</v>
      </c>
      <c r="L1069" s="280" t="s">
        <v>479</v>
      </c>
      <c r="M1069" s="250" t="s">
        <v>468</v>
      </c>
      <c r="N1069" s="250" t="s">
        <v>468</v>
      </c>
      <c r="O1069" s="250" t="n">
        <v>127582</v>
      </c>
      <c r="P1069" s="303" t="n">
        <v>45971</v>
      </c>
      <c r="Q1069" s="287"/>
      <c r="R1069" s="287"/>
      <c r="S1069" s="287"/>
    </row>
    <row r="1070" customFormat="false" ht="12.75" hidden="false" customHeight="true" outlineLevel="0" collapsed="false">
      <c r="A1070" s="291" t="n">
        <v>1067</v>
      </c>
      <c r="B1070" s="303" t="n">
        <v>45971</v>
      </c>
      <c r="C1070" s="276" t="n">
        <v>45962</v>
      </c>
      <c r="D1070" s="251" t="s">
        <v>158</v>
      </c>
      <c r="E1070" s="251" t="s">
        <v>354</v>
      </c>
      <c r="F1070" s="278" t="n">
        <v>306.9</v>
      </c>
      <c r="G1070" s="322" t="s">
        <v>1178</v>
      </c>
      <c r="H1070" s="253" t="s">
        <v>505</v>
      </c>
      <c r="I1070" s="251" t="s">
        <v>395</v>
      </c>
      <c r="J1070" s="251" t="s">
        <v>621</v>
      </c>
      <c r="K1070" s="251" t="s">
        <v>645</v>
      </c>
      <c r="L1070" s="280" t="s">
        <v>645</v>
      </c>
      <c r="M1070" s="250" t="s">
        <v>468</v>
      </c>
      <c r="N1070" s="250" t="s">
        <v>468</v>
      </c>
      <c r="O1070" s="250" t="n">
        <v>17051125</v>
      </c>
      <c r="P1070" s="303"/>
      <c r="Q1070" s="287"/>
      <c r="R1070" s="287"/>
      <c r="S1070" s="287"/>
    </row>
    <row r="1071" customFormat="false" ht="12.75" hidden="false" customHeight="true" outlineLevel="0" collapsed="false">
      <c r="A1071" s="302" t="n">
        <v>1068</v>
      </c>
      <c r="B1071" s="303" t="n">
        <v>45971</v>
      </c>
      <c r="C1071" s="276" t="n">
        <v>45962</v>
      </c>
      <c r="D1071" s="251" t="s">
        <v>158</v>
      </c>
      <c r="E1071" s="251" t="s">
        <v>354</v>
      </c>
      <c r="F1071" s="278" t="n">
        <v>287.1</v>
      </c>
      <c r="G1071" s="322" t="s">
        <v>1178</v>
      </c>
      <c r="H1071" s="253" t="s">
        <v>505</v>
      </c>
      <c r="I1071" s="251" t="s">
        <v>395</v>
      </c>
      <c r="J1071" s="295" t="s">
        <v>487</v>
      </c>
      <c r="K1071" s="251" t="s">
        <v>510</v>
      </c>
      <c r="L1071" s="280" t="s">
        <v>510</v>
      </c>
      <c r="M1071" s="250" t="s">
        <v>468</v>
      </c>
      <c r="N1071" s="250" t="s">
        <v>468</v>
      </c>
      <c r="O1071" s="250" t="n">
        <v>111261125</v>
      </c>
      <c r="P1071" s="303"/>
      <c r="Q1071" s="287"/>
      <c r="R1071" s="287"/>
      <c r="S1071" s="287"/>
    </row>
    <row r="1072" customFormat="false" ht="12.75" hidden="false" customHeight="true" outlineLevel="0" collapsed="false">
      <c r="A1072" s="291" t="n">
        <v>1069</v>
      </c>
      <c r="B1072" s="303" t="n">
        <v>45971</v>
      </c>
      <c r="C1072" s="276" t="n">
        <v>45962</v>
      </c>
      <c r="D1072" s="251" t="s">
        <v>147</v>
      </c>
      <c r="E1072" s="251" t="s">
        <v>209</v>
      </c>
      <c r="F1072" s="278" t="n">
        <v>5684.42</v>
      </c>
      <c r="G1072" s="322" t="s">
        <v>1208</v>
      </c>
      <c r="H1072" s="253" t="s">
        <v>482</v>
      </c>
      <c r="I1072" s="251" t="s">
        <v>394</v>
      </c>
      <c r="J1072" s="251" t="s">
        <v>621</v>
      </c>
      <c r="K1072" s="251" t="s">
        <v>622</v>
      </c>
      <c r="L1072" s="280" t="s">
        <v>622</v>
      </c>
      <c r="M1072" s="250" t="s">
        <v>468</v>
      </c>
      <c r="N1072" s="250" t="s">
        <v>468</v>
      </c>
      <c r="O1072" s="250" t="n">
        <v>69323</v>
      </c>
      <c r="P1072" s="303" t="n">
        <v>45971</v>
      </c>
      <c r="Q1072" s="287"/>
      <c r="R1072" s="287"/>
      <c r="S1072" s="287"/>
    </row>
    <row r="1073" customFormat="false" ht="12.75" hidden="false" customHeight="true" outlineLevel="0" collapsed="false">
      <c r="A1073" s="291" t="n">
        <v>1070</v>
      </c>
      <c r="B1073" s="303" t="n">
        <v>45971</v>
      </c>
      <c r="C1073" s="276" t="n">
        <v>45962</v>
      </c>
      <c r="D1073" s="251" t="s">
        <v>158</v>
      </c>
      <c r="E1073" s="251" t="s">
        <v>322</v>
      </c>
      <c r="F1073" s="278" t="n">
        <v>404</v>
      </c>
      <c r="G1073" s="322" t="s">
        <v>940</v>
      </c>
      <c r="H1073" s="253" t="s">
        <v>500</v>
      </c>
      <c r="I1073" s="251" t="s">
        <v>394</v>
      </c>
      <c r="J1073" s="253" t="s">
        <v>853</v>
      </c>
      <c r="K1073" s="251" t="s">
        <v>552</v>
      </c>
      <c r="L1073" s="280" t="s">
        <v>552</v>
      </c>
      <c r="M1073" s="250" t="s">
        <v>468</v>
      </c>
      <c r="N1073" s="250" t="s">
        <v>468</v>
      </c>
      <c r="O1073" s="250" t="n">
        <v>442</v>
      </c>
      <c r="P1073" s="303" t="n">
        <v>45965</v>
      </c>
      <c r="Q1073" s="287"/>
      <c r="R1073" s="287"/>
      <c r="S1073" s="287"/>
    </row>
    <row r="1074" customFormat="false" ht="12.75" hidden="false" customHeight="true" outlineLevel="0" collapsed="false">
      <c r="A1074" s="302" t="n">
        <v>1071</v>
      </c>
      <c r="B1074" s="303" t="n">
        <v>45971</v>
      </c>
      <c r="C1074" s="276" t="n">
        <v>45962</v>
      </c>
      <c r="D1074" s="251" t="s">
        <v>158</v>
      </c>
      <c r="E1074" s="251" t="s">
        <v>312</v>
      </c>
      <c r="F1074" s="278" t="n">
        <v>214</v>
      </c>
      <c r="G1074" s="322" t="s">
        <v>1209</v>
      </c>
      <c r="H1074" s="253" t="s">
        <v>500</v>
      </c>
      <c r="I1074" s="251" t="s">
        <v>395</v>
      </c>
      <c r="J1074" s="253" t="s">
        <v>853</v>
      </c>
      <c r="K1074" s="251" t="s">
        <v>552</v>
      </c>
      <c r="L1074" s="280" t="s">
        <v>552</v>
      </c>
      <c r="M1074" s="250" t="s">
        <v>468</v>
      </c>
      <c r="N1074" s="250" t="s">
        <v>468</v>
      </c>
      <c r="O1074" s="250" t="n">
        <v>450</v>
      </c>
      <c r="P1074" s="303" t="n">
        <v>45971</v>
      </c>
      <c r="Q1074" s="287"/>
      <c r="R1074" s="287"/>
      <c r="S1074" s="287"/>
    </row>
    <row r="1075" customFormat="false" ht="12.75" hidden="false" customHeight="true" outlineLevel="0" collapsed="false">
      <c r="A1075" s="291" t="n">
        <v>1072</v>
      </c>
      <c r="B1075" s="303" t="n">
        <v>45971</v>
      </c>
      <c r="C1075" s="276" t="n">
        <v>45962</v>
      </c>
      <c r="D1075" s="251" t="s">
        <v>158</v>
      </c>
      <c r="E1075" s="251" t="s">
        <v>314</v>
      </c>
      <c r="F1075" s="278" t="n">
        <v>226.8</v>
      </c>
      <c r="G1075" s="322" t="s">
        <v>1161</v>
      </c>
      <c r="H1075" s="253" t="s">
        <v>500</v>
      </c>
      <c r="I1075" s="251" t="s">
        <v>395</v>
      </c>
      <c r="J1075" s="253" t="s">
        <v>853</v>
      </c>
      <c r="K1075" s="251" t="s">
        <v>552</v>
      </c>
      <c r="L1075" s="280" t="s">
        <v>552</v>
      </c>
      <c r="M1075" s="250" t="s">
        <v>468</v>
      </c>
      <c r="N1075" s="250" t="s">
        <v>468</v>
      </c>
      <c r="O1075" s="250" t="n">
        <v>451</v>
      </c>
      <c r="P1075" s="303" t="n">
        <v>45971</v>
      </c>
      <c r="Q1075" s="287"/>
      <c r="R1075" s="287"/>
      <c r="S1075" s="287"/>
    </row>
    <row r="1076" customFormat="false" ht="12.75" hidden="false" customHeight="true" outlineLevel="0" collapsed="false">
      <c r="A1076" s="291" t="n">
        <v>1073</v>
      </c>
      <c r="B1076" s="303" t="n">
        <v>45971</v>
      </c>
      <c r="C1076" s="276" t="n">
        <v>45931</v>
      </c>
      <c r="D1076" s="251" t="s">
        <v>158</v>
      </c>
      <c r="E1076" s="251" t="s">
        <v>254</v>
      </c>
      <c r="F1076" s="278" t="n">
        <v>120.1</v>
      </c>
      <c r="G1076" s="322" t="s">
        <v>1101</v>
      </c>
      <c r="H1076" s="253" t="s">
        <v>588</v>
      </c>
      <c r="I1076" s="251" t="s">
        <v>394</v>
      </c>
      <c r="J1076" s="253" t="s">
        <v>589</v>
      </c>
      <c r="K1076" s="251" t="s">
        <v>1102</v>
      </c>
      <c r="L1076" s="280" t="s">
        <v>1102</v>
      </c>
      <c r="M1076" s="250" t="s">
        <v>815</v>
      </c>
      <c r="N1076" s="250" t="s">
        <v>815</v>
      </c>
      <c r="O1076" s="250" t="n">
        <v>39919235</v>
      </c>
      <c r="P1076" s="303" t="s">
        <v>1210</v>
      </c>
      <c r="Q1076" s="287"/>
      <c r="R1076" s="287"/>
      <c r="S1076" s="287"/>
    </row>
    <row r="1077" customFormat="false" ht="12.75" hidden="false" customHeight="true" outlineLevel="0" collapsed="false">
      <c r="A1077" s="302" t="n">
        <v>1074</v>
      </c>
      <c r="B1077" s="303" t="n">
        <v>45972</v>
      </c>
      <c r="C1077" s="276" t="n">
        <v>45962</v>
      </c>
      <c r="D1077" s="251" t="s">
        <v>113</v>
      </c>
      <c r="E1077" s="251" t="s">
        <v>113</v>
      </c>
      <c r="F1077" s="278" t="n">
        <v>558.11</v>
      </c>
      <c r="G1077" s="322" t="s">
        <v>1211</v>
      </c>
      <c r="H1077" s="253"/>
      <c r="I1077" s="251" t="s">
        <v>392</v>
      </c>
      <c r="J1077" s="253" t="s">
        <v>471</v>
      </c>
      <c r="K1077" s="251" t="s">
        <v>467</v>
      </c>
      <c r="L1077" s="280" t="s">
        <v>467</v>
      </c>
      <c r="M1077" s="250" t="s">
        <v>468</v>
      </c>
      <c r="N1077" s="250" t="s">
        <v>468</v>
      </c>
      <c r="O1077" s="250"/>
      <c r="P1077" s="303"/>
      <c r="Q1077" s="287"/>
      <c r="R1077" s="287"/>
      <c r="S1077" s="287"/>
    </row>
    <row r="1078" customFormat="false" ht="12.75" hidden="false" customHeight="true" outlineLevel="0" collapsed="false">
      <c r="A1078" s="291" t="n">
        <v>1075</v>
      </c>
      <c r="B1078" s="303" t="n">
        <v>45972</v>
      </c>
      <c r="C1078" s="276" t="n">
        <v>45962</v>
      </c>
      <c r="D1078" s="251" t="s">
        <v>147</v>
      </c>
      <c r="E1078" s="251" t="s">
        <v>234</v>
      </c>
      <c r="F1078" s="278" t="n">
        <v>146.92</v>
      </c>
      <c r="G1078" s="322" t="s">
        <v>1167</v>
      </c>
      <c r="H1078" s="253" t="s">
        <v>482</v>
      </c>
      <c r="I1078" s="251" t="s">
        <v>394</v>
      </c>
      <c r="J1078" s="253" t="s">
        <v>881</v>
      </c>
      <c r="K1078" s="251" t="s">
        <v>524</v>
      </c>
      <c r="L1078" s="280" t="s">
        <v>524</v>
      </c>
      <c r="M1078" s="250" t="s">
        <v>815</v>
      </c>
      <c r="N1078" s="250" t="s">
        <v>815</v>
      </c>
      <c r="O1078" s="250" t="n">
        <v>20253672</v>
      </c>
      <c r="P1078" s="303" t="n">
        <v>45964</v>
      </c>
      <c r="Q1078" s="287"/>
      <c r="R1078" s="287"/>
      <c r="S1078" s="287"/>
    </row>
    <row r="1079" customFormat="false" ht="12.75" hidden="false" customHeight="true" outlineLevel="0" collapsed="false">
      <c r="A1079" s="291" t="n">
        <v>1076</v>
      </c>
      <c r="B1079" s="303" t="n">
        <v>45972</v>
      </c>
      <c r="C1079" s="276" t="n">
        <v>45962</v>
      </c>
      <c r="D1079" s="251" t="s">
        <v>147</v>
      </c>
      <c r="E1079" s="251" t="s">
        <v>234</v>
      </c>
      <c r="F1079" s="278" t="n">
        <v>110.19</v>
      </c>
      <c r="G1079" s="322" t="s">
        <v>1167</v>
      </c>
      <c r="H1079" s="253" t="s">
        <v>482</v>
      </c>
      <c r="I1079" s="251" t="s">
        <v>395</v>
      </c>
      <c r="J1079" s="253" t="s">
        <v>881</v>
      </c>
      <c r="K1079" s="251" t="s">
        <v>524</v>
      </c>
      <c r="L1079" s="280" t="s">
        <v>524</v>
      </c>
      <c r="M1079" s="250" t="s">
        <v>815</v>
      </c>
      <c r="N1079" s="250" t="s">
        <v>815</v>
      </c>
      <c r="O1079" s="250" t="n">
        <v>20253673</v>
      </c>
      <c r="P1079" s="303" t="n">
        <v>45964</v>
      </c>
      <c r="Q1079" s="287"/>
      <c r="R1079" s="287"/>
      <c r="S1079" s="287"/>
    </row>
    <row r="1080" customFormat="false" ht="12.75" hidden="false" customHeight="true" outlineLevel="0" collapsed="false">
      <c r="A1080" s="302" t="n">
        <v>1077</v>
      </c>
      <c r="B1080" s="303" t="n">
        <v>45972</v>
      </c>
      <c r="C1080" s="276" t="n">
        <v>45962</v>
      </c>
      <c r="D1080" s="251" t="s">
        <v>147</v>
      </c>
      <c r="E1080" s="251" t="s">
        <v>234</v>
      </c>
      <c r="F1080" s="278" t="n">
        <v>91.82</v>
      </c>
      <c r="G1080" s="322" t="s">
        <v>1167</v>
      </c>
      <c r="H1080" s="253" t="s">
        <v>482</v>
      </c>
      <c r="I1080" s="251" t="s">
        <v>396</v>
      </c>
      <c r="J1080" s="253" t="s">
        <v>881</v>
      </c>
      <c r="K1080" s="251" t="s">
        <v>524</v>
      </c>
      <c r="L1080" s="280" t="s">
        <v>524</v>
      </c>
      <c r="M1080" s="250" t="s">
        <v>815</v>
      </c>
      <c r="N1080" s="250" t="s">
        <v>815</v>
      </c>
      <c r="O1080" s="250" t="n">
        <v>20253674</v>
      </c>
      <c r="P1080" s="303" t="n">
        <v>45964</v>
      </c>
      <c r="Q1080" s="287"/>
      <c r="R1080" s="287"/>
      <c r="S1080" s="287"/>
    </row>
    <row r="1081" customFormat="false" ht="12.75" hidden="false" customHeight="true" outlineLevel="0" collapsed="false">
      <c r="A1081" s="291" t="n">
        <v>1078</v>
      </c>
      <c r="B1081" s="303" t="n">
        <v>45972</v>
      </c>
      <c r="C1081" s="276" t="n">
        <v>45962</v>
      </c>
      <c r="D1081" s="251" t="s">
        <v>147</v>
      </c>
      <c r="E1081" s="251" t="s">
        <v>234</v>
      </c>
      <c r="F1081" s="278" t="n">
        <v>55.09</v>
      </c>
      <c r="G1081" s="322" t="s">
        <v>1167</v>
      </c>
      <c r="H1081" s="253" t="s">
        <v>482</v>
      </c>
      <c r="I1081" s="251" t="s">
        <v>397</v>
      </c>
      <c r="J1081" s="253" t="s">
        <v>881</v>
      </c>
      <c r="K1081" s="251" t="s">
        <v>524</v>
      </c>
      <c r="L1081" s="280" t="s">
        <v>524</v>
      </c>
      <c r="M1081" s="250" t="s">
        <v>815</v>
      </c>
      <c r="N1081" s="250" t="s">
        <v>815</v>
      </c>
      <c r="O1081" s="250" t="n">
        <v>20253677</v>
      </c>
      <c r="P1081" s="303" t="n">
        <v>45964</v>
      </c>
      <c r="Q1081" s="287"/>
      <c r="R1081" s="287"/>
      <c r="S1081" s="287"/>
    </row>
    <row r="1082" customFormat="false" ht="12.75" hidden="false" customHeight="true" outlineLevel="0" collapsed="false">
      <c r="A1082" s="291" t="n">
        <v>1079</v>
      </c>
      <c r="B1082" s="303" t="n">
        <v>45972</v>
      </c>
      <c r="C1082" s="276" t="n">
        <v>45962</v>
      </c>
      <c r="D1082" s="251" t="s">
        <v>147</v>
      </c>
      <c r="E1082" s="251" t="s">
        <v>234</v>
      </c>
      <c r="F1082" s="278" t="n">
        <v>73.46</v>
      </c>
      <c r="G1082" s="322" t="s">
        <v>1167</v>
      </c>
      <c r="H1082" s="253" t="s">
        <v>482</v>
      </c>
      <c r="I1082" s="251" t="s">
        <v>393</v>
      </c>
      <c r="J1082" s="253" t="s">
        <v>881</v>
      </c>
      <c r="K1082" s="251" t="s">
        <v>524</v>
      </c>
      <c r="L1082" s="280" t="s">
        <v>524</v>
      </c>
      <c r="M1082" s="250" t="s">
        <v>815</v>
      </c>
      <c r="N1082" s="250" t="s">
        <v>815</v>
      </c>
      <c r="O1082" s="250" t="n">
        <v>20253679</v>
      </c>
      <c r="P1082" s="303" t="n">
        <v>45964</v>
      </c>
      <c r="Q1082" s="287"/>
      <c r="R1082" s="287"/>
      <c r="S1082" s="287"/>
    </row>
    <row r="1083" customFormat="false" ht="12.75" hidden="false" customHeight="true" outlineLevel="0" collapsed="false">
      <c r="A1083" s="302" t="n">
        <v>1080</v>
      </c>
      <c r="B1083" s="303" t="n">
        <v>45972</v>
      </c>
      <c r="C1083" s="276" t="n">
        <v>45962</v>
      </c>
      <c r="D1083" s="251" t="s">
        <v>147</v>
      </c>
      <c r="E1083" s="251" t="s">
        <v>230</v>
      </c>
      <c r="F1083" s="278" t="n">
        <v>187.74</v>
      </c>
      <c r="G1083" s="322" t="s">
        <v>1168</v>
      </c>
      <c r="H1083" s="253" t="s">
        <v>482</v>
      </c>
      <c r="I1083" s="251" t="s">
        <v>394</v>
      </c>
      <c r="J1083" s="253" t="s">
        <v>881</v>
      </c>
      <c r="K1083" s="251" t="s">
        <v>524</v>
      </c>
      <c r="L1083" s="280" t="s">
        <v>524</v>
      </c>
      <c r="M1083" s="250" t="s">
        <v>815</v>
      </c>
      <c r="N1083" s="250" t="s">
        <v>815</v>
      </c>
      <c r="O1083" s="250" t="n">
        <v>20253732</v>
      </c>
      <c r="P1083" s="303" t="n">
        <v>45964</v>
      </c>
      <c r="Q1083" s="287"/>
      <c r="R1083" s="287"/>
      <c r="S1083" s="287"/>
    </row>
    <row r="1084" customFormat="false" ht="12.75" hidden="false" customHeight="true" outlineLevel="0" collapsed="false">
      <c r="A1084" s="291" t="n">
        <v>1081</v>
      </c>
      <c r="B1084" s="303" t="n">
        <v>45972</v>
      </c>
      <c r="C1084" s="276" t="n">
        <v>45962</v>
      </c>
      <c r="D1084" s="251" t="s">
        <v>147</v>
      </c>
      <c r="E1084" s="251" t="s">
        <v>230</v>
      </c>
      <c r="F1084" s="278" t="n">
        <v>140.8</v>
      </c>
      <c r="G1084" s="322" t="s">
        <v>1168</v>
      </c>
      <c r="H1084" s="253" t="s">
        <v>482</v>
      </c>
      <c r="I1084" s="251" t="s">
        <v>395</v>
      </c>
      <c r="J1084" s="253" t="s">
        <v>881</v>
      </c>
      <c r="K1084" s="251" t="s">
        <v>524</v>
      </c>
      <c r="L1084" s="280" t="s">
        <v>524</v>
      </c>
      <c r="M1084" s="250" t="s">
        <v>815</v>
      </c>
      <c r="N1084" s="250" t="s">
        <v>815</v>
      </c>
      <c r="O1084" s="250" t="n">
        <v>20253733</v>
      </c>
      <c r="P1084" s="303" t="n">
        <v>45964</v>
      </c>
      <c r="Q1084" s="287"/>
      <c r="R1084" s="287"/>
      <c r="S1084" s="287"/>
    </row>
    <row r="1085" customFormat="false" ht="12.75" hidden="false" customHeight="true" outlineLevel="0" collapsed="false">
      <c r="A1085" s="291" t="n">
        <v>1082</v>
      </c>
      <c r="B1085" s="303" t="n">
        <v>45972</v>
      </c>
      <c r="C1085" s="276" t="n">
        <v>45962</v>
      </c>
      <c r="D1085" s="251" t="s">
        <v>147</v>
      </c>
      <c r="E1085" s="251" t="s">
        <v>230</v>
      </c>
      <c r="F1085" s="278" t="n">
        <v>117.33</v>
      </c>
      <c r="G1085" s="322" t="s">
        <v>1168</v>
      </c>
      <c r="H1085" s="253" t="s">
        <v>482</v>
      </c>
      <c r="I1085" s="251" t="s">
        <v>396</v>
      </c>
      <c r="J1085" s="253" t="s">
        <v>881</v>
      </c>
      <c r="K1085" s="251" t="s">
        <v>524</v>
      </c>
      <c r="L1085" s="280" t="s">
        <v>524</v>
      </c>
      <c r="M1085" s="250" t="s">
        <v>815</v>
      </c>
      <c r="N1085" s="250" t="s">
        <v>815</v>
      </c>
      <c r="O1085" s="250" t="n">
        <v>20253734</v>
      </c>
      <c r="P1085" s="303" t="n">
        <v>45964</v>
      </c>
      <c r="Q1085" s="287"/>
      <c r="R1085" s="287"/>
      <c r="S1085" s="287"/>
    </row>
    <row r="1086" customFormat="false" ht="12.75" hidden="false" customHeight="true" outlineLevel="0" collapsed="false">
      <c r="A1086" s="302" t="n">
        <v>1083</v>
      </c>
      <c r="B1086" s="303" t="n">
        <v>45972</v>
      </c>
      <c r="C1086" s="276" t="n">
        <v>45962</v>
      </c>
      <c r="D1086" s="251" t="s">
        <v>147</v>
      </c>
      <c r="E1086" s="251" t="s">
        <v>230</v>
      </c>
      <c r="F1086" s="278" t="n">
        <v>70.4</v>
      </c>
      <c r="G1086" s="322" t="s">
        <v>1168</v>
      </c>
      <c r="H1086" s="253" t="s">
        <v>482</v>
      </c>
      <c r="I1086" s="251" t="s">
        <v>397</v>
      </c>
      <c r="J1086" s="253" t="s">
        <v>881</v>
      </c>
      <c r="K1086" s="251" t="s">
        <v>524</v>
      </c>
      <c r="L1086" s="280" t="s">
        <v>524</v>
      </c>
      <c r="M1086" s="250" t="s">
        <v>815</v>
      </c>
      <c r="N1086" s="250" t="s">
        <v>815</v>
      </c>
      <c r="O1086" s="250" t="n">
        <v>20253737</v>
      </c>
      <c r="P1086" s="303" t="n">
        <v>45964</v>
      </c>
      <c r="Q1086" s="287"/>
      <c r="R1086" s="287"/>
      <c r="S1086" s="287"/>
    </row>
    <row r="1087" customFormat="false" ht="12.75" hidden="false" customHeight="true" outlineLevel="0" collapsed="false">
      <c r="A1087" s="291" t="n">
        <v>1084</v>
      </c>
      <c r="B1087" s="303" t="n">
        <v>45972</v>
      </c>
      <c r="C1087" s="276" t="n">
        <v>45962</v>
      </c>
      <c r="D1087" s="251" t="s">
        <v>147</v>
      </c>
      <c r="E1087" s="251" t="s">
        <v>230</v>
      </c>
      <c r="F1087" s="278" t="n">
        <v>93.87</v>
      </c>
      <c r="G1087" s="322" t="s">
        <v>1168</v>
      </c>
      <c r="H1087" s="253" t="s">
        <v>482</v>
      </c>
      <c r="I1087" s="251" t="s">
        <v>393</v>
      </c>
      <c r="J1087" s="253" t="s">
        <v>881</v>
      </c>
      <c r="K1087" s="251" t="s">
        <v>524</v>
      </c>
      <c r="L1087" s="280" t="s">
        <v>524</v>
      </c>
      <c r="M1087" s="250" t="s">
        <v>815</v>
      </c>
      <c r="N1087" s="250" t="s">
        <v>815</v>
      </c>
      <c r="O1087" s="250" t="n">
        <v>20253739</v>
      </c>
      <c r="P1087" s="303" t="n">
        <v>45964</v>
      </c>
      <c r="Q1087" s="287"/>
      <c r="R1087" s="287"/>
      <c r="S1087" s="287"/>
    </row>
    <row r="1088" customFormat="false" ht="12.75" hidden="false" customHeight="true" outlineLevel="0" collapsed="false">
      <c r="A1088" s="291" t="n">
        <v>1085</v>
      </c>
      <c r="B1088" s="303" t="n">
        <v>45972</v>
      </c>
      <c r="C1088" s="276" t="n">
        <v>45962</v>
      </c>
      <c r="D1088" s="251" t="s">
        <v>147</v>
      </c>
      <c r="E1088" s="251" t="s">
        <v>222</v>
      </c>
      <c r="F1088" s="278" t="n">
        <v>444.86</v>
      </c>
      <c r="G1088" s="322" t="s">
        <v>1169</v>
      </c>
      <c r="H1088" s="253" t="s">
        <v>482</v>
      </c>
      <c r="I1088" s="251" t="s">
        <v>394</v>
      </c>
      <c r="J1088" s="253" t="s">
        <v>881</v>
      </c>
      <c r="K1088" s="251" t="s">
        <v>524</v>
      </c>
      <c r="L1088" s="280" t="s">
        <v>524</v>
      </c>
      <c r="M1088" s="250" t="s">
        <v>815</v>
      </c>
      <c r="N1088" s="250" t="s">
        <v>815</v>
      </c>
      <c r="O1088" s="250" t="n">
        <v>20253793</v>
      </c>
      <c r="P1088" s="303" t="n">
        <v>45964</v>
      </c>
      <c r="Q1088" s="287"/>
      <c r="R1088" s="287"/>
      <c r="S1088" s="287"/>
    </row>
    <row r="1089" customFormat="false" ht="12.75" hidden="false" customHeight="true" outlineLevel="0" collapsed="false">
      <c r="A1089" s="302" t="n">
        <v>1086</v>
      </c>
      <c r="B1089" s="303" t="n">
        <v>45972</v>
      </c>
      <c r="C1089" s="276" t="n">
        <v>45962</v>
      </c>
      <c r="D1089" s="251" t="s">
        <v>147</v>
      </c>
      <c r="E1089" s="251" t="s">
        <v>222</v>
      </c>
      <c r="F1089" s="278" t="n">
        <v>333.64</v>
      </c>
      <c r="G1089" s="322" t="s">
        <v>1169</v>
      </c>
      <c r="H1089" s="253" t="s">
        <v>482</v>
      </c>
      <c r="I1089" s="251" t="s">
        <v>395</v>
      </c>
      <c r="J1089" s="253" t="s">
        <v>881</v>
      </c>
      <c r="K1089" s="251" t="s">
        <v>524</v>
      </c>
      <c r="L1089" s="280" t="s">
        <v>524</v>
      </c>
      <c r="M1089" s="250" t="s">
        <v>815</v>
      </c>
      <c r="N1089" s="250" t="s">
        <v>815</v>
      </c>
      <c r="O1089" s="250" t="n">
        <v>20253794</v>
      </c>
      <c r="P1089" s="303" t="n">
        <v>45964</v>
      </c>
      <c r="Q1089" s="287"/>
      <c r="R1089" s="287"/>
      <c r="S1089" s="287"/>
    </row>
    <row r="1090" customFormat="false" ht="12.75" hidden="false" customHeight="true" outlineLevel="0" collapsed="false">
      <c r="A1090" s="291" t="n">
        <v>1087</v>
      </c>
      <c r="B1090" s="303" t="n">
        <v>45972</v>
      </c>
      <c r="C1090" s="276" t="n">
        <v>45962</v>
      </c>
      <c r="D1090" s="251" t="s">
        <v>147</v>
      </c>
      <c r="E1090" s="251" t="s">
        <v>222</v>
      </c>
      <c r="F1090" s="278" t="n">
        <v>278.04</v>
      </c>
      <c r="G1090" s="322" t="s">
        <v>1169</v>
      </c>
      <c r="H1090" s="253" t="s">
        <v>482</v>
      </c>
      <c r="I1090" s="251" t="s">
        <v>396</v>
      </c>
      <c r="J1090" s="253" t="s">
        <v>881</v>
      </c>
      <c r="K1090" s="251" t="s">
        <v>524</v>
      </c>
      <c r="L1090" s="280" t="s">
        <v>524</v>
      </c>
      <c r="M1090" s="250" t="s">
        <v>815</v>
      </c>
      <c r="N1090" s="250" t="s">
        <v>815</v>
      </c>
      <c r="O1090" s="250" t="n">
        <v>20253795</v>
      </c>
      <c r="P1090" s="303" t="n">
        <v>45964</v>
      </c>
      <c r="Q1090" s="287"/>
      <c r="R1090" s="287"/>
      <c r="S1090" s="287"/>
    </row>
    <row r="1091" customFormat="false" ht="12.75" hidden="false" customHeight="true" outlineLevel="0" collapsed="false">
      <c r="A1091" s="291" t="n">
        <v>1088</v>
      </c>
      <c r="B1091" s="303" t="n">
        <v>45972</v>
      </c>
      <c r="C1091" s="276" t="n">
        <v>45962</v>
      </c>
      <c r="D1091" s="251" t="s">
        <v>147</v>
      </c>
      <c r="E1091" s="251" t="s">
        <v>222</v>
      </c>
      <c r="F1091" s="278" t="n">
        <v>222.43</v>
      </c>
      <c r="G1091" s="322" t="s">
        <v>1169</v>
      </c>
      <c r="H1091" s="253" t="s">
        <v>482</v>
      </c>
      <c r="I1091" s="251" t="s">
        <v>393</v>
      </c>
      <c r="J1091" s="253" t="s">
        <v>881</v>
      </c>
      <c r="K1091" s="251" t="s">
        <v>524</v>
      </c>
      <c r="L1091" s="280" t="s">
        <v>524</v>
      </c>
      <c r="M1091" s="250" t="s">
        <v>815</v>
      </c>
      <c r="N1091" s="250" t="s">
        <v>815</v>
      </c>
      <c r="O1091" s="250" t="n">
        <v>20253800</v>
      </c>
      <c r="P1091" s="303" t="n">
        <v>45964</v>
      </c>
      <c r="Q1091" s="287"/>
      <c r="R1091" s="287"/>
      <c r="S1091" s="287"/>
    </row>
    <row r="1092" customFormat="false" ht="12.75" hidden="false" customHeight="true" outlineLevel="0" collapsed="false">
      <c r="A1092" s="302" t="n">
        <v>1089</v>
      </c>
      <c r="B1092" s="303" t="n">
        <v>45973</v>
      </c>
      <c r="C1092" s="276" t="n">
        <v>45962</v>
      </c>
      <c r="D1092" s="251" t="s">
        <v>158</v>
      </c>
      <c r="E1092" s="251" t="s">
        <v>302</v>
      </c>
      <c r="F1092" s="278" t="n">
        <v>37.28</v>
      </c>
      <c r="G1092" s="322" t="s">
        <v>1157</v>
      </c>
      <c r="H1092" s="253"/>
      <c r="I1092" s="251" t="s">
        <v>392</v>
      </c>
      <c r="J1092" s="253" t="s">
        <v>839</v>
      </c>
      <c r="K1092" s="251" t="s">
        <v>479</v>
      </c>
      <c r="L1092" s="280" t="s">
        <v>479</v>
      </c>
      <c r="M1092" s="250" t="s">
        <v>468</v>
      </c>
      <c r="N1092" s="250" t="s">
        <v>468</v>
      </c>
      <c r="O1092" s="250" t="n">
        <v>127581</v>
      </c>
      <c r="P1092" s="303" t="n">
        <v>45973</v>
      </c>
      <c r="Q1092" s="287"/>
      <c r="R1092" s="287"/>
      <c r="S1092" s="287"/>
    </row>
    <row r="1093" customFormat="false" ht="12.75" hidden="false" customHeight="true" outlineLevel="0" collapsed="false">
      <c r="A1093" s="291" t="n">
        <v>1090</v>
      </c>
      <c r="B1093" s="303" t="n">
        <v>45973</v>
      </c>
      <c r="C1093" s="276" t="n">
        <v>45931</v>
      </c>
      <c r="D1093" s="251" t="s">
        <v>158</v>
      </c>
      <c r="E1093" s="251" t="s">
        <v>258</v>
      </c>
      <c r="F1093" s="278" t="n">
        <v>322.84</v>
      </c>
      <c r="G1093" s="322" t="s">
        <v>1166</v>
      </c>
      <c r="H1093" s="253" t="s">
        <v>708</v>
      </c>
      <c r="I1093" s="251" t="s">
        <v>393</v>
      </c>
      <c r="J1093" s="253" t="s">
        <v>1030</v>
      </c>
      <c r="K1093" s="251" t="s">
        <v>939</v>
      </c>
      <c r="L1093" s="280" t="s">
        <v>939</v>
      </c>
      <c r="M1093" s="250" t="s">
        <v>468</v>
      </c>
      <c r="N1093" s="250" t="s">
        <v>468</v>
      </c>
      <c r="O1093" s="250" t="n">
        <v>20251822</v>
      </c>
      <c r="P1093" s="303" t="n">
        <v>45965</v>
      </c>
      <c r="Q1093" s="287"/>
      <c r="R1093" s="287"/>
      <c r="S1093" s="287"/>
    </row>
    <row r="1094" customFormat="false" ht="12.75" hidden="false" customHeight="true" outlineLevel="0" collapsed="false">
      <c r="A1094" s="291" t="n">
        <v>1091</v>
      </c>
      <c r="B1094" s="303" t="n">
        <v>45973</v>
      </c>
      <c r="C1094" s="276" t="n">
        <v>45931</v>
      </c>
      <c r="D1094" s="251" t="s">
        <v>158</v>
      </c>
      <c r="E1094" s="251" t="s">
        <v>258</v>
      </c>
      <c r="F1094" s="278" t="n">
        <v>645.69</v>
      </c>
      <c r="G1094" s="322" t="s">
        <v>1166</v>
      </c>
      <c r="H1094" s="253" t="s">
        <v>708</v>
      </c>
      <c r="I1094" s="251" t="s">
        <v>394</v>
      </c>
      <c r="J1094" s="253" t="s">
        <v>1030</v>
      </c>
      <c r="K1094" s="251" t="s">
        <v>939</v>
      </c>
      <c r="L1094" s="280" t="s">
        <v>939</v>
      </c>
      <c r="M1094" s="250" t="s">
        <v>468</v>
      </c>
      <c r="N1094" s="250" t="s">
        <v>468</v>
      </c>
      <c r="O1094" s="250" t="n">
        <v>20251823</v>
      </c>
      <c r="P1094" s="303" t="n">
        <v>45965</v>
      </c>
      <c r="Q1094" s="287"/>
      <c r="R1094" s="287"/>
      <c r="S1094" s="287"/>
    </row>
    <row r="1095" customFormat="false" ht="12.75" hidden="false" customHeight="true" outlineLevel="0" collapsed="false">
      <c r="A1095" s="302" t="n">
        <v>1092</v>
      </c>
      <c r="B1095" s="303" t="n">
        <v>45973</v>
      </c>
      <c r="C1095" s="276" t="n">
        <v>45931</v>
      </c>
      <c r="D1095" s="251" t="s">
        <v>158</v>
      </c>
      <c r="E1095" s="251" t="s">
        <v>258</v>
      </c>
      <c r="F1095" s="278" t="n">
        <v>484.27</v>
      </c>
      <c r="G1095" s="322" t="s">
        <v>1166</v>
      </c>
      <c r="H1095" s="253" t="s">
        <v>708</v>
      </c>
      <c r="I1095" s="251" t="s">
        <v>395</v>
      </c>
      <c r="J1095" s="253" t="s">
        <v>1030</v>
      </c>
      <c r="K1095" s="251" t="s">
        <v>939</v>
      </c>
      <c r="L1095" s="280" t="s">
        <v>939</v>
      </c>
      <c r="M1095" s="250" t="s">
        <v>468</v>
      </c>
      <c r="N1095" s="250" t="s">
        <v>468</v>
      </c>
      <c r="O1095" s="250" t="n">
        <v>20251824</v>
      </c>
      <c r="P1095" s="303" t="n">
        <v>45965</v>
      </c>
      <c r="Q1095" s="287"/>
      <c r="R1095" s="287"/>
      <c r="S1095" s="287"/>
    </row>
    <row r="1096" customFormat="false" ht="12.75" hidden="false" customHeight="true" outlineLevel="0" collapsed="false">
      <c r="A1096" s="291" t="n">
        <v>1093</v>
      </c>
      <c r="B1096" s="303" t="n">
        <v>45973</v>
      </c>
      <c r="C1096" s="276" t="n">
        <v>45931</v>
      </c>
      <c r="D1096" s="251" t="s">
        <v>158</v>
      </c>
      <c r="E1096" s="251" t="s">
        <v>258</v>
      </c>
      <c r="F1096" s="278" t="n">
        <v>98.54</v>
      </c>
      <c r="G1096" s="322" t="s">
        <v>1166</v>
      </c>
      <c r="H1096" s="253" t="s">
        <v>708</v>
      </c>
      <c r="I1096" s="251" t="s">
        <v>397</v>
      </c>
      <c r="J1096" s="253" t="s">
        <v>1030</v>
      </c>
      <c r="K1096" s="251" t="s">
        <v>939</v>
      </c>
      <c r="L1096" s="280" t="s">
        <v>939</v>
      </c>
      <c r="M1096" s="250" t="s">
        <v>468</v>
      </c>
      <c r="N1096" s="250" t="s">
        <v>468</v>
      </c>
      <c r="O1096" s="250" t="n">
        <v>20251825</v>
      </c>
      <c r="P1096" s="303" t="n">
        <v>45965</v>
      </c>
      <c r="Q1096" s="287"/>
      <c r="R1096" s="287"/>
      <c r="S1096" s="287"/>
    </row>
    <row r="1097" customFormat="false" ht="12.75" hidden="false" customHeight="true" outlineLevel="0" collapsed="false">
      <c r="A1097" s="291" t="n">
        <v>1094</v>
      </c>
      <c r="B1097" s="303" t="n">
        <v>45973</v>
      </c>
      <c r="C1097" s="276" t="n">
        <v>45717</v>
      </c>
      <c r="D1097" s="251" t="s">
        <v>158</v>
      </c>
      <c r="E1097" s="251" t="s">
        <v>258</v>
      </c>
      <c r="F1097" s="278" t="n">
        <v>403.55</v>
      </c>
      <c r="G1097" s="322" t="s">
        <v>1166</v>
      </c>
      <c r="H1097" s="253" t="s">
        <v>708</v>
      </c>
      <c r="I1097" s="251" t="s">
        <v>396</v>
      </c>
      <c r="J1097" s="253" t="s">
        <v>1030</v>
      </c>
      <c r="K1097" s="251" t="s">
        <v>939</v>
      </c>
      <c r="L1097" s="280" t="s">
        <v>939</v>
      </c>
      <c r="M1097" s="250" t="s">
        <v>468</v>
      </c>
      <c r="N1097" s="250" t="s">
        <v>468</v>
      </c>
      <c r="O1097" s="250" t="n">
        <v>20251826</v>
      </c>
      <c r="P1097" s="303" t="n">
        <v>45965</v>
      </c>
      <c r="Q1097" s="287"/>
      <c r="R1097" s="287"/>
      <c r="S1097" s="287"/>
    </row>
    <row r="1098" customFormat="false" ht="12.75" hidden="false" customHeight="true" outlineLevel="0" collapsed="false">
      <c r="A1098" s="302" t="n">
        <v>1095</v>
      </c>
      <c r="B1098" s="303" t="n">
        <v>45973</v>
      </c>
      <c r="C1098" s="276" t="n">
        <v>45962</v>
      </c>
      <c r="D1098" s="251" t="s">
        <v>147</v>
      </c>
      <c r="E1098" s="251" t="s">
        <v>222</v>
      </c>
      <c r="F1098" s="278" t="n">
        <v>166.87</v>
      </c>
      <c r="G1098" s="322" t="s">
        <v>1169</v>
      </c>
      <c r="H1098" s="253" t="s">
        <v>482</v>
      </c>
      <c r="I1098" s="251" t="s">
        <v>397</v>
      </c>
      <c r="J1098" s="253" t="s">
        <v>881</v>
      </c>
      <c r="K1098" s="251" t="s">
        <v>524</v>
      </c>
      <c r="L1098" s="280" t="s">
        <v>524</v>
      </c>
      <c r="M1098" s="250" t="s">
        <v>815</v>
      </c>
      <c r="N1098" s="250" t="s">
        <v>815</v>
      </c>
      <c r="O1098" s="250" t="n">
        <v>20253798</v>
      </c>
      <c r="P1098" s="303" t="n">
        <v>45964</v>
      </c>
      <c r="Q1098" s="287"/>
      <c r="R1098" s="287"/>
      <c r="S1098" s="287"/>
    </row>
    <row r="1099" customFormat="false" ht="12.75" hidden="false" customHeight="true" outlineLevel="0" collapsed="false">
      <c r="A1099" s="291" t="n">
        <v>1096</v>
      </c>
      <c r="B1099" s="303" t="n">
        <v>45973</v>
      </c>
      <c r="C1099" s="276" t="n">
        <v>45962</v>
      </c>
      <c r="D1099" s="251" t="s">
        <v>158</v>
      </c>
      <c r="E1099" s="251" t="s">
        <v>292</v>
      </c>
      <c r="F1099" s="278" t="n">
        <v>1215</v>
      </c>
      <c r="G1099" s="322" t="s">
        <v>868</v>
      </c>
      <c r="H1099" s="253" t="s">
        <v>1004</v>
      </c>
      <c r="I1099" s="251" t="s">
        <v>395</v>
      </c>
      <c r="J1099" s="253" t="s">
        <v>870</v>
      </c>
      <c r="K1099" s="251" t="s">
        <v>710</v>
      </c>
      <c r="L1099" s="280" t="s">
        <v>710</v>
      </c>
      <c r="M1099" s="250" t="s">
        <v>468</v>
      </c>
      <c r="N1099" s="250" t="s">
        <v>468</v>
      </c>
      <c r="O1099" s="250" t="n">
        <v>151</v>
      </c>
      <c r="P1099" s="303" t="n">
        <v>45971</v>
      </c>
      <c r="Q1099" s="287"/>
      <c r="R1099" s="287"/>
      <c r="S1099" s="287"/>
    </row>
    <row r="1100" customFormat="false" ht="12.75" hidden="false" customHeight="true" outlineLevel="0" collapsed="false">
      <c r="A1100" s="291" t="n">
        <v>1097</v>
      </c>
      <c r="B1100" s="303" t="n">
        <v>45973</v>
      </c>
      <c r="C1100" s="276" t="n">
        <v>45931</v>
      </c>
      <c r="D1100" s="251" t="s">
        <v>158</v>
      </c>
      <c r="E1100" s="251" t="s">
        <v>292</v>
      </c>
      <c r="F1100" s="278" t="n">
        <v>800</v>
      </c>
      <c r="G1100" s="322" t="s">
        <v>1165</v>
      </c>
      <c r="H1100" s="253" t="s">
        <v>588</v>
      </c>
      <c r="I1100" s="251" t="s">
        <v>394</v>
      </c>
      <c r="J1100" s="253" t="s">
        <v>1012</v>
      </c>
      <c r="K1100" s="251" t="s">
        <v>699</v>
      </c>
      <c r="L1100" s="280" t="s">
        <v>699</v>
      </c>
      <c r="M1100" s="250" t="s">
        <v>468</v>
      </c>
      <c r="N1100" s="250" t="s">
        <v>468</v>
      </c>
      <c r="O1100" s="250" t="n">
        <v>14</v>
      </c>
      <c r="P1100" s="303" t="n">
        <v>45964</v>
      </c>
      <c r="Q1100" s="287"/>
      <c r="R1100" s="287"/>
      <c r="S1100" s="287"/>
    </row>
    <row r="1101" customFormat="false" ht="12.75" hidden="false" customHeight="true" outlineLevel="0" collapsed="false">
      <c r="A1101" s="302" t="n">
        <v>1098</v>
      </c>
      <c r="B1101" s="303" t="n">
        <v>45974</v>
      </c>
      <c r="C1101" s="276" t="n">
        <v>45962</v>
      </c>
      <c r="D1101" s="251" t="s">
        <v>158</v>
      </c>
      <c r="E1101" s="251" t="s">
        <v>302</v>
      </c>
      <c r="F1101" s="278" t="n">
        <v>19.87</v>
      </c>
      <c r="G1101" s="322" t="s">
        <v>1157</v>
      </c>
      <c r="H1101" s="253"/>
      <c r="I1101" s="251" t="s">
        <v>392</v>
      </c>
      <c r="J1101" s="253" t="s">
        <v>839</v>
      </c>
      <c r="K1101" s="251" t="s">
        <v>479</v>
      </c>
      <c r="L1101" s="280" t="s">
        <v>479</v>
      </c>
      <c r="M1101" s="250" t="s">
        <v>468</v>
      </c>
      <c r="N1101" s="250" t="s">
        <v>468</v>
      </c>
      <c r="O1101" s="250" t="n">
        <v>127580</v>
      </c>
      <c r="P1101" s="303" t="n">
        <v>45974</v>
      </c>
      <c r="Q1101" s="287"/>
      <c r="R1101" s="287"/>
      <c r="S1101" s="287"/>
    </row>
    <row r="1102" customFormat="false" ht="12.75" hidden="false" customHeight="true" outlineLevel="0" collapsed="false">
      <c r="A1102" s="291" t="n">
        <v>1099</v>
      </c>
      <c r="B1102" s="303" t="n">
        <v>45974</v>
      </c>
      <c r="C1102" s="276" t="n">
        <v>45962</v>
      </c>
      <c r="D1102" s="251" t="s">
        <v>158</v>
      </c>
      <c r="E1102" s="251" t="s">
        <v>354</v>
      </c>
      <c r="F1102" s="278" t="n">
        <v>648</v>
      </c>
      <c r="G1102" s="322" t="s">
        <v>1178</v>
      </c>
      <c r="H1102" s="253" t="s">
        <v>505</v>
      </c>
      <c r="I1102" s="251" t="s">
        <v>397</v>
      </c>
      <c r="J1102" s="251" t="s">
        <v>487</v>
      </c>
      <c r="K1102" s="277" t="s">
        <v>612</v>
      </c>
      <c r="L1102" s="280" t="s">
        <v>612</v>
      </c>
      <c r="M1102" s="250"/>
      <c r="N1102" s="250"/>
      <c r="O1102" s="250" t="n">
        <v>22581125</v>
      </c>
      <c r="P1102" s="303"/>
      <c r="Q1102" s="287"/>
      <c r="R1102" s="287"/>
      <c r="S1102" s="287"/>
    </row>
    <row r="1103" customFormat="false" ht="12.75" hidden="false" customHeight="true" outlineLevel="0" collapsed="false">
      <c r="A1103" s="291" t="n">
        <v>1100</v>
      </c>
      <c r="B1103" s="303" t="n">
        <v>45974</v>
      </c>
      <c r="C1103" s="276" t="n">
        <v>45931</v>
      </c>
      <c r="D1103" s="251" t="s">
        <v>158</v>
      </c>
      <c r="E1103" s="251" t="s">
        <v>260</v>
      </c>
      <c r="F1103" s="278" t="n">
        <v>2000</v>
      </c>
      <c r="G1103" s="322" t="s">
        <v>1183</v>
      </c>
      <c r="H1103" s="253" t="s">
        <v>588</v>
      </c>
      <c r="I1103" s="251" t="s">
        <v>393</v>
      </c>
      <c r="J1103" s="253" t="s">
        <v>618</v>
      </c>
      <c r="K1103" s="251" t="s">
        <v>619</v>
      </c>
      <c r="L1103" s="280" t="s">
        <v>619</v>
      </c>
      <c r="M1103" s="250" t="s">
        <v>468</v>
      </c>
      <c r="N1103" s="250" t="s">
        <v>468</v>
      </c>
      <c r="O1103" s="250" t="n">
        <v>2025632</v>
      </c>
      <c r="P1103" s="303" t="n">
        <v>45965</v>
      </c>
      <c r="Q1103" s="287"/>
      <c r="R1103" s="287"/>
      <c r="S1103" s="287"/>
    </row>
    <row r="1104" customFormat="false" ht="12.75" hidden="false" customHeight="true" outlineLevel="0" collapsed="false">
      <c r="A1104" s="302" t="n">
        <v>1101</v>
      </c>
      <c r="B1104" s="303" t="n">
        <v>45974</v>
      </c>
      <c r="C1104" s="276" t="n">
        <v>45962</v>
      </c>
      <c r="D1104" s="251" t="s">
        <v>158</v>
      </c>
      <c r="E1104" s="251" t="s">
        <v>356</v>
      </c>
      <c r="F1104" s="278" t="n">
        <v>350</v>
      </c>
      <c r="G1104" s="322" t="s">
        <v>1212</v>
      </c>
      <c r="H1104" s="253" t="s">
        <v>500</v>
      </c>
      <c r="I1104" s="251" t="s">
        <v>394</v>
      </c>
      <c r="J1104" s="253" t="s">
        <v>853</v>
      </c>
      <c r="K1104" s="251" t="s">
        <v>552</v>
      </c>
      <c r="L1104" s="280" t="s">
        <v>552</v>
      </c>
      <c r="M1104" s="250" t="s">
        <v>468</v>
      </c>
      <c r="N1104" s="250" t="s">
        <v>468</v>
      </c>
      <c r="O1104" s="250" t="n">
        <v>387</v>
      </c>
      <c r="P1104" s="303"/>
      <c r="Q1104" s="287"/>
      <c r="R1104" s="287"/>
      <c r="S1104" s="287"/>
    </row>
    <row r="1105" customFormat="false" ht="12.75" hidden="false" customHeight="true" outlineLevel="0" collapsed="false">
      <c r="A1105" s="291" t="n">
        <v>1102</v>
      </c>
      <c r="B1105" s="303" t="n">
        <v>45975</v>
      </c>
      <c r="C1105" s="276" t="n">
        <v>45962</v>
      </c>
      <c r="D1105" s="251" t="s">
        <v>158</v>
      </c>
      <c r="E1105" s="251" t="s">
        <v>302</v>
      </c>
      <c r="F1105" s="278" t="n">
        <v>11.6</v>
      </c>
      <c r="G1105" s="322" t="s">
        <v>1157</v>
      </c>
      <c r="H1105" s="253"/>
      <c r="I1105" s="251" t="s">
        <v>392</v>
      </c>
      <c r="J1105" s="253" t="s">
        <v>839</v>
      </c>
      <c r="K1105" s="251" t="s">
        <v>479</v>
      </c>
      <c r="L1105" s="280" t="s">
        <v>479</v>
      </c>
      <c r="M1105" s="250" t="s">
        <v>468</v>
      </c>
      <c r="N1105" s="250" t="s">
        <v>468</v>
      </c>
      <c r="O1105" s="250" t="n">
        <v>127585</v>
      </c>
      <c r="P1105" s="303" t="n">
        <v>45975</v>
      </c>
      <c r="Q1105" s="287"/>
      <c r="R1105" s="287"/>
      <c r="S1105" s="287"/>
    </row>
    <row r="1106" customFormat="false" ht="12.75" hidden="false" customHeight="true" outlineLevel="0" collapsed="false">
      <c r="A1106" s="291" t="n">
        <v>1103</v>
      </c>
      <c r="B1106" s="303" t="n">
        <v>45975</v>
      </c>
      <c r="C1106" s="276" t="n">
        <v>45962</v>
      </c>
      <c r="D1106" s="251" t="s">
        <v>158</v>
      </c>
      <c r="E1106" s="251" t="s">
        <v>254</v>
      </c>
      <c r="F1106" s="278" t="n">
        <v>118.87</v>
      </c>
      <c r="G1106" s="322" t="s">
        <v>1176</v>
      </c>
      <c r="H1106" s="253" t="s">
        <v>708</v>
      </c>
      <c r="I1106" s="251" t="s">
        <v>397</v>
      </c>
      <c r="J1106" s="253" t="s">
        <v>1077</v>
      </c>
      <c r="K1106" s="251" t="s">
        <v>1078</v>
      </c>
      <c r="L1106" s="280" t="s">
        <v>1078</v>
      </c>
      <c r="M1106" s="250" t="s">
        <v>815</v>
      </c>
      <c r="N1106" s="250" t="s">
        <v>815</v>
      </c>
      <c r="O1106" s="250" t="n">
        <v>1492351</v>
      </c>
      <c r="P1106" s="303" t="n">
        <v>45975</v>
      </c>
      <c r="Q1106" s="287"/>
      <c r="R1106" s="287"/>
      <c r="S1106" s="287"/>
    </row>
    <row r="1107" customFormat="false" ht="12.75" hidden="false" customHeight="true" outlineLevel="0" collapsed="false">
      <c r="A1107" s="302" t="n">
        <v>1104</v>
      </c>
      <c r="B1107" s="303" t="n">
        <v>45975</v>
      </c>
      <c r="C1107" s="276" t="n">
        <v>45931</v>
      </c>
      <c r="D1107" s="251" t="s">
        <v>158</v>
      </c>
      <c r="E1107" s="251" t="s">
        <v>284</v>
      </c>
      <c r="F1107" s="278" t="n">
        <v>472.5</v>
      </c>
      <c r="G1107" s="322" t="s">
        <v>919</v>
      </c>
      <c r="H1107" s="253" t="s">
        <v>920</v>
      </c>
      <c r="I1107" s="251" t="s">
        <v>396</v>
      </c>
      <c r="J1107" s="253" t="s">
        <v>1029</v>
      </c>
      <c r="K1107" s="251" t="s">
        <v>769</v>
      </c>
      <c r="L1107" s="280" t="s">
        <v>769</v>
      </c>
      <c r="M1107" s="250" t="s">
        <v>503</v>
      </c>
      <c r="N1107" s="250" t="s">
        <v>503</v>
      </c>
      <c r="O1107" s="250" t="n">
        <v>23695</v>
      </c>
      <c r="P1107" s="303" t="n">
        <v>45976</v>
      </c>
      <c r="Q1107" s="287"/>
      <c r="R1107" s="287"/>
      <c r="S1107" s="287"/>
    </row>
    <row r="1108" customFormat="false" ht="12.75" hidden="false" customHeight="true" outlineLevel="0" collapsed="false">
      <c r="A1108" s="291" t="n">
        <v>1105</v>
      </c>
      <c r="B1108" s="303" t="n">
        <v>45975</v>
      </c>
      <c r="C1108" s="276" t="n">
        <v>45931</v>
      </c>
      <c r="D1108" s="251" t="s">
        <v>158</v>
      </c>
      <c r="E1108" s="251" t="s">
        <v>284</v>
      </c>
      <c r="F1108" s="278" t="n">
        <v>479.8</v>
      </c>
      <c r="G1108" s="322" t="s">
        <v>919</v>
      </c>
      <c r="H1108" s="253" t="s">
        <v>920</v>
      </c>
      <c r="I1108" s="251" t="s">
        <v>394</v>
      </c>
      <c r="J1108" s="253" t="s">
        <v>1029</v>
      </c>
      <c r="K1108" s="251" t="s">
        <v>769</v>
      </c>
      <c r="L1108" s="280" t="s">
        <v>769</v>
      </c>
      <c r="M1108" s="250" t="s">
        <v>503</v>
      </c>
      <c r="N1108" s="250" t="s">
        <v>503</v>
      </c>
      <c r="O1108" s="250" t="n">
        <v>23696</v>
      </c>
      <c r="P1108" s="303" t="n">
        <v>45976</v>
      </c>
      <c r="Q1108" s="287"/>
      <c r="R1108" s="287"/>
      <c r="S1108" s="287"/>
    </row>
    <row r="1109" customFormat="false" ht="12.75" hidden="false" customHeight="true" outlineLevel="0" collapsed="false">
      <c r="A1109" s="291" t="n">
        <v>1106</v>
      </c>
      <c r="B1109" s="303" t="n">
        <v>45975</v>
      </c>
      <c r="C1109" s="276" t="n">
        <v>45931</v>
      </c>
      <c r="D1109" s="251" t="s">
        <v>158</v>
      </c>
      <c r="E1109" s="251" t="s">
        <v>284</v>
      </c>
      <c r="F1109" s="278" t="n">
        <v>492.1</v>
      </c>
      <c r="G1109" s="322" t="s">
        <v>919</v>
      </c>
      <c r="H1109" s="253" t="s">
        <v>920</v>
      </c>
      <c r="I1109" s="251" t="s">
        <v>395</v>
      </c>
      <c r="J1109" s="253" t="s">
        <v>1029</v>
      </c>
      <c r="K1109" s="251" t="s">
        <v>769</v>
      </c>
      <c r="L1109" s="280" t="s">
        <v>769</v>
      </c>
      <c r="M1109" s="250" t="s">
        <v>503</v>
      </c>
      <c r="N1109" s="250" t="s">
        <v>503</v>
      </c>
      <c r="O1109" s="250" t="n">
        <v>23697</v>
      </c>
      <c r="P1109" s="303" t="n">
        <v>45976</v>
      </c>
      <c r="Q1109" s="287"/>
      <c r="R1109" s="287"/>
      <c r="S1109" s="287"/>
    </row>
    <row r="1110" customFormat="false" ht="12.75" hidden="false" customHeight="true" outlineLevel="0" collapsed="false">
      <c r="A1110" s="302" t="n">
        <v>1107</v>
      </c>
      <c r="B1110" s="303" t="n">
        <v>45975</v>
      </c>
      <c r="C1110" s="276" t="n">
        <v>45931</v>
      </c>
      <c r="D1110" s="251" t="s">
        <v>158</v>
      </c>
      <c r="E1110" s="251" t="s">
        <v>284</v>
      </c>
      <c r="F1110" s="278" t="n">
        <v>461.6</v>
      </c>
      <c r="G1110" s="322" t="s">
        <v>919</v>
      </c>
      <c r="H1110" s="253" t="s">
        <v>920</v>
      </c>
      <c r="I1110" s="251" t="s">
        <v>397</v>
      </c>
      <c r="J1110" s="253" t="s">
        <v>1029</v>
      </c>
      <c r="K1110" s="251" t="s">
        <v>769</v>
      </c>
      <c r="L1110" s="280" t="s">
        <v>769</v>
      </c>
      <c r="M1110" s="250" t="s">
        <v>503</v>
      </c>
      <c r="N1110" s="250" t="s">
        <v>503</v>
      </c>
      <c r="O1110" s="250" t="n">
        <v>23698</v>
      </c>
      <c r="P1110" s="303" t="n">
        <v>45976</v>
      </c>
      <c r="Q1110" s="287"/>
      <c r="R1110" s="287"/>
      <c r="S1110" s="287"/>
    </row>
    <row r="1111" customFormat="false" ht="12.75" hidden="false" customHeight="true" outlineLevel="0" collapsed="false">
      <c r="A1111" s="291" t="n">
        <v>1108</v>
      </c>
      <c r="B1111" s="303" t="n">
        <v>45975</v>
      </c>
      <c r="C1111" s="276" t="n">
        <v>45962</v>
      </c>
      <c r="D1111" s="251" t="s">
        <v>158</v>
      </c>
      <c r="E1111" s="251" t="s">
        <v>354</v>
      </c>
      <c r="F1111" s="278" t="n">
        <v>182.06</v>
      </c>
      <c r="G1111" s="322" t="s">
        <v>1178</v>
      </c>
      <c r="H1111" s="253" t="s">
        <v>505</v>
      </c>
      <c r="I1111" s="251" t="s">
        <v>395</v>
      </c>
      <c r="J1111" s="249" t="s">
        <v>487</v>
      </c>
      <c r="K1111" s="251" t="s">
        <v>830</v>
      </c>
      <c r="L1111" s="280" t="s">
        <v>830</v>
      </c>
      <c r="M1111" s="250" t="s">
        <v>468</v>
      </c>
      <c r="N1111" s="250" t="s">
        <v>468</v>
      </c>
      <c r="O1111" s="250" t="n">
        <v>130951125</v>
      </c>
      <c r="P1111" s="303"/>
      <c r="Q1111" s="287"/>
      <c r="R1111" s="287"/>
      <c r="S1111" s="287"/>
    </row>
    <row r="1112" customFormat="false" ht="12.75" hidden="false" customHeight="true" outlineLevel="0" collapsed="false">
      <c r="A1112" s="291" t="n">
        <v>1109</v>
      </c>
      <c r="B1112" s="303" t="n">
        <v>45975</v>
      </c>
      <c r="C1112" s="276" t="n">
        <v>45962</v>
      </c>
      <c r="D1112" s="251" t="s">
        <v>158</v>
      </c>
      <c r="E1112" s="251" t="s">
        <v>354</v>
      </c>
      <c r="F1112" s="278" t="n">
        <v>359.26</v>
      </c>
      <c r="G1112" s="322" t="s">
        <v>1178</v>
      </c>
      <c r="H1112" s="253" t="s">
        <v>505</v>
      </c>
      <c r="I1112" s="251" t="s">
        <v>395</v>
      </c>
      <c r="J1112" s="251" t="s">
        <v>487</v>
      </c>
      <c r="K1112" s="251" t="s">
        <v>695</v>
      </c>
      <c r="L1112" s="280" t="s">
        <v>695</v>
      </c>
      <c r="M1112" s="250" t="s">
        <v>468</v>
      </c>
      <c r="N1112" s="250" t="s">
        <v>468</v>
      </c>
      <c r="O1112" s="250" t="n">
        <v>133331125</v>
      </c>
      <c r="P1112" s="303"/>
      <c r="Q1112" s="287"/>
      <c r="R1112" s="287"/>
      <c r="S1112" s="287"/>
    </row>
    <row r="1113" customFormat="false" ht="12.75" hidden="false" customHeight="true" outlineLevel="0" collapsed="false">
      <c r="A1113" s="302" t="n">
        <v>1110</v>
      </c>
      <c r="B1113" s="303" t="n">
        <v>45975</v>
      </c>
      <c r="C1113" s="276" t="n">
        <v>45962</v>
      </c>
      <c r="D1113" s="251" t="s">
        <v>158</v>
      </c>
      <c r="E1113" s="251" t="s">
        <v>334</v>
      </c>
      <c r="F1113" s="278" t="n">
        <v>45.06</v>
      </c>
      <c r="G1113" s="322" t="s">
        <v>1179</v>
      </c>
      <c r="H1113" s="253" t="s">
        <v>872</v>
      </c>
      <c r="I1113" s="251" t="s">
        <v>393</v>
      </c>
      <c r="J1113" s="253" t="s">
        <v>887</v>
      </c>
      <c r="K1113" s="251" t="s">
        <v>761</v>
      </c>
      <c r="L1113" s="280" t="s">
        <v>761</v>
      </c>
      <c r="M1113" s="250" t="s">
        <v>815</v>
      </c>
      <c r="N1113" s="250" t="s">
        <v>815</v>
      </c>
      <c r="O1113" s="250" t="n">
        <v>11877</v>
      </c>
      <c r="P1113" s="303" t="n">
        <v>45935</v>
      </c>
      <c r="Q1113" s="287"/>
      <c r="R1113" s="287"/>
      <c r="S1113" s="287"/>
    </row>
    <row r="1114" customFormat="false" ht="12.75" hidden="false" customHeight="true" outlineLevel="0" collapsed="false">
      <c r="A1114" s="291" t="n">
        <v>1111</v>
      </c>
      <c r="B1114" s="303" t="n">
        <v>45975</v>
      </c>
      <c r="C1114" s="276" t="n">
        <v>45962</v>
      </c>
      <c r="D1114" s="251" t="s">
        <v>158</v>
      </c>
      <c r="E1114" s="251" t="s">
        <v>334</v>
      </c>
      <c r="F1114" s="278" t="n">
        <v>50.06</v>
      </c>
      <c r="G1114" s="322" t="s">
        <v>1179</v>
      </c>
      <c r="H1114" s="253" t="s">
        <v>872</v>
      </c>
      <c r="I1114" s="251" t="s">
        <v>394</v>
      </c>
      <c r="J1114" s="253" t="s">
        <v>887</v>
      </c>
      <c r="K1114" s="251" t="s">
        <v>761</v>
      </c>
      <c r="L1114" s="280" t="s">
        <v>761</v>
      </c>
      <c r="M1114" s="250" t="s">
        <v>815</v>
      </c>
      <c r="N1114" s="250" t="s">
        <v>815</v>
      </c>
      <c r="O1114" s="250" t="n">
        <v>11884</v>
      </c>
      <c r="P1114" s="303" t="n">
        <v>45935</v>
      </c>
      <c r="Q1114" s="287"/>
      <c r="R1114" s="287"/>
      <c r="S1114" s="287"/>
    </row>
    <row r="1115" customFormat="false" ht="12.75" hidden="false" customHeight="true" outlineLevel="0" collapsed="false">
      <c r="A1115" s="291" t="n">
        <v>1112</v>
      </c>
      <c r="B1115" s="303" t="n">
        <v>45975</v>
      </c>
      <c r="C1115" s="276" t="n">
        <v>45962</v>
      </c>
      <c r="D1115" s="251" t="s">
        <v>158</v>
      </c>
      <c r="E1115" s="251" t="s">
        <v>334</v>
      </c>
      <c r="F1115" s="278" t="n">
        <v>33.38</v>
      </c>
      <c r="G1115" s="322" t="s">
        <v>1179</v>
      </c>
      <c r="H1115" s="253" t="s">
        <v>872</v>
      </c>
      <c r="I1115" s="251" t="s">
        <v>394</v>
      </c>
      <c r="J1115" s="253" t="s">
        <v>887</v>
      </c>
      <c r="K1115" s="251" t="s">
        <v>761</v>
      </c>
      <c r="L1115" s="280" t="s">
        <v>761</v>
      </c>
      <c r="M1115" s="250" t="s">
        <v>815</v>
      </c>
      <c r="N1115" s="250" t="s">
        <v>815</v>
      </c>
      <c r="O1115" s="250" t="n">
        <v>11885</v>
      </c>
      <c r="P1115" s="303" t="n">
        <v>45935</v>
      </c>
      <c r="Q1115" s="287"/>
      <c r="R1115" s="287"/>
      <c r="S1115" s="287"/>
    </row>
    <row r="1116" customFormat="false" ht="12.75" hidden="false" customHeight="true" outlineLevel="0" collapsed="false">
      <c r="A1116" s="302" t="n">
        <v>1113</v>
      </c>
      <c r="B1116" s="303" t="n">
        <v>45975</v>
      </c>
      <c r="C1116" s="276" t="n">
        <v>45962</v>
      </c>
      <c r="D1116" s="251" t="s">
        <v>158</v>
      </c>
      <c r="E1116" s="251" t="s">
        <v>334</v>
      </c>
      <c r="F1116" s="278" t="n">
        <v>23.36</v>
      </c>
      <c r="G1116" s="322" t="s">
        <v>1179</v>
      </c>
      <c r="H1116" s="253" t="s">
        <v>872</v>
      </c>
      <c r="I1116" s="251" t="s">
        <v>396</v>
      </c>
      <c r="J1116" s="253" t="s">
        <v>887</v>
      </c>
      <c r="K1116" s="251" t="s">
        <v>761</v>
      </c>
      <c r="L1116" s="280" t="s">
        <v>761</v>
      </c>
      <c r="M1116" s="250" t="s">
        <v>815</v>
      </c>
      <c r="N1116" s="250" t="s">
        <v>815</v>
      </c>
      <c r="O1116" s="250" t="n">
        <v>11887</v>
      </c>
      <c r="P1116" s="303" t="n">
        <v>45935</v>
      </c>
      <c r="Q1116" s="287"/>
      <c r="R1116" s="287"/>
      <c r="S1116" s="287"/>
    </row>
    <row r="1117" customFormat="false" ht="12.75" hidden="false" customHeight="true" outlineLevel="0" collapsed="false">
      <c r="A1117" s="291" t="n">
        <v>1114</v>
      </c>
      <c r="B1117" s="303" t="n">
        <v>45975</v>
      </c>
      <c r="C1117" s="276" t="n">
        <v>45962</v>
      </c>
      <c r="D1117" s="251" t="s">
        <v>158</v>
      </c>
      <c r="E1117" s="251" t="s">
        <v>334</v>
      </c>
      <c r="F1117" s="278" t="n">
        <v>46.73</v>
      </c>
      <c r="G1117" s="322" t="s">
        <v>1179</v>
      </c>
      <c r="H1117" s="253" t="s">
        <v>872</v>
      </c>
      <c r="I1117" s="251" t="s">
        <v>397</v>
      </c>
      <c r="J1117" s="253" t="s">
        <v>887</v>
      </c>
      <c r="K1117" s="251" t="s">
        <v>761</v>
      </c>
      <c r="L1117" s="280" t="s">
        <v>761</v>
      </c>
      <c r="M1117" s="250" t="s">
        <v>815</v>
      </c>
      <c r="N1117" s="250" t="s">
        <v>815</v>
      </c>
      <c r="O1117" s="250" t="n">
        <v>11888</v>
      </c>
      <c r="P1117" s="303" t="n">
        <v>45935</v>
      </c>
      <c r="Q1117" s="287"/>
      <c r="R1117" s="287"/>
      <c r="S1117" s="287"/>
    </row>
    <row r="1118" customFormat="false" ht="12.75" hidden="false" customHeight="true" outlineLevel="0" collapsed="false">
      <c r="A1118" s="291" t="n">
        <v>1115</v>
      </c>
      <c r="B1118" s="303" t="n">
        <v>45975</v>
      </c>
      <c r="C1118" s="276" t="n">
        <v>45962</v>
      </c>
      <c r="D1118" s="251" t="s">
        <v>158</v>
      </c>
      <c r="E1118" s="251" t="s">
        <v>334</v>
      </c>
      <c r="F1118" s="278" t="n">
        <v>1377.6</v>
      </c>
      <c r="G1118" s="322" t="s">
        <v>1213</v>
      </c>
      <c r="H1118" s="253" t="s">
        <v>872</v>
      </c>
      <c r="I1118" s="251" t="s">
        <v>394</v>
      </c>
      <c r="J1118" s="253" t="s">
        <v>887</v>
      </c>
      <c r="K1118" s="251" t="s">
        <v>761</v>
      </c>
      <c r="L1118" s="280" t="s">
        <v>761</v>
      </c>
      <c r="M1118" s="250" t="s">
        <v>815</v>
      </c>
      <c r="N1118" s="250" t="s">
        <v>815</v>
      </c>
      <c r="O1118" s="250" t="n">
        <v>387446</v>
      </c>
      <c r="P1118" s="303" t="n">
        <v>45935</v>
      </c>
      <c r="Q1118" s="287"/>
      <c r="R1118" s="287"/>
      <c r="S1118" s="287"/>
    </row>
    <row r="1119" customFormat="false" ht="12.75" hidden="false" customHeight="true" outlineLevel="0" collapsed="false">
      <c r="A1119" s="302" t="n">
        <v>1116</v>
      </c>
      <c r="B1119" s="303" t="n">
        <v>45975</v>
      </c>
      <c r="C1119" s="276" t="n">
        <v>45962</v>
      </c>
      <c r="D1119" s="251" t="s">
        <v>158</v>
      </c>
      <c r="E1119" s="251" t="s">
        <v>334</v>
      </c>
      <c r="F1119" s="278" t="n">
        <v>2547.37</v>
      </c>
      <c r="G1119" s="322" t="s">
        <v>1181</v>
      </c>
      <c r="H1119" s="253" t="s">
        <v>872</v>
      </c>
      <c r="I1119" s="251" t="s">
        <v>393</v>
      </c>
      <c r="J1119" s="253" t="s">
        <v>887</v>
      </c>
      <c r="K1119" s="251" t="s">
        <v>761</v>
      </c>
      <c r="L1119" s="280" t="s">
        <v>761</v>
      </c>
      <c r="M1119" s="250" t="s">
        <v>815</v>
      </c>
      <c r="N1119" s="250" t="s">
        <v>815</v>
      </c>
      <c r="O1119" s="250" t="n">
        <v>962195</v>
      </c>
      <c r="P1119" s="303" t="n">
        <v>45935</v>
      </c>
      <c r="Q1119" s="287"/>
      <c r="R1119" s="287"/>
      <c r="S1119" s="287"/>
    </row>
    <row r="1120" customFormat="false" ht="12.75" hidden="false" customHeight="true" outlineLevel="0" collapsed="false">
      <c r="A1120" s="291" t="n">
        <v>1117</v>
      </c>
      <c r="B1120" s="303" t="n">
        <v>45975</v>
      </c>
      <c r="C1120" s="276" t="n">
        <v>45962</v>
      </c>
      <c r="D1120" s="251" t="s">
        <v>158</v>
      </c>
      <c r="E1120" s="251" t="s">
        <v>334</v>
      </c>
      <c r="F1120" s="278" t="n">
        <v>2025.69</v>
      </c>
      <c r="G1120" s="322" t="s">
        <v>1181</v>
      </c>
      <c r="H1120" s="253" t="s">
        <v>872</v>
      </c>
      <c r="I1120" s="251" t="s">
        <v>395</v>
      </c>
      <c r="J1120" s="253" t="s">
        <v>887</v>
      </c>
      <c r="K1120" s="251" t="s">
        <v>761</v>
      </c>
      <c r="L1120" s="280" t="s">
        <v>761</v>
      </c>
      <c r="M1120" s="250" t="s">
        <v>815</v>
      </c>
      <c r="N1120" s="250" t="s">
        <v>815</v>
      </c>
      <c r="O1120" s="250" t="n">
        <v>962197</v>
      </c>
      <c r="P1120" s="303" t="n">
        <v>45935</v>
      </c>
      <c r="Q1120" s="287"/>
      <c r="R1120" s="287"/>
      <c r="S1120" s="287"/>
    </row>
    <row r="1121" customFormat="false" ht="12.75" hidden="false" customHeight="true" outlineLevel="0" collapsed="false">
      <c r="A1121" s="291" t="n">
        <v>1118</v>
      </c>
      <c r="B1121" s="303" t="n">
        <v>45975</v>
      </c>
      <c r="C1121" s="276" t="n">
        <v>45962</v>
      </c>
      <c r="D1121" s="251" t="s">
        <v>158</v>
      </c>
      <c r="E1121" s="251" t="s">
        <v>334</v>
      </c>
      <c r="F1121" s="278" t="n">
        <v>2501.26</v>
      </c>
      <c r="G1121" s="322" t="s">
        <v>1181</v>
      </c>
      <c r="H1121" s="253" t="s">
        <v>872</v>
      </c>
      <c r="I1121" s="251" t="s">
        <v>394</v>
      </c>
      <c r="J1121" s="253" t="s">
        <v>887</v>
      </c>
      <c r="K1121" s="251" t="s">
        <v>761</v>
      </c>
      <c r="L1121" s="280" t="s">
        <v>761</v>
      </c>
      <c r="M1121" s="250" t="s">
        <v>815</v>
      </c>
      <c r="N1121" s="250" t="s">
        <v>815</v>
      </c>
      <c r="O1121" s="250" t="n">
        <v>962203</v>
      </c>
      <c r="P1121" s="303" t="n">
        <v>45935</v>
      </c>
      <c r="Q1121" s="287"/>
      <c r="R1121" s="287"/>
      <c r="S1121" s="287"/>
    </row>
    <row r="1122" customFormat="false" ht="12.75" hidden="false" customHeight="true" outlineLevel="0" collapsed="false">
      <c r="A1122" s="302" t="n">
        <v>1119</v>
      </c>
      <c r="B1122" s="303" t="n">
        <v>45975</v>
      </c>
      <c r="C1122" s="276" t="n">
        <v>45962</v>
      </c>
      <c r="D1122" s="251" t="s">
        <v>158</v>
      </c>
      <c r="E1122" s="251" t="s">
        <v>334</v>
      </c>
      <c r="F1122" s="278" t="n">
        <v>1723.84</v>
      </c>
      <c r="G1122" s="322" t="s">
        <v>1181</v>
      </c>
      <c r="H1122" s="253" t="s">
        <v>872</v>
      </c>
      <c r="I1122" s="251" t="s">
        <v>394</v>
      </c>
      <c r="J1122" s="253" t="s">
        <v>887</v>
      </c>
      <c r="K1122" s="251" t="s">
        <v>761</v>
      </c>
      <c r="L1122" s="280" t="s">
        <v>761</v>
      </c>
      <c r="M1122" s="250" t="s">
        <v>815</v>
      </c>
      <c r="N1122" s="250" t="s">
        <v>815</v>
      </c>
      <c r="O1122" s="250" t="n">
        <v>962204</v>
      </c>
      <c r="P1122" s="303" t="n">
        <v>45935</v>
      </c>
      <c r="Q1122" s="287"/>
      <c r="R1122" s="287"/>
      <c r="S1122" s="287"/>
    </row>
    <row r="1123" customFormat="false" ht="12.75" hidden="false" customHeight="true" outlineLevel="0" collapsed="false">
      <c r="A1123" s="291" t="n">
        <v>1120</v>
      </c>
      <c r="B1123" s="303" t="n">
        <v>45975</v>
      </c>
      <c r="C1123" s="276" t="n">
        <v>45962</v>
      </c>
      <c r="D1123" s="251" t="s">
        <v>158</v>
      </c>
      <c r="E1123" s="251" t="s">
        <v>334</v>
      </c>
      <c r="F1123" s="278" t="n">
        <v>2485.96</v>
      </c>
      <c r="G1123" s="322" t="s">
        <v>1181</v>
      </c>
      <c r="H1123" s="253" t="s">
        <v>872</v>
      </c>
      <c r="I1123" s="251" t="s">
        <v>396</v>
      </c>
      <c r="J1123" s="253" t="s">
        <v>887</v>
      </c>
      <c r="K1123" s="251" t="s">
        <v>761</v>
      </c>
      <c r="L1123" s="280" t="s">
        <v>761</v>
      </c>
      <c r="M1123" s="250" t="s">
        <v>815</v>
      </c>
      <c r="N1123" s="250" t="s">
        <v>815</v>
      </c>
      <c r="O1123" s="250" t="n">
        <v>962205</v>
      </c>
      <c r="P1123" s="303" t="n">
        <v>45935</v>
      </c>
      <c r="Q1123" s="287"/>
      <c r="R1123" s="287"/>
      <c r="S1123" s="287"/>
    </row>
    <row r="1124" customFormat="false" ht="12.75" hidden="false" customHeight="true" outlineLevel="0" collapsed="false">
      <c r="A1124" s="291" t="n">
        <v>1121</v>
      </c>
      <c r="B1124" s="303" t="n">
        <v>45975</v>
      </c>
      <c r="C1124" s="276" t="n">
        <v>45962</v>
      </c>
      <c r="D1124" s="251" t="s">
        <v>158</v>
      </c>
      <c r="E1124" s="251" t="s">
        <v>334</v>
      </c>
      <c r="F1124" s="278" t="n">
        <v>1289.78</v>
      </c>
      <c r="G1124" s="322" t="s">
        <v>1181</v>
      </c>
      <c r="H1124" s="253" t="s">
        <v>872</v>
      </c>
      <c r="I1124" s="251" t="s">
        <v>396</v>
      </c>
      <c r="J1124" s="253" t="s">
        <v>887</v>
      </c>
      <c r="K1124" s="251" t="s">
        <v>761</v>
      </c>
      <c r="L1124" s="280" t="s">
        <v>761</v>
      </c>
      <c r="M1124" s="250" t="s">
        <v>815</v>
      </c>
      <c r="N1124" s="250" t="s">
        <v>815</v>
      </c>
      <c r="O1124" s="250" t="n">
        <v>962206</v>
      </c>
      <c r="P1124" s="303" t="n">
        <v>45935</v>
      </c>
      <c r="Q1124" s="287"/>
      <c r="R1124" s="287"/>
      <c r="S1124" s="287"/>
    </row>
    <row r="1125" customFormat="false" ht="12.75" hidden="false" customHeight="true" outlineLevel="0" collapsed="false">
      <c r="A1125" s="302" t="n">
        <v>1122</v>
      </c>
      <c r="B1125" s="303" t="n">
        <v>45975</v>
      </c>
      <c r="C1125" s="276" t="n">
        <v>45962</v>
      </c>
      <c r="D1125" s="251" t="s">
        <v>158</v>
      </c>
      <c r="E1125" s="251" t="s">
        <v>334</v>
      </c>
      <c r="F1125" s="278" t="n">
        <v>2223.99</v>
      </c>
      <c r="G1125" s="322" t="s">
        <v>1181</v>
      </c>
      <c r="H1125" s="253" t="s">
        <v>872</v>
      </c>
      <c r="I1125" s="251" t="s">
        <v>397</v>
      </c>
      <c r="J1125" s="253" t="s">
        <v>887</v>
      </c>
      <c r="K1125" s="251" t="s">
        <v>761</v>
      </c>
      <c r="L1125" s="280" t="s">
        <v>761</v>
      </c>
      <c r="M1125" s="250" t="s">
        <v>815</v>
      </c>
      <c r="N1125" s="250" t="s">
        <v>815</v>
      </c>
      <c r="O1125" s="250" t="n">
        <v>962207</v>
      </c>
      <c r="P1125" s="303" t="n">
        <v>45935</v>
      </c>
      <c r="Q1125" s="287"/>
      <c r="R1125" s="287"/>
      <c r="S1125" s="287"/>
    </row>
    <row r="1126" customFormat="false" ht="12.75" hidden="false" customHeight="true" outlineLevel="0" collapsed="false">
      <c r="A1126" s="291" t="n">
        <v>1123</v>
      </c>
      <c r="B1126" s="303" t="n">
        <v>45975</v>
      </c>
      <c r="C1126" s="276" t="n">
        <v>45962</v>
      </c>
      <c r="D1126" s="251" t="s">
        <v>158</v>
      </c>
      <c r="E1126" s="251" t="s">
        <v>334</v>
      </c>
      <c r="F1126" s="278" t="n">
        <v>2599.97</v>
      </c>
      <c r="G1126" s="322" t="s">
        <v>1181</v>
      </c>
      <c r="H1126" s="253" t="s">
        <v>872</v>
      </c>
      <c r="I1126" s="251" t="s">
        <v>393</v>
      </c>
      <c r="J1126" s="253" t="s">
        <v>887</v>
      </c>
      <c r="K1126" s="251" t="s">
        <v>761</v>
      </c>
      <c r="L1126" s="280" t="s">
        <v>761</v>
      </c>
      <c r="M1126" s="250" t="s">
        <v>815</v>
      </c>
      <c r="N1126" s="250" t="s">
        <v>815</v>
      </c>
      <c r="O1126" s="250" t="n">
        <v>980813</v>
      </c>
      <c r="P1126" s="303" t="n">
        <v>45935</v>
      </c>
      <c r="Q1126" s="287"/>
      <c r="R1126" s="287"/>
      <c r="S1126" s="287"/>
    </row>
    <row r="1127" customFormat="false" ht="12.75" hidden="false" customHeight="true" outlineLevel="0" collapsed="false">
      <c r="A1127" s="291" t="n">
        <v>1124</v>
      </c>
      <c r="B1127" s="303" t="n">
        <v>45975</v>
      </c>
      <c r="C1127" s="276" t="n">
        <v>45931</v>
      </c>
      <c r="D1127" s="251" t="s">
        <v>158</v>
      </c>
      <c r="E1127" s="251" t="s">
        <v>248</v>
      </c>
      <c r="F1127" s="278" t="n">
        <v>71.61</v>
      </c>
      <c r="G1127" s="322" t="s">
        <v>1079</v>
      </c>
      <c r="H1127" s="253" t="s">
        <v>588</v>
      </c>
      <c r="I1127" s="251" t="s">
        <v>395</v>
      </c>
      <c r="J1127" s="253" t="s">
        <v>949</v>
      </c>
      <c r="K1127" s="251" t="s">
        <v>950</v>
      </c>
      <c r="L1127" s="280" t="s">
        <v>950</v>
      </c>
      <c r="M1127" s="250" t="s">
        <v>815</v>
      </c>
      <c r="N1127" s="250" t="s">
        <v>815</v>
      </c>
      <c r="O1127" s="250" t="n">
        <v>1048022</v>
      </c>
      <c r="P1127" s="303" t="n">
        <v>45961</v>
      </c>
      <c r="Q1127" s="287"/>
      <c r="R1127" s="287"/>
      <c r="S1127" s="287"/>
    </row>
    <row r="1128" customFormat="false" ht="12.75" hidden="false" customHeight="true" outlineLevel="0" collapsed="false">
      <c r="A1128" s="302" t="n">
        <v>1125</v>
      </c>
      <c r="B1128" s="303" t="n">
        <v>45978</v>
      </c>
      <c r="C1128" s="276" t="n">
        <v>45962</v>
      </c>
      <c r="D1128" s="251" t="s">
        <v>158</v>
      </c>
      <c r="E1128" s="251" t="s">
        <v>242</v>
      </c>
      <c r="F1128" s="278" t="n">
        <v>79.16</v>
      </c>
      <c r="G1128" s="322" t="s">
        <v>1177</v>
      </c>
      <c r="H1128" s="253" t="s">
        <v>473</v>
      </c>
      <c r="I1128" s="251" t="s">
        <v>394</v>
      </c>
      <c r="J1128" s="253" t="s">
        <v>860</v>
      </c>
      <c r="K1128" s="251" t="s">
        <v>1045</v>
      </c>
      <c r="L1128" s="280" t="s">
        <v>1045</v>
      </c>
      <c r="M1128" s="250" t="s">
        <v>468</v>
      </c>
      <c r="N1128" s="250" t="s">
        <v>468</v>
      </c>
      <c r="O1128" s="250" t="n">
        <v>6594692</v>
      </c>
      <c r="P1128" s="303"/>
      <c r="Q1128" s="287"/>
      <c r="R1128" s="287"/>
      <c r="S1128" s="287"/>
    </row>
    <row r="1129" customFormat="false" ht="12.75" hidden="false" customHeight="true" outlineLevel="0" collapsed="false">
      <c r="A1129" s="291" t="n">
        <v>1126</v>
      </c>
      <c r="B1129" s="303" t="n">
        <v>45978</v>
      </c>
      <c r="C1129" s="276" t="n">
        <v>45962</v>
      </c>
      <c r="D1129" s="251" t="s">
        <v>158</v>
      </c>
      <c r="E1129" s="251" t="s">
        <v>242</v>
      </c>
      <c r="F1129" s="278" t="n">
        <v>79.16</v>
      </c>
      <c r="G1129" s="322" t="s">
        <v>1177</v>
      </c>
      <c r="H1129" s="253" t="s">
        <v>473</v>
      </c>
      <c r="I1129" s="251" t="s">
        <v>394</v>
      </c>
      <c r="J1129" s="253" t="s">
        <v>860</v>
      </c>
      <c r="K1129" s="251" t="s">
        <v>1045</v>
      </c>
      <c r="L1129" s="280" t="s">
        <v>1045</v>
      </c>
      <c r="M1129" s="250" t="s">
        <v>468</v>
      </c>
      <c r="N1129" s="250" t="s">
        <v>468</v>
      </c>
      <c r="O1129" s="250" t="n">
        <v>6594693</v>
      </c>
      <c r="P1129" s="303"/>
      <c r="Q1129" s="287"/>
      <c r="R1129" s="287"/>
      <c r="S1129" s="287"/>
    </row>
    <row r="1130" customFormat="false" ht="12.75" hidden="false" customHeight="true" outlineLevel="0" collapsed="false">
      <c r="A1130" s="291" t="n">
        <v>1127</v>
      </c>
      <c r="B1130" s="303" t="n">
        <v>45978</v>
      </c>
      <c r="C1130" s="276" t="n">
        <v>45962</v>
      </c>
      <c r="D1130" s="251" t="s">
        <v>136</v>
      </c>
      <c r="E1130" s="251" t="s">
        <v>142</v>
      </c>
      <c r="F1130" s="278" t="n">
        <v>397.24</v>
      </c>
      <c r="G1130" s="322" t="s">
        <v>1147</v>
      </c>
      <c r="H1130" s="253" t="s">
        <v>505</v>
      </c>
      <c r="I1130" s="251" t="s">
        <v>392</v>
      </c>
      <c r="J1130" s="253" t="s">
        <v>1148</v>
      </c>
      <c r="K1130" s="251" t="s">
        <v>1189</v>
      </c>
      <c r="L1130" s="280" t="s">
        <v>1189</v>
      </c>
      <c r="M1130" s="250" t="s">
        <v>468</v>
      </c>
      <c r="N1130" s="250" t="s">
        <v>468</v>
      </c>
      <c r="O1130" s="250" t="n">
        <v>69276</v>
      </c>
      <c r="P1130" s="303"/>
      <c r="Q1130" s="287"/>
      <c r="R1130" s="287"/>
      <c r="S1130" s="287"/>
    </row>
    <row r="1131" customFormat="false" ht="12.75" hidden="false" customHeight="true" outlineLevel="0" collapsed="false">
      <c r="A1131" s="302" t="n">
        <v>1128</v>
      </c>
      <c r="B1131" s="303" t="n">
        <v>45978</v>
      </c>
      <c r="C1131" s="276" t="n">
        <v>45962</v>
      </c>
      <c r="D1131" s="251" t="s">
        <v>158</v>
      </c>
      <c r="E1131" s="251" t="s">
        <v>334</v>
      </c>
      <c r="F1131" s="278" t="n">
        <v>43.39</v>
      </c>
      <c r="G1131" s="322" t="s">
        <v>1179</v>
      </c>
      <c r="H1131" s="253" t="s">
        <v>872</v>
      </c>
      <c r="I1131" s="251" t="s">
        <v>395</v>
      </c>
      <c r="J1131" s="253" t="s">
        <v>887</v>
      </c>
      <c r="K1131" s="251" t="s">
        <v>761</v>
      </c>
      <c r="L1131" s="280" t="s">
        <v>761</v>
      </c>
      <c r="M1131" s="250" t="s">
        <v>815</v>
      </c>
      <c r="N1131" s="250" t="s">
        <v>815</v>
      </c>
      <c r="O1131" s="250" t="n">
        <v>11879</v>
      </c>
      <c r="P1131" s="303" t="n">
        <v>45935</v>
      </c>
      <c r="Q1131" s="287"/>
      <c r="R1131" s="287"/>
      <c r="S1131" s="287"/>
    </row>
    <row r="1132" customFormat="false" ht="12.75" hidden="false" customHeight="true" outlineLevel="0" collapsed="false">
      <c r="A1132" s="291" t="n">
        <v>1129</v>
      </c>
      <c r="B1132" s="303" t="n">
        <v>45978</v>
      </c>
      <c r="C1132" s="276" t="n">
        <v>45962</v>
      </c>
      <c r="D1132" s="251" t="s">
        <v>158</v>
      </c>
      <c r="E1132" s="251" t="s">
        <v>254</v>
      </c>
      <c r="F1132" s="278" t="n">
        <v>189.69</v>
      </c>
      <c r="G1132" s="322" t="s">
        <v>1101</v>
      </c>
      <c r="H1132" s="253" t="s">
        <v>1031</v>
      </c>
      <c r="I1132" s="251" t="s">
        <v>396</v>
      </c>
      <c r="J1132" s="253" t="s">
        <v>1107</v>
      </c>
      <c r="K1132" s="251" t="s">
        <v>1108</v>
      </c>
      <c r="L1132" s="280" t="s">
        <v>1108</v>
      </c>
      <c r="M1132" s="250" t="s">
        <v>815</v>
      </c>
      <c r="N1132" s="250" t="s">
        <v>815</v>
      </c>
      <c r="O1132" s="250" t="n">
        <v>51903183</v>
      </c>
      <c r="P1132" s="303" t="n">
        <v>45965</v>
      </c>
      <c r="Q1132" s="287"/>
      <c r="R1132" s="287"/>
      <c r="S1132" s="287"/>
    </row>
    <row r="1133" customFormat="false" ht="12.75" hidden="false" customHeight="true" outlineLevel="0" collapsed="false">
      <c r="A1133" s="291" t="n">
        <v>1130</v>
      </c>
      <c r="B1133" s="303" t="n">
        <v>45978</v>
      </c>
      <c r="C1133" s="276" t="n">
        <v>45962</v>
      </c>
      <c r="D1133" s="251" t="s">
        <v>158</v>
      </c>
      <c r="E1133" s="251" t="s">
        <v>292</v>
      </c>
      <c r="F1133" s="278" t="n">
        <v>1360</v>
      </c>
      <c r="G1133" s="322" t="s">
        <v>1165</v>
      </c>
      <c r="H1133" s="253" t="s">
        <v>1106</v>
      </c>
      <c r="I1133" s="251" t="s">
        <v>396</v>
      </c>
      <c r="J1133" s="253" t="s">
        <v>1022</v>
      </c>
      <c r="K1133" s="251" t="s">
        <v>639</v>
      </c>
      <c r="L1133" s="280" t="s">
        <v>639</v>
      </c>
      <c r="M1133" s="250" t="s">
        <v>468</v>
      </c>
      <c r="N1133" s="250" t="s">
        <v>468</v>
      </c>
      <c r="O1133" s="250" t="n">
        <v>1946</v>
      </c>
      <c r="P1133" s="303" t="n">
        <v>45952</v>
      </c>
      <c r="Q1133" s="287"/>
      <c r="R1133" s="287"/>
      <c r="S1133" s="287"/>
    </row>
    <row r="1134" customFormat="false" ht="12.75" hidden="false" customHeight="true" outlineLevel="0" collapsed="false">
      <c r="A1134" s="302" t="n">
        <v>1131</v>
      </c>
      <c r="B1134" s="303" t="n">
        <v>45978</v>
      </c>
      <c r="C1134" s="276" t="n">
        <v>45962</v>
      </c>
      <c r="D1134" s="251" t="s">
        <v>158</v>
      </c>
      <c r="E1134" s="251" t="s">
        <v>254</v>
      </c>
      <c r="F1134" s="278" t="n">
        <v>130</v>
      </c>
      <c r="G1134" s="322" t="s">
        <v>1101</v>
      </c>
      <c r="H1134" s="253" t="s">
        <v>708</v>
      </c>
      <c r="I1134" s="251" t="s">
        <v>395</v>
      </c>
      <c r="J1134" s="253" t="s">
        <v>952</v>
      </c>
      <c r="K1134" s="251" t="s">
        <v>953</v>
      </c>
      <c r="L1134" s="280" t="s">
        <v>953</v>
      </c>
      <c r="M1134" s="250" t="s">
        <v>815</v>
      </c>
      <c r="N1134" s="250" t="s">
        <v>815</v>
      </c>
      <c r="O1134" s="250" t="n">
        <v>16434026</v>
      </c>
      <c r="P1134" s="303" t="n">
        <v>45956</v>
      </c>
      <c r="Q1134" s="287"/>
      <c r="R1134" s="287"/>
      <c r="S1134" s="287"/>
    </row>
    <row r="1135" customFormat="false" ht="12.75" hidden="false" customHeight="true" outlineLevel="0" collapsed="false">
      <c r="A1135" s="291" t="n">
        <v>1132</v>
      </c>
      <c r="B1135" s="303" t="n">
        <v>45979</v>
      </c>
      <c r="C1135" s="276" t="n">
        <v>45931</v>
      </c>
      <c r="D1135" s="251" t="s">
        <v>158</v>
      </c>
      <c r="E1135" s="251" t="s">
        <v>356</v>
      </c>
      <c r="F1135" s="278" t="n">
        <v>10.28</v>
      </c>
      <c r="G1135" s="322" t="s">
        <v>1214</v>
      </c>
      <c r="H1135" s="253" t="s">
        <v>588</v>
      </c>
      <c r="I1135" s="251" t="s">
        <v>397</v>
      </c>
      <c r="J1135" s="253" t="s">
        <v>539</v>
      </c>
      <c r="K1135" s="251" t="s">
        <v>537</v>
      </c>
      <c r="L1135" s="280" t="s">
        <v>537</v>
      </c>
      <c r="M1135" s="250" t="s">
        <v>538</v>
      </c>
      <c r="N1135" s="250" t="s">
        <v>538</v>
      </c>
      <c r="O1135" s="250" t="n">
        <v>110125</v>
      </c>
      <c r="P1135" s="303" t="n">
        <v>45980</v>
      </c>
      <c r="Q1135" s="287"/>
      <c r="R1135" s="287"/>
      <c r="S1135" s="287"/>
    </row>
    <row r="1136" customFormat="false" ht="12.75" hidden="false" customHeight="true" outlineLevel="0" collapsed="false">
      <c r="A1136" s="291" t="n">
        <v>1133</v>
      </c>
      <c r="B1136" s="303" t="n">
        <v>45979</v>
      </c>
      <c r="C1136" s="276" t="n">
        <v>45931</v>
      </c>
      <c r="D1136" s="251" t="s">
        <v>158</v>
      </c>
      <c r="E1136" s="251" t="s">
        <v>356</v>
      </c>
      <c r="F1136" s="278" t="n">
        <v>38.91</v>
      </c>
      <c r="G1136" s="322" t="s">
        <v>1214</v>
      </c>
      <c r="H1136" s="253" t="s">
        <v>588</v>
      </c>
      <c r="I1136" s="251" t="s">
        <v>396</v>
      </c>
      <c r="J1136" s="253" t="s">
        <v>539</v>
      </c>
      <c r="K1136" s="251" t="s">
        <v>537</v>
      </c>
      <c r="L1136" s="280" t="s">
        <v>537</v>
      </c>
      <c r="M1136" s="250" t="s">
        <v>538</v>
      </c>
      <c r="N1136" s="250" t="s">
        <v>538</v>
      </c>
      <c r="O1136" s="250" t="n">
        <v>110163</v>
      </c>
      <c r="P1136" s="303" t="n">
        <v>45980</v>
      </c>
      <c r="Q1136" s="287"/>
      <c r="R1136" s="287"/>
      <c r="S1136" s="287"/>
    </row>
    <row r="1137" customFormat="false" ht="12.75" hidden="false" customHeight="true" outlineLevel="0" collapsed="false">
      <c r="A1137" s="302" t="n">
        <v>1134</v>
      </c>
      <c r="B1137" s="303" t="n">
        <v>45979</v>
      </c>
      <c r="C1137" s="276" t="n">
        <v>45931</v>
      </c>
      <c r="D1137" s="251" t="s">
        <v>158</v>
      </c>
      <c r="E1137" s="251" t="s">
        <v>356</v>
      </c>
      <c r="F1137" s="278" t="n">
        <v>52.81</v>
      </c>
      <c r="G1137" s="322" t="s">
        <v>1214</v>
      </c>
      <c r="H1137" s="253" t="s">
        <v>588</v>
      </c>
      <c r="I1137" s="251" t="s">
        <v>394</v>
      </c>
      <c r="J1137" s="253" t="s">
        <v>539</v>
      </c>
      <c r="K1137" s="251" t="s">
        <v>537</v>
      </c>
      <c r="L1137" s="280" t="s">
        <v>537</v>
      </c>
      <c r="M1137" s="250" t="s">
        <v>538</v>
      </c>
      <c r="N1137" s="250" t="s">
        <v>538</v>
      </c>
      <c r="O1137" s="250" t="n">
        <v>120166</v>
      </c>
      <c r="P1137" s="303" t="n">
        <v>45980</v>
      </c>
      <c r="Q1137" s="287"/>
      <c r="R1137" s="287"/>
      <c r="S1137" s="287"/>
    </row>
    <row r="1138" customFormat="false" ht="12.75" hidden="false" customHeight="true" outlineLevel="0" collapsed="false">
      <c r="A1138" s="291" t="n">
        <v>1135</v>
      </c>
      <c r="B1138" s="303" t="n">
        <v>45979</v>
      </c>
      <c r="C1138" s="276" t="n">
        <v>45931</v>
      </c>
      <c r="D1138" s="251" t="s">
        <v>158</v>
      </c>
      <c r="E1138" s="251" t="s">
        <v>356</v>
      </c>
      <c r="F1138" s="278" t="n">
        <v>36.73</v>
      </c>
      <c r="G1138" s="322" t="s">
        <v>1214</v>
      </c>
      <c r="H1138" s="253" t="s">
        <v>588</v>
      </c>
      <c r="I1138" s="251" t="s">
        <v>395</v>
      </c>
      <c r="J1138" s="253" t="s">
        <v>539</v>
      </c>
      <c r="K1138" s="251" t="s">
        <v>537</v>
      </c>
      <c r="L1138" s="280" t="s">
        <v>537</v>
      </c>
      <c r="M1138" s="250" t="s">
        <v>538</v>
      </c>
      <c r="N1138" s="250" t="s">
        <v>538</v>
      </c>
      <c r="O1138" s="250" t="n">
        <v>310164</v>
      </c>
      <c r="P1138" s="303" t="n">
        <v>45980</v>
      </c>
      <c r="Q1138" s="287"/>
      <c r="R1138" s="287"/>
      <c r="S1138" s="287"/>
    </row>
    <row r="1139" customFormat="false" ht="12.75" hidden="false" customHeight="true" outlineLevel="0" collapsed="false">
      <c r="A1139" s="291" t="n">
        <v>1136</v>
      </c>
      <c r="B1139" s="303" t="n">
        <v>45979</v>
      </c>
      <c r="C1139" s="276" t="n">
        <v>45931</v>
      </c>
      <c r="D1139" s="251" t="s">
        <v>158</v>
      </c>
      <c r="E1139" s="251" t="s">
        <v>356</v>
      </c>
      <c r="F1139" s="278" t="n">
        <v>32.79</v>
      </c>
      <c r="G1139" s="322" t="s">
        <v>1214</v>
      </c>
      <c r="H1139" s="253" t="s">
        <v>588</v>
      </c>
      <c r="I1139" s="251" t="s">
        <v>393</v>
      </c>
      <c r="J1139" s="253" t="s">
        <v>539</v>
      </c>
      <c r="K1139" s="251" t="s">
        <v>537</v>
      </c>
      <c r="L1139" s="280" t="s">
        <v>537</v>
      </c>
      <c r="M1139" s="250" t="s">
        <v>538</v>
      </c>
      <c r="N1139" s="250" t="s">
        <v>538</v>
      </c>
      <c r="O1139" s="250" t="n">
        <v>1020166</v>
      </c>
      <c r="P1139" s="303" t="n">
        <v>45980</v>
      </c>
      <c r="Q1139" s="287"/>
      <c r="R1139" s="287"/>
      <c r="S1139" s="287"/>
    </row>
    <row r="1140" customFormat="false" ht="12.75" hidden="false" customHeight="true" outlineLevel="0" collapsed="false">
      <c r="A1140" s="302" t="n">
        <v>1137</v>
      </c>
      <c r="B1140" s="303" t="n">
        <v>45979</v>
      </c>
      <c r="C1140" s="276" t="n">
        <v>45962</v>
      </c>
      <c r="D1140" s="251" t="s">
        <v>158</v>
      </c>
      <c r="E1140" s="251" t="s">
        <v>302</v>
      </c>
      <c r="F1140" s="278" t="n">
        <v>4.45</v>
      </c>
      <c r="G1140" s="322" t="s">
        <v>1157</v>
      </c>
      <c r="H1140" s="253"/>
      <c r="I1140" s="251" t="s">
        <v>392</v>
      </c>
      <c r="J1140" s="253" t="s">
        <v>839</v>
      </c>
      <c r="K1140" s="251" t="s">
        <v>479</v>
      </c>
      <c r="L1140" s="280" t="s">
        <v>479</v>
      </c>
      <c r="M1140" s="250" t="s">
        <v>468</v>
      </c>
      <c r="N1140" s="250" t="s">
        <v>468</v>
      </c>
      <c r="O1140" s="250" t="n">
        <v>358026</v>
      </c>
      <c r="P1140" s="303" t="n">
        <v>45979</v>
      </c>
      <c r="Q1140" s="287"/>
      <c r="R1140" s="287"/>
      <c r="S1140" s="287"/>
    </row>
    <row r="1141" customFormat="false" ht="12.75" hidden="false" customHeight="true" outlineLevel="0" collapsed="false">
      <c r="A1141" s="291" t="n">
        <v>1138</v>
      </c>
      <c r="B1141" s="303" t="n">
        <v>45979</v>
      </c>
      <c r="C1141" s="276" t="n">
        <v>45962</v>
      </c>
      <c r="D1141" s="251" t="s">
        <v>136</v>
      </c>
      <c r="E1141" s="251" t="s">
        <v>142</v>
      </c>
      <c r="F1141" s="278" t="n">
        <v>114</v>
      </c>
      <c r="G1141" s="322" t="s">
        <v>1147</v>
      </c>
      <c r="H1141" s="253" t="s">
        <v>505</v>
      </c>
      <c r="I1141" s="251" t="s">
        <v>392</v>
      </c>
      <c r="J1141" s="253" t="s">
        <v>1148</v>
      </c>
      <c r="K1141" s="251" t="s">
        <v>1149</v>
      </c>
      <c r="L1141" s="280" t="s">
        <v>1149</v>
      </c>
      <c r="M1141" s="250" t="s">
        <v>468</v>
      </c>
      <c r="N1141" s="250" t="s">
        <v>468</v>
      </c>
      <c r="O1141" s="250" t="n">
        <v>140855</v>
      </c>
      <c r="P1141" s="303"/>
      <c r="Q1141" s="287"/>
      <c r="R1141" s="287"/>
      <c r="S1141" s="287"/>
    </row>
    <row r="1142" customFormat="false" ht="12.75" hidden="false" customHeight="true" outlineLevel="0" collapsed="false">
      <c r="A1142" s="291" t="n">
        <v>1139</v>
      </c>
      <c r="B1142" s="303" t="n">
        <v>45979</v>
      </c>
      <c r="C1142" s="276" t="n">
        <v>45962</v>
      </c>
      <c r="D1142" s="251" t="s">
        <v>158</v>
      </c>
      <c r="E1142" s="251" t="s">
        <v>356</v>
      </c>
      <c r="F1142" s="278" t="n">
        <v>450</v>
      </c>
      <c r="G1142" s="322" t="s">
        <v>1035</v>
      </c>
      <c r="H1142" s="253" t="s">
        <v>482</v>
      </c>
      <c r="I1142" s="251" t="s">
        <v>395</v>
      </c>
      <c r="J1142" s="253" t="s">
        <v>1036</v>
      </c>
      <c r="K1142" s="251" t="s">
        <v>628</v>
      </c>
      <c r="L1142" s="280" t="s">
        <v>628</v>
      </c>
      <c r="M1142" s="250" t="s">
        <v>468</v>
      </c>
      <c r="N1142" s="250" t="s">
        <v>468</v>
      </c>
      <c r="O1142" s="250" t="n">
        <v>190021125</v>
      </c>
      <c r="P1142" s="303" t="n">
        <v>45979</v>
      </c>
      <c r="Q1142" s="287"/>
      <c r="R1142" s="287"/>
      <c r="S1142" s="287"/>
    </row>
    <row r="1143" customFormat="false" ht="12.75" hidden="false" customHeight="true" outlineLevel="0" collapsed="false">
      <c r="A1143" s="302" t="n">
        <v>1140</v>
      </c>
      <c r="B1143" s="303" t="n">
        <v>45980</v>
      </c>
      <c r="C1143" s="276" t="n">
        <v>45931</v>
      </c>
      <c r="D1143" s="251" t="s">
        <v>147</v>
      </c>
      <c r="E1143" s="251" t="s">
        <v>149</v>
      </c>
      <c r="F1143" s="278" t="n">
        <v>3530.95</v>
      </c>
      <c r="G1143" s="322" t="s">
        <v>1215</v>
      </c>
      <c r="H1143" s="253" t="s">
        <v>482</v>
      </c>
      <c r="I1143" s="251" t="s">
        <v>393</v>
      </c>
      <c r="J1143" s="253" t="s">
        <v>539</v>
      </c>
      <c r="K1143" s="251" t="s">
        <v>537</v>
      </c>
      <c r="L1143" s="280" t="s">
        <v>537</v>
      </c>
      <c r="M1143" s="250" t="s">
        <v>538</v>
      </c>
      <c r="N1143" s="250" t="s">
        <v>538</v>
      </c>
      <c r="O1143" s="250" t="n">
        <v>276324</v>
      </c>
      <c r="P1143" s="303" t="n">
        <v>45980</v>
      </c>
      <c r="Q1143" s="287"/>
      <c r="R1143" s="287"/>
      <c r="S1143" s="287"/>
    </row>
    <row r="1144" customFormat="false" ht="12.75" hidden="false" customHeight="true" outlineLevel="0" collapsed="false">
      <c r="A1144" s="291" t="n">
        <v>1141</v>
      </c>
      <c r="B1144" s="303" t="n">
        <v>45980</v>
      </c>
      <c r="C1144" s="276" t="n">
        <v>45931</v>
      </c>
      <c r="D1144" s="251" t="s">
        <v>147</v>
      </c>
      <c r="E1144" s="251" t="s">
        <v>149</v>
      </c>
      <c r="F1144" s="278" t="n">
        <v>1956.92</v>
      </c>
      <c r="G1144" s="322" t="s">
        <v>1215</v>
      </c>
      <c r="H1144" s="253" t="s">
        <v>482</v>
      </c>
      <c r="I1144" s="251" t="s">
        <v>394</v>
      </c>
      <c r="J1144" s="253" t="s">
        <v>539</v>
      </c>
      <c r="K1144" s="251" t="s">
        <v>537</v>
      </c>
      <c r="L1144" s="280" t="s">
        <v>537</v>
      </c>
      <c r="M1144" s="250" t="s">
        <v>538</v>
      </c>
      <c r="N1144" s="250" t="s">
        <v>538</v>
      </c>
      <c r="O1144" s="250" t="n">
        <v>276325</v>
      </c>
      <c r="P1144" s="303" t="n">
        <v>45980</v>
      </c>
      <c r="Q1144" s="287"/>
      <c r="R1144" s="287"/>
      <c r="S1144" s="287"/>
    </row>
    <row r="1145" customFormat="false" ht="12.75" hidden="false" customHeight="true" outlineLevel="0" collapsed="false">
      <c r="A1145" s="291" t="n">
        <v>1142</v>
      </c>
      <c r="B1145" s="303" t="n">
        <v>45980</v>
      </c>
      <c r="C1145" s="276" t="n">
        <v>45931</v>
      </c>
      <c r="D1145" s="251" t="s">
        <v>147</v>
      </c>
      <c r="E1145" s="251" t="s">
        <v>149</v>
      </c>
      <c r="F1145" s="278" t="n">
        <v>1571.53</v>
      </c>
      <c r="G1145" s="322" t="s">
        <v>1215</v>
      </c>
      <c r="H1145" s="253" t="s">
        <v>482</v>
      </c>
      <c r="I1145" s="251" t="s">
        <v>395</v>
      </c>
      <c r="J1145" s="253" t="s">
        <v>539</v>
      </c>
      <c r="K1145" s="251" t="s">
        <v>537</v>
      </c>
      <c r="L1145" s="280" t="s">
        <v>537</v>
      </c>
      <c r="M1145" s="250" t="s">
        <v>538</v>
      </c>
      <c r="N1145" s="250" t="s">
        <v>538</v>
      </c>
      <c r="O1145" s="250" t="n">
        <v>276326</v>
      </c>
      <c r="P1145" s="303" t="n">
        <v>45980</v>
      </c>
      <c r="Q1145" s="287"/>
      <c r="R1145" s="287"/>
      <c r="S1145" s="287"/>
    </row>
    <row r="1146" customFormat="false" ht="12.75" hidden="false" customHeight="true" outlineLevel="0" collapsed="false">
      <c r="A1146" s="302" t="n">
        <v>1143</v>
      </c>
      <c r="B1146" s="303" t="n">
        <v>45980</v>
      </c>
      <c r="C1146" s="276" t="n">
        <v>45931</v>
      </c>
      <c r="D1146" s="251" t="s">
        <v>147</v>
      </c>
      <c r="E1146" s="251" t="s">
        <v>149</v>
      </c>
      <c r="F1146" s="278" t="n">
        <v>1052.93</v>
      </c>
      <c r="G1146" s="322" t="s">
        <v>1215</v>
      </c>
      <c r="H1146" s="253" t="s">
        <v>482</v>
      </c>
      <c r="I1146" s="251" t="s">
        <v>397</v>
      </c>
      <c r="J1146" s="253" t="s">
        <v>539</v>
      </c>
      <c r="K1146" s="251" t="s">
        <v>537</v>
      </c>
      <c r="L1146" s="280" t="s">
        <v>537</v>
      </c>
      <c r="M1146" s="250" t="s">
        <v>538</v>
      </c>
      <c r="N1146" s="250" t="s">
        <v>538</v>
      </c>
      <c r="O1146" s="250" t="n">
        <v>276327</v>
      </c>
      <c r="P1146" s="303" t="n">
        <v>45980</v>
      </c>
      <c r="Q1146" s="287"/>
      <c r="R1146" s="287"/>
      <c r="S1146" s="287"/>
    </row>
    <row r="1147" customFormat="false" ht="12.75" hidden="false" customHeight="true" outlineLevel="0" collapsed="false">
      <c r="A1147" s="291" t="n">
        <v>1144</v>
      </c>
      <c r="B1147" s="303" t="n">
        <v>45980</v>
      </c>
      <c r="C1147" s="276" t="n">
        <v>45931</v>
      </c>
      <c r="D1147" s="251" t="s">
        <v>147</v>
      </c>
      <c r="E1147" s="251" t="s">
        <v>149</v>
      </c>
      <c r="F1147" s="278" t="n">
        <v>1312.23</v>
      </c>
      <c r="G1147" s="322" t="s">
        <v>1215</v>
      </c>
      <c r="H1147" s="253" t="s">
        <v>482</v>
      </c>
      <c r="I1147" s="251" t="s">
        <v>396</v>
      </c>
      <c r="J1147" s="253" t="s">
        <v>539</v>
      </c>
      <c r="K1147" s="251" t="s">
        <v>537</v>
      </c>
      <c r="L1147" s="280" t="s">
        <v>537</v>
      </c>
      <c r="M1147" s="250" t="s">
        <v>538</v>
      </c>
      <c r="N1147" s="250" t="s">
        <v>538</v>
      </c>
      <c r="O1147" s="250" t="n">
        <v>276328</v>
      </c>
      <c r="P1147" s="303" t="n">
        <v>45980</v>
      </c>
      <c r="Q1147" s="287"/>
      <c r="R1147" s="287"/>
      <c r="S1147" s="287"/>
    </row>
    <row r="1148" customFormat="false" ht="12.75" hidden="false" customHeight="true" outlineLevel="0" collapsed="false">
      <c r="A1148" s="291" t="n">
        <v>1145</v>
      </c>
      <c r="B1148" s="303" t="n">
        <v>45980</v>
      </c>
      <c r="C1148" s="276" t="n">
        <v>45962</v>
      </c>
      <c r="D1148" s="251" t="s">
        <v>158</v>
      </c>
      <c r="E1148" s="251" t="s">
        <v>302</v>
      </c>
      <c r="F1148" s="278" t="n">
        <v>27.32</v>
      </c>
      <c r="G1148" s="322" t="s">
        <v>1157</v>
      </c>
      <c r="H1148" s="253"/>
      <c r="I1148" s="251" t="s">
        <v>392</v>
      </c>
      <c r="J1148" s="253" t="s">
        <v>839</v>
      </c>
      <c r="K1148" s="251" t="s">
        <v>479</v>
      </c>
      <c r="L1148" s="280" t="s">
        <v>479</v>
      </c>
      <c r="M1148" s="250" t="s">
        <v>468</v>
      </c>
      <c r="N1148" s="250" t="s">
        <v>468</v>
      </c>
      <c r="O1148" s="250" t="n">
        <v>358023</v>
      </c>
      <c r="P1148" s="303" t="n">
        <v>45980</v>
      </c>
      <c r="Q1148" s="287"/>
      <c r="R1148" s="287"/>
      <c r="S1148" s="287"/>
    </row>
    <row r="1149" customFormat="false" ht="12.75" hidden="false" customHeight="true" outlineLevel="0" collapsed="false">
      <c r="A1149" s="302" t="n">
        <v>1146</v>
      </c>
      <c r="B1149" s="303" t="n">
        <v>45980</v>
      </c>
      <c r="C1149" s="276" t="n">
        <v>45962</v>
      </c>
      <c r="D1149" s="251" t="s">
        <v>158</v>
      </c>
      <c r="E1149" s="251" t="s">
        <v>302</v>
      </c>
      <c r="F1149" s="278" t="n">
        <v>139.4</v>
      </c>
      <c r="G1149" s="322" t="s">
        <v>1157</v>
      </c>
      <c r="H1149" s="253"/>
      <c r="I1149" s="251" t="s">
        <v>392</v>
      </c>
      <c r="J1149" s="253" t="s">
        <v>839</v>
      </c>
      <c r="K1149" s="251" t="s">
        <v>479</v>
      </c>
      <c r="L1149" s="280" t="s">
        <v>479</v>
      </c>
      <c r="M1149" s="250" t="s">
        <v>468</v>
      </c>
      <c r="N1149" s="250" t="s">
        <v>468</v>
      </c>
      <c r="O1149" s="250" t="n">
        <v>358024</v>
      </c>
      <c r="P1149" s="303" t="n">
        <v>45980</v>
      </c>
      <c r="Q1149" s="287"/>
      <c r="R1149" s="287"/>
      <c r="S1149" s="287"/>
    </row>
    <row r="1150" customFormat="false" ht="12.75" hidden="false" customHeight="true" outlineLevel="0" collapsed="false">
      <c r="A1150" s="291" t="n">
        <v>1147</v>
      </c>
      <c r="B1150" s="303" t="n">
        <v>45980</v>
      </c>
      <c r="C1150" s="276" t="n">
        <v>45962</v>
      </c>
      <c r="D1150" s="251" t="s">
        <v>158</v>
      </c>
      <c r="E1150" s="251" t="s">
        <v>302</v>
      </c>
      <c r="F1150" s="278" t="n">
        <v>10.2</v>
      </c>
      <c r="G1150" s="322" t="s">
        <v>1157</v>
      </c>
      <c r="H1150" s="253"/>
      <c r="I1150" s="251" t="s">
        <v>392</v>
      </c>
      <c r="J1150" s="253" t="s">
        <v>839</v>
      </c>
      <c r="K1150" s="251" t="s">
        <v>479</v>
      </c>
      <c r="L1150" s="280" t="s">
        <v>479</v>
      </c>
      <c r="M1150" s="250" t="s">
        <v>468</v>
      </c>
      <c r="N1150" s="250" t="s">
        <v>468</v>
      </c>
      <c r="O1150" s="250" t="n">
        <v>358025</v>
      </c>
      <c r="P1150" s="303" t="n">
        <v>45980</v>
      </c>
      <c r="Q1150" s="287"/>
      <c r="R1150" s="287"/>
      <c r="S1150" s="287"/>
    </row>
    <row r="1151" customFormat="false" ht="12.75" hidden="false" customHeight="true" outlineLevel="0" collapsed="false">
      <c r="A1151" s="291" t="n">
        <v>1148</v>
      </c>
      <c r="B1151" s="303" t="n">
        <v>45980</v>
      </c>
      <c r="C1151" s="276" t="n">
        <v>45931</v>
      </c>
      <c r="D1151" s="251" t="s">
        <v>147</v>
      </c>
      <c r="E1151" s="251" t="s">
        <v>199</v>
      </c>
      <c r="F1151" s="278" t="n">
        <v>821.54</v>
      </c>
      <c r="G1151" s="322" t="s">
        <v>1216</v>
      </c>
      <c r="H1151" s="253" t="s">
        <v>482</v>
      </c>
      <c r="I1151" s="251" t="s">
        <v>397</v>
      </c>
      <c r="J1151" s="253" t="s">
        <v>818</v>
      </c>
      <c r="K1151" s="251" t="s">
        <v>534</v>
      </c>
      <c r="L1151" s="280" t="s">
        <v>534</v>
      </c>
      <c r="M1151" s="250" t="s">
        <v>468</v>
      </c>
      <c r="N1151" s="250" t="s">
        <v>468</v>
      </c>
      <c r="O1151" s="250" t="n">
        <v>82154</v>
      </c>
      <c r="P1151" s="303" t="n">
        <v>45980</v>
      </c>
      <c r="Q1151" s="287"/>
      <c r="R1151" s="287"/>
      <c r="S1151" s="287"/>
    </row>
    <row r="1152" customFormat="false" ht="12.75" hidden="false" customHeight="true" outlineLevel="0" collapsed="false">
      <c r="A1152" s="302" t="n">
        <v>1149</v>
      </c>
      <c r="B1152" s="303" t="n">
        <v>45980</v>
      </c>
      <c r="C1152" s="276" t="n">
        <v>45931</v>
      </c>
      <c r="D1152" s="251" t="s">
        <v>147</v>
      </c>
      <c r="E1152" s="251" t="s">
        <v>199</v>
      </c>
      <c r="F1152" s="278" t="n">
        <v>1065.47</v>
      </c>
      <c r="G1152" s="322" t="s">
        <v>1216</v>
      </c>
      <c r="H1152" s="253" t="s">
        <v>482</v>
      </c>
      <c r="I1152" s="251" t="s">
        <v>397</v>
      </c>
      <c r="J1152" s="253" t="s">
        <v>818</v>
      </c>
      <c r="K1152" s="251" t="s">
        <v>534</v>
      </c>
      <c r="L1152" s="280" t="s">
        <v>534</v>
      </c>
      <c r="M1152" s="250" t="s">
        <v>468</v>
      </c>
      <c r="N1152" s="250" t="s">
        <v>468</v>
      </c>
      <c r="O1152" s="250" t="n">
        <v>106547</v>
      </c>
      <c r="P1152" s="303" t="n">
        <v>45980</v>
      </c>
      <c r="Q1152" s="287"/>
      <c r="R1152" s="287"/>
      <c r="S1152" s="287"/>
    </row>
    <row r="1153" customFormat="false" ht="12.75" hidden="false" customHeight="true" outlineLevel="0" collapsed="false">
      <c r="A1153" s="291" t="n">
        <v>1150</v>
      </c>
      <c r="B1153" s="303" t="n">
        <v>45980</v>
      </c>
      <c r="C1153" s="276" t="n">
        <v>45931</v>
      </c>
      <c r="D1153" s="251" t="s">
        <v>147</v>
      </c>
      <c r="E1153" s="251" t="s">
        <v>199</v>
      </c>
      <c r="F1153" s="278" t="n">
        <v>1226.57</v>
      </c>
      <c r="G1153" s="322" t="s">
        <v>1216</v>
      </c>
      <c r="H1153" s="253" t="s">
        <v>482</v>
      </c>
      <c r="I1153" s="251" t="s">
        <v>393</v>
      </c>
      <c r="J1153" s="253" t="s">
        <v>818</v>
      </c>
      <c r="K1153" s="251" t="s">
        <v>534</v>
      </c>
      <c r="L1153" s="280" t="s">
        <v>534</v>
      </c>
      <c r="M1153" s="250" t="s">
        <v>468</v>
      </c>
      <c r="N1153" s="250" t="s">
        <v>468</v>
      </c>
      <c r="O1153" s="250" t="n">
        <v>122657</v>
      </c>
      <c r="P1153" s="303" t="n">
        <v>45980</v>
      </c>
      <c r="Q1153" s="287"/>
      <c r="R1153" s="287"/>
      <c r="S1153" s="287"/>
    </row>
    <row r="1154" customFormat="false" ht="12.75" hidden="false" customHeight="true" outlineLevel="0" collapsed="false">
      <c r="A1154" s="291" t="n">
        <v>1151</v>
      </c>
      <c r="B1154" s="303" t="n">
        <v>45980</v>
      </c>
      <c r="C1154" s="276" t="n">
        <v>45931</v>
      </c>
      <c r="D1154" s="251" t="s">
        <v>147</v>
      </c>
      <c r="E1154" s="251" t="s">
        <v>199</v>
      </c>
      <c r="F1154" s="278" t="n">
        <v>1309.4</v>
      </c>
      <c r="G1154" s="322" t="s">
        <v>1216</v>
      </c>
      <c r="H1154" s="253" t="s">
        <v>482</v>
      </c>
      <c r="I1154" s="251" t="s">
        <v>395</v>
      </c>
      <c r="J1154" s="253" t="s">
        <v>818</v>
      </c>
      <c r="K1154" s="251" t="s">
        <v>534</v>
      </c>
      <c r="L1154" s="280" t="s">
        <v>534</v>
      </c>
      <c r="M1154" s="250" t="s">
        <v>468</v>
      </c>
      <c r="N1154" s="250" t="s">
        <v>468</v>
      </c>
      <c r="O1154" s="250" t="n">
        <v>130940</v>
      </c>
      <c r="P1154" s="303" t="n">
        <v>45980</v>
      </c>
      <c r="Q1154" s="287"/>
      <c r="R1154" s="287"/>
      <c r="S1154" s="287"/>
    </row>
    <row r="1155" customFormat="false" ht="12.75" hidden="false" customHeight="true" outlineLevel="0" collapsed="false">
      <c r="A1155" s="302" t="n">
        <v>1152</v>
      </c>
      <c r="B1155" s="303" t="n">
        <v>45980</v>
      </c>
      <c r="C1155" s="276" t="n">
        <v>45931</v>
      </c>
      <c r="D1155" s="251" t="s">
        <v>147</v>
      </c>
      <c r="E1155" s="251" t="s">
        <v>199</v>
      </c>
      <c r="F1155" s="278" t="n">
        <v>1691.07</v>
      </c>
      <c r="G1155" s="322" t="s">
        <v>1216</v>
      </c>
      <c r="H1155" s="253" t="s">
        <v>482</v>
      </c>
      <c r="I1155" s="251" t="s">
        <v>394</v>
      </c>
      <c r="J1155" s="253" t="s">
        <v>818</v>
      </c>
      <c r="K1155" s="251" t="s">
        <v>534</v>
      </c>
      <c r="L1155" s="280" t="s">
        <v>534</v>
      </c>
      <c r="M1155" s="250" t="s">
        <v>468</v>
      </c>
      <c r="N1155" s="250" t="s">
        <v>468</v>
      </c>
      <c r="O1155" s="250" t="n">
        <v>169107</v>
      </c>
      <c r="P1155" s="303" t="n">
        <v>45980</v>
      </c>
      <c r="Q1155" s="287"/>
      <c r="R1155" s="287"/>
      <c r="S1155" s="287"/>
    </row>
    <row r="1156" customFormat="false" ht="12.75" hidden="false" customHeight="true" outlineLevel="0" collapsed="false">
      <c r="A1156" s="291" t="n">
        <v>1153</v>
      </c>
      <c r="B1156" s="303" t="n">
        <v>45980</v>
      </c>
      <c r="C1156" s="276" t="n">
        <v>45962</v>
      </c>
      <c r="D1156" s="251" t="s">
        <v>147</v>
      </c>
      <c r="E1156" s="251" t="s">
        <v>203</v>
      </c>
      <c r="F1156" s="278" t="n">
        <v>1016.4</v>
      </c>
      <c r="G1156" s="322" t="s">
        <v>1217</v>
      </c>
      <c r="H1156" s="253" t="s">
        <v>482</v>
      </c>
      <c r="I1156" s="251" t="s">
        <v>396</v>
      </c>
      <c r="J1156" s="251" t="s">
        <v>487</v>
      </c>
      <c r="K1156" s="251" t="s">
        <v>790</v>
      </c>
      <c r="L1156" s="280" t="s">
        <v>790</v>
      </c>
      <c r="M1156" s="250" t="s">
        <v>468</v>
      </c>
      <c r="N1156" s="250" t="s">
        <v>1159</v>
      </c>
      <c r="O1156" s="250" t="n">
        <v>69712</v>
      </c>
      <c r="P1156" s="303" t="n">
        <v>45991</v>
      </c>
      <c r="Q1156" s="287"/>
      <c r="R1156" s="287"/>
      <c r="S1156" s="287"/>
    </row>
    <row r="1157" customFormat="false" ht="12.75" hidden="false" customHeight="true" outlineLevel="0" collapsed="false">
      <c r="A1157" s="291" t="n">
        <v>1154</v>
      </c>
      <c r="B1157" s="303" t="n">
        <v>45980</v>
      </c>
      <c r="C1157" s="276" t="n">
        <v>45962</v>
      </c>
      <c r="D1157" s="251" t="s">
        <v>136</v>
      </c>
      <c r="E1157" s="251" t="s">
        <v>142</v>
      </c>
      <c r="F1157" s="278" t="n">
        <v>6.89</v>
      </c>
      <c r="G1157" s="322" t="s">
        <v>1205</v>
      </c>
      <c r="H1157" s="253" t="s">
        <v>505</v>
      </c>
      <c r="I1157" s="251" t="s">
        <v>396</v>
      </c>
      <c r="J1157" s="251" t="s">
        <v>487</v>
      </c>
      <c r="K1157" s="251" t="s">
        <v>790</v>
      </c>
      <c r="L1157" s="280" t="s">
        <v>790</v>
      </c>
      <c r="M1157" s="250" t="s">
        <v>468</v>
      </c>
      <c r="N1157" s="250" t="s">
        <v>468</v>
      </c>
      <c r="O1157" s="250" t="n">
        <v>139126</v>
      </c>
      <c r="P1157" s="303"/>
      <c r="Q1157" s="287"/>
      <c r="R1157" s="287"/>
      <c r="S1157" s="287"/>
    </row>
    <row r="1158" customFormat="false" ht="12.75" hidden="false" customHeight="true" outlineLevel="0" collapsed="false">
      <c r="A1158" s="302" t="n">
        <v>1155</v>
      </c>
      <c r="B1158" s="303" t="n">
        <v>45980</v>
      </c>
      <c r="C1158" s="276" t="n">
        <v>45962</v>
      </c>
      <c r="D1158" s="251" t="s">
        <v>147</v>
      </c>
      <c r="E1158" s="251" t="s">
        <v>203</v>
      </c>
      <c r="F1158" s="278" t="n">
        <v>1924.62</v>
      </c>
      <c r="G1158" s="322" t="s">
        <v>1217</v>
      </c>
      <c r="H1158" s="253" t="s">
        <v>482</v>
      </c>
      <c r="I1158" s="251" t="s">
        <v>393</v>
      </c>
      <c r="J1158" s="251" t="s">
        <v>506</v>
      </c>
      <c r="K1158" s="251" t="s">
        <v>544</v>
      </c>
      <c r="L1158" s="280" t="s">
        <v>544</v>
      </c>
      <c r="M1158" s="250" t="s">
        <v>468</v>
      </c>
      <c r="N1158" s="250" t="s">
        <v>1159</v>
      </c>
      <c r="O1158" s="250" t="n">
        <v>69195</v>
      </c>
      <c r="P1158" s="303" t="n">
        <v>45991</v>
      </c>
      <c r="Q1158" s="287"/>
      <c r="R1158" s="287"/>
      <c r="S1158" s="287"/>
    </row>
    <row r="1159" customFormat="false" ht="12.75" hidden="false" customHeight="true" outlineLevel="0" collapsed="false">
      <c r="A1159" s="291" t="n">
        <v>1156</v>
      </c>
      <c r="B1159" s="303" t="n">
        <v>45980</v>
      </c>
      <c r="C1159" s="276" t="n">
        <v>45962</v>
      </c>
      <c r="D1159" s="251" t="s">
        <v>147</v>
      </c>
      <c r="E1159" s="251" t="s">
        <v>203</v>
      </c>
      <c r="F1159" s="278" t="n">
        <v>1564.12</v>
      </c>
      <c r="G1159" s="322" t="s">
        <v>1217</v>
      </c>
      <c r="H1159" s="253" t="s">
        <v>482</v>
      </c>
      <c r="I1159" s="251" t="s">
        <v>395</v>
      </c>
      <c r="J1159" s="251" t="s">
        <v>621</v>
      </c>
      <c r="K1159" s="251" t="s">
        <v>645</v>
      </c>
      <c r="L1159" s="280" t="s">
        <v>645</v>
      </c>
      <c r="M1159" s="250" t="s">
        <v>468</v>
      </c>
      <c r="N1159" s="250" t="s">
        <v>1159</v>
      </c>
      <c r="O1159" s="250" t="n">
        <v>69282</v>
      </c>
      <c r="P1159" s="303" t="n">
        <v>45991</v>
      </c>
      <c r="Q1159" s="287"/>
      <c r="R1159" s="287"/>
      <c r="S1159" s="287"/>
    </row>
    <row r="1160" customFormat="false" ht="12.75" hidden="false" customHeight="true" outlineLevel="0" collapsed="false">
      <c r="A1160" s="291" t="n">
        <v>1157</v>
      </c>
      <c r="B1160" s="303" t="n">
        <v>45980</v>
      </c>
      <c r="C1160" s="276" t="n">
        <v>45962</v>
      </c>
      <c r="D1160" s="251" t="s">
        <v>147</v>
      </c>
      <c r="E1160" s="251" t="s">
        <v>203</v>
      </c>
      <c r="F1160" s="278" t="n">
        <v>1143.45</v>
      </c>
      <c r="G1160" s="322" t="s">
        <v>1217</v>
      </c>
      <c r="H1160" s="253" t="s">
        <v>482</v>
      </c>
      <c r="I1160" s="251" t="s">
        <v>394</v>
      </c>
      <c r="J1160" s="251" t="s">
        <v>487</v>
      </c>
      <c r="K1160" s="251" t="s">
        <v>520</v>
      </c>
      <c r="L1160" s="280" t="s">
        <v>520</v>
      </c>
      <c r="M1160" s="250" t="s">
        <v>468</v>
      </c>
      <c r="N1160" s="250" t="s">
        <v>1159</v>
      </c>
      <c r="O1160" s="250" t="n">
        <v>69329</v>
      </c>
      <c r="P1160" s="303" t="n">
        <v>45991</v>
      </c>
      <c r="Q1160" s="287"/>
      <c r="R1160" s="287"/>
      <c r="S1160" s="287"/>
    </row>
    <row r="1161" customFormat="false" ht="12.75" hidden="false" customHeight="true" outlineLevel="0" collapsed="false">
      <c r="A1161" s="302" t="n">
        <v>1158</v>
      </c>
      <c r="B1161" s="303" t="n">
        <v>45980</v>
      </c>
      <c r="C1161" s="276" t="n">
        <v>45962</v>
      </c>
      <c r="D1161" s="251" t="s">
        <v>147</v>
      </c>
      <c r="E1161" s="251" t="s">
        <v>203</v>
      </c>
      <c r="F1161" s="278" t="n">
        <v>1016.4</v>
      </c>
      <c r="G1161" s="322" t="s">
        <v>1217</v>
      </c>
      <c r="H1161" s="253" t="s">
        <v>482</v>
      </c>
      <c r="I1161" s="251" t="s">
        <v>397</v>
      </c>
      <c r="J1161" s="251" t="s">
        <v>487</v>
      </c>
      <c r="K1161" s="277" t="s">
        <v>612</v>
      </c>
      <c r="L1161" s="280" t="s">
        <v>612</v>
      </c>
      <c r="M1161" s="250" t="s">
        <v>468</v>
      </c>
      <c r="N1161" s="250" t="s">
        <v>1159</v>
      </c>
      <c r="O1161" s="250" t="n">
        <v>69849</v>
      </c>
      <c r="P1161" s="303" t="n">
        <v>45991</v>
      </c>
      <c r="Q1161" s="287"/>
      <c r="R1161" s="287"/>
      <c r="S1161" s="287"/>
    </row>
    <row r="1162" customFormat="false" ht="12.75" hidden="false" customHeight="true" outlineLevel="0" collapsed="false">
      <c r="A1162" s="291" t="n">
        <v>1159</v>
      </c>
      <c r="B1162" s="303" t="n">
        <v>45980</v>
      </c>
      <c r="C1162" s="276" t="n">
        <v>45962</v>
      </c>
      <c r="D1162" s="251" t="s">
        <v>147</v>
      </c>
      <c r="E1162" s="251" t="s">
        <v>203</v>
      </c>
      <c r="F1162" s="278" t="n">
        <v>1143.45</v>
      </c>
      <c r="G1162" s="322" t="s">
        <v>1217</v>
      </c>
      <c r="H1162" s="253" t="s">
        <v>482</v>
      </c>
      <c r="I1162" s="251" t="s">
        <v>394</v>
      </c>
      <c r="J1162" s="296" t="s">
        <v>487</v>
      </c>
      <c r="K1162" s="280" t="s">
        <v>489</v>
      </c>
      <c r="L1162" s="280" t="s">
        <v>489</v>
      </c>
      <c r="M1162" s="250" t="s">
        <v>468</v>
      </c>
      <c r="N1162" s="250" t="s">
        <v>1159</v>
      </c>
      <c r="O1162" s="250" t="n">
        <v>69213</v>
      </c>
      <c r="P1162" s="303" t="n">
        <v>45991</v>
      </c>
      <c r="Q1162" s="287"/>
      <c r="R1162" s="287"/>
      <c r="S1162" s="287"/>
    </row>
    <row r="1163" customFormat="false" ht="12.75" hidden="false" customHeight="true" outlineLevel="0" collapsed="false">
      <c r="A1163" s="291" t="n">
        <v>1160</v>
      </c>
      <c r="B1163" s="303" t="n">
        <v>45980</v>
      </c>
      <c r="C1163" s="276" t="n">
        <v>45962</v>
      </c>
      <c r="D1163" s="251" t="s">
        <v>147</v>
      </c>
      <c r="E1163" s="251" t="s">
        <v>203</v>
      </c>
      <c r="F1163" s="278" t="n">
        <v>3500</v>
      </c>
      <c r="G1163" s="322" t="s">
        <v>1217</v>
      </c>
      <c r="H1163" s="253" t="s">
        <v>482</v>
      </c>
      <c r="I1163" s="251" t="s">
        <v>393</v>
      </c>
      <c r="J1163" s="296" t="s">
        <v>491</v>
      </c>
      <c r="K1163" s="251" t="s">
        <v>1002</v>
      </c>
      <c r="L1163" s="280" t="s">
        <v>1002</v>
      </c>
      <c r="M1163" s="250" t="s">
        <v>468</v>
      </c>
      <c r="N1163" s="250" t="s">
        <v>1159</v>
      </c>
      <c r="O1163" s="250" t="n">
        <v>6911</v>
      </c>
      <c r="P1163" s="303" t="n">
        <v>45991</v>
      </c>
      <c r="Q1163" s="287"/>
      <c r="R1163" s="287"/>
      <c r="S1163" s="287"/>
    </row>
    <row r="1164" customFormat="false" ht="12.75" hidden="false" customHeight="true" outlineLevel="0" collapsed="false">
      <c r="A1164" s="302" t="n">
        <v>1161</v>
      </c>
      <c r="B1164" s="303" t="n">
        <v>45980</v>
      </c>
      <c r="C1164" s="276" t="n">
        <v>45962</v>
      </c>
      <c r="D1164" s="251" t="s">
        <v>147</v>
      </c>
      <c r="E1164" s="251" t="s">
        <v>203</v>
      </c>
      <c r="F1164" s="278" t="n">
        <v>127.05</v>
      </c>
      <c r="G1164" s="322" t="s">
        <v>1217</v>
      </c>
      <c r="H1164" s="253" t="s">
        <v>482</v>
      </c>
      <c r="I1164" s="251" t="s">
        <v>396</v>
      </c>
      <c r="J1164" s="253" t="s">
        <v>487</v>
      </c>
      <c r="K1164" s="251" t="s">
        <v>1218</v>
      </c>
      <c r="L1164" s="280" t="s">
        <v>1218</v>
      </c>
      <c r="M1164" s="250" t="s">
        <v>468</v>
      </c>
      <c r="N1164" s="250" t="s">
        <v>1159</v>
      </c>
      <c r="O1164" s="250" t="n">
        <v>72991</v>
      </c>
      <c r="P1164" s="303" t="n">
        <v>45991</v>
      </c>
      <c r="Q1164" s="287"/>
      <c r="R1164" s="287"/>
      <c r="S1164" s="287"/>
    </row>
    <row r="1165" customFormat="false" ht="12.75" hidden="false" customHeight="true" outlineLevel="0" collapsed="false">
      <c r="A1165" s="291" t="n">
        <v>1162</v>
      </c>
      <c r="B1165" s="303" t="n">
        <v>45980</v>
      </c>
      <c r="C1165" s="276" t="n">
        <v>45962</v>
      </c>
      <c r="D1165" s="251" t="s">
        <v>147</v>
      </c>
      <c r="E1165" s="251" t="s">
        <v>203</v>
      </c>
      <c r="F1165" s="278" t="n">
        <v>1143.45</v>
      </c>
      <c r="G1165" s="322" t="s">
        <v>1217</v>
      </c>
      <c r="H1165" s="253" t="s">
        <v>482</v>
      </c>
      <c r="I1165" s="251" t="s">
        <v>396</v>
      </c>
      <c r="J1165" s="251" t="s">
        <v>487</v>
      </c>
      <c r="K1165" s="251" t="s">
        <v>692</v>
      </c>
      <c r="L1165" s="280" t="s">
        <v>692</v>
      </c>
      <c r="M1165" s="250" t="s">
        <v>468</v>
      </c>
      <c r="N1165" s="250" t="s">
        <v>1159</v>
      </c>
      <c r="O1165" s="250" t="n">
        <v>69334</v>
      </c>
      <c r="P1165" s="303" t="n">
        <v>45991</v>
      </c>
      <c r="Q1165" s="287"/>
      <c r="R1165" s="287"/>
      <c r="S1165" s="287"/>
    </row>
    <row r="1166" customFormat="false" ht="12.75" hidden="false" customHeight="true" outlineLevel="0" collapsed="false">
      <c r="A1166" s="291" t="n">
        <v>1163</v>
      </c>
      <c r="B1166" s="303" t="n">
        <v>45980</v>
      </c>
      <c r="C1166" s="276" t="n">
        <v>45962</v>
      </c>
      <c r="D1166" s="251" t="s">
        <v>147</v>
      </c>
      <c r="E1166" s="251" t="s">
        <v>203</v>
      </c>
      <c r="F1166" s="278" t="n">
        <v>1331.25</v>
      </c>
      <c r="G1166" s="322" t="s">
        <v>1217</v>
      </c>
      <c r="H1166" s="253" t="s">
        <v>482</v>
      </c>
      <c r="I1166" s="251" t="s">
        <v>393</v>
      </c>
      <c r="J1166" s="251" t="s">
        <v>483</v>
      </c>
      <c r="K1166" s="253" t="s">
        <v>521</v>
      </c>
      <c r="L1166" s="280" t="s">
        <v>521</v>
      </c>
      <c r="M1166" s="250" t="s">
        <v>468</v>
      </c>
      <c r="N1166" s="250" t="s">
        <v>1159</v>
      </c>
      <c r="O1166" s="250" t="n">
        <v>69442</v>
      </c>
      <c r="P1166" s="303" t="n">
        <v>45991</v>
      </c>
      <c r="Q1166" s="287"/>
      <c r="R1166" s="287"/>
      <c r="S1166" s="287"/>
    </row>
    <row r="1167" customFormat="false" ht="12.75" hidden="false" customHeight="true" outlineLevel="0" collapsed="false">
      <c r="A1167" s="302" t="n">
        <v>1164</v>
      </c>
      <c r="B1167" s="303" t="n">
        <v>45980</v>
      </c>
      <c r="C1167" s="276" t="n">
        <v>45962</v>
      </c>
      <c r="D1167" s="251" t="s">
        <v>147</v>
      </c>
      <c r="E1167" s="251" t="s">
        <v>203</v>
      </c>
      <c r="F1167" s="278" t="n">
        <v>254.1</v>
      </c>
      <c r="G1167" s="322" t="s">
        <v>1217</v>
      </c>
      <c r="H1167" s="253" t="s">
        <v>482</v>
      </c>
      <c r="I1167" s="251" t="s">
        <v>397</v>
      </c>
      <c r="J1167" s="253" t="s">
        <v>487</v>
      </c>
      <c r="K1167" s="251" t="s">
        <v>1219</v>
      </c>
      <c r="L1167" s="280" t="s">
        <v>1219</v>
      </c>
      <c r="M1167" s="250" t="s">
        <v>468</v>
      </c>
      <c r="N1167" s="250" t="s">
        <v>1159</v>
      </c>
      <c r="O1167" s="250" t="n">
        <v>72787</v>
      </c>
      <c r="P1167" s="303" t="n">
        <v>45991</v>
      </c>
      <c r="Q1167" s="287"/>
      <c r="R1167" s="287"/>
      <c r="S1167" s="287"/>
    </row>
    <row r="1168" customFormat="false" ht="12.75" hidden="false" customHeight="true" outlineLevel="0" collapsed="false">
      <c r="A1168" s="291" t="n">
        <v>1165</v>
      </c>
      <c r="B1168" s="303" t="n">
        <v>45980</v>
      </c>
      <c r="C1168" s="276" t="n">
        <v>45962</v>
      </c>
      <c r="D1168" s="251" t="s">
        <v>136</v>
      </c>
      <c r="E1168" s="251" t="s">
        <v>142</v>
      </c>
      <c r="F1168" s="278" t="n">
        <v>21.1</v>
      </c>
      <c r="G1168" s="322" t="s">
        <v>1151</v>
      </c>
      <c r="H1168" s="253" t="s">
        <v>505</v>
      </c>
      <c r="I1168" s="251" t="s">
        <v>395</v>
      </c>
      <c r="J1168" s="295" t="s">
        <v>487</v>
      </c>
      <c r="K1168" s="251" t="s">
        <v>510</v>
      </c>
      <c r="L1168" s="280" t="s">
        <v>510</v>
      </c>
      <c r="M1168" s="250" t="s">
        <v>468</v>
      </c>
      <c r="N1168" s="250" t="s">
        <v>468</v>
      </c>
      <c r="O1168" s="250" t="n">
        <v>69244</v>
      </c>
      <c r="P1168" s="303"/>
      <c r="Q1168" s="287"/>
      <c r="R1168" s="287"/>
      <c r="S1168" s="287"/>
    </row>
    <row r="1169" customFormat="false" ht="12.75" hidden="false" customHeight="true" outlineLevel="0" collapsed="false">
      <c r="A1169" s="291" t="n">
        <v>1166</v>
      </c>
      <c r="B1169" s="303" t="n">
        <v>45980</v>
      </c>
      <c r="C1169" s="276" t="n">
        <v>45962</v>
      </c>
      <c r="D1169" s="251" t="s">
        <v>147</v>
      </c>
      <c r="E1169" s="251" t="s">
        <v>203</v>
      </c>
      <c r="F1169" s="278" t="n">
        <v>1143.45</v>
      </c>
      <c r="G1169" s="322" t="s">
        <v>1217</v>
      </c>
      <c r="H1169" s="253" t="s">
        <v>482</v>
      </c>
      <c r="I1169" s="251" t="s">
        <v>395</v>
      </c>
      <c r="J1169" s="295" t="s">
        <v>487</v>
      </c>
      <c r="K1169" s="251" t="s">
        <v>510</v>
      </c>
      <c r="L1169" s="280" t="s">
        <v>510</v>
      </c>
      <c r="M1169" s="250" t="s">
        <v>468</v>
      </c>
      <c r="N1169" s="250" t="s">
        <v>1159</v>
      </c>
      <c r="O1169" s="250" t="n">
        <v>69328</v>
      </c>
      <c r="P1169" s="303" t="n">
        <v>45991</v>
      </c>
      <c r="Q1169" s="287"/>
      <c r="R1169" s="287"/>
      <c r="S1169" s="287"/>
    </row>
    <row r="1170" customFormat="false" ht="12.75" hidden="false" customHeight="true" outlineLevel="0" collapsed="false">
      <c r="A1170" s="302" t="n">
        <v>1167</v>
      </c>
      <c r="B1170" s="303" t="n">
        <v>45980</v>
      </c>
      <c r="C1170" s="276" t="n">
        <v>45962</v>
      </c>
      <c r="D1170" s="251" t="s">
        <v>147</v>
      </c>
      <c r="E1170" s="251" t="s">
        <v>203</v>
      </c>
      <c r="F1170" s="278" t="n">
        <v>1390.33</v>
      </c>
      <c r="G1170" s="322" t="s">
        <v>1217</v>
      </c>
      <c r="H1170" s="253" t="s">
        <v>482</v>
      </c>
      <c r="I1170" s="251" t="s">
        <v>397</v>
      </c>
      <c r="J1170" s="251" t="s">
        <v>621</v>
      </c>
      <c r="K1170" s="251" t="s">
        <v>694</v>
      </c>
      <c r="L1170" s="280" t="s">
        <v>694</v>
      </c>
      <c r="M1170" s="250" t="s">
        <v>468</v>
      </c>
      <c r="N1170" s="250" t="s">
        <v>1159</v>
      </c>
      <c r="O1170" s="250" t="n">
        <v>69850</v>
      </c>
      <c r="P1170" s="303" t="n">
        <v>45991</v>
      </c>
      <c r="Q1170" s="287"/>
      <c r="R1170" s="287"/>
      <c r="S1170" s="287"/>
    </row>
    <row r="1171" customFormat="false" ht="12.75" hidden="false" customHeight="true" outlineLevel="0" collapsed="false">
      <c r="A1171" s="291" t="n">
        <v>1168</v>
      </c>
      <c r="B1171" s="303" t="n">
        <v>45980</v>
      </c>
      <c r="C1171" s="276" t="n">
        <v>45962</v>
      </c>
      <c r="D1171" s="251" t="s">
        <v>147</v>
      </c>
      <c r="E1171" s="251" t="s">
        <v>203</v>
      </c>
      <c r="F1171" s="278" t="n">
        <v>1143.45</v>
      </c>
      <c r="G1171" s="322" t="s">
        <v>1217</v>
      </c>
      <c r="H1171" s="253" t="s">
        <v>482</v>
      </c>
      <c r="I1171" s="251" t="s">
        <v>395</v>
      </c>
      <c r="J1171" s="295" t="s">
        <v>487</v>
      </c>
      <c r="K1171" s="251" t="s">
        <v>509</v>
      </c>
      <c r="L1171" s="280" t="s">
        <v>509</v>
      </c>
      <c r="M1171" s="250" t="s">
        <v>468</v>
      </c>
      <c r="N1171" s="250" t="s">
        <v>1159</v>
      </c>
      <c r="O1171" s="250" t="n">
        <v>69326</v>
      </c>
      <c r="P1171" s="303" t="n">
        <v>45991</v>
      </c>
      <c r="Q1171" s="287"/>
      <c r="R1171" s="287"/>
      <c r="S1171" s="287"/>
    </row>
    <row r="1172" customFormat="false" ht="12.75" hidden="false" customHeight="true" outlineLevel="0" collapsed="false">
      <c r="A1172" s="291" t="n">
        <v>1169</v>
      </c>
      <c r="B1172" s="303" t="n">
        <v>45980</v>
      </c>
      <c r="C1172" s="276" t="n">
        <v>45962</v>
      </c>
      <c r="D1172" s="251" t="s">
        <v>136</v>
      </c>
      <c r="E1172" s="251" t="s">
        <v>142</v>
      </c>
      <c r="F1172" s="278" t="n">
        <v>32.1</v>
      </c>
      <c r="G1172" s="322" t="s">
        <v>1151</v>
      </c>
      <c r="H1172" s="253" t="s">
        <v>505</v>
      </c>
      <c r="I1172" s="251" t="s">
        <v>394</v>
      </c>
      <c r="J1172" s="253" t="s">
        <v>487</v>
      </c>
      <c r="K1172" s="251" t="s">
        <v>1164</v>
      </c>
      <c r="L1172" s="280" t="s">
        <v>1164</v>
      </c>
      <c r="M1172" s="250" t="s">
        <v>468</v>
      </c>
      <c r="N1172" s="250" t="s">
        <v>468</v>
      </c>
      <c r="O1172" s="250" t="n">
        <v>61703</v>
      </c>
      <c r="P1172" s="303"/>
      <c r="Q1172" s="287"/>
      <c r="R1172" s="287"/>
      <c r="S1172" s="287"/>
    </row>
    <row r="1173" customFormat="false" ht="12.75" hidden="false" customHeight="true" outlineLevel="0" collapsed="false">
      <c r="A1173" s="302" t="n">
        <v>1170</v>
      </c>
      <c r="B1173" s="303" t="n">
        <v>45980</v>
      </c>
      <c r="C1173" s="276" t="n">
        <v>45962</v>
      </c>
      <c r="D1173" s="251" t="s">
        <v>147</v>
      </c>
      <c r="E1173" s="251" t="s">
        <v>203</v>
      </c>
      <c r="F1173" s="278" t="n">
        <v>508.2</v>
      </c>
      <c r="G1173" s="322" t="s">
        <v>1217</v>
      </c>
      <c r="H1173" s="253" t="s">
        <v>482</v>
      </c>
      <c r="I1173" s="251" t="s">
        <v>394</v>
      </c>
      <c r="J1173" s="253" t="s">
        <v>487</v>
      </c>
      <c r="K1173" s="251" t="s">
        <v>1164</v>
      </c>
      <c r="L1173" s="280" t="s">
        <v>1164</v>
      </c>
      <c r="M1173" s="250" t="s">
        <v>468</v>
      </c>
      <c r="N1173" s="250" t="s">
        <v>1159</v>
      </c>
      <c r="O1173" s="250" t="n">
        <v>71703</v>
      </c>
      <c r="P1173" s="303" t="n">
        <v>45991</v>
      </c>
      <c r="Q1173" s="287"/>
      <c r="R1173" s="287"/>
      <c r="S1173" s="287"/>
    </row>
    <row r="1174" customFormat="false" ht="12.75" hidden="false" customHeight="true" outlineLevel="0" collapsed="false">
      <c r="A1174" s="291" t="n">
        <v>1171</v>
      </c>
      <c r="B1174" s="303" t="n">
        <v>45980</v>
      </c>
      <c r="C1174" s="276" t="n">
        <v>45962</v>
      </c>
      <c r="D1174" s="251" t="s">
        <v>147</v>
      </c>
      <c r="E1174" s="251" t="s">
        <v>203</v>
      </c>
      <c r="F1174" s="278" t="n">
        <v>1143.45</v>
      </c>
      <c r="G1174" s="322" t="s">
        <v>1217</v>
      </c>
      <c r="H1174" s="253" t="s">
        <v>482</v>
      </c>
      <c r="I1174" s="251" t="s">
        <v>395</v>
      </c>
      <c r="J1174" s="249" t="s">
        <v>487</v>
      </c>
      <c r="K1174" s="251" t="s">
        <v>830</v>
      </c>
      <c r="L1174" s="280" t="s">
        <v>830</v>
      </c>
      <c r="M1174" s="250" t="s">
        <v>468</v>
      </c>
      <c r="N1174" s="250" t="s">
        <v>1159</v>
      </c>
      <c r="O1174" s="250" t="n">
        <v>69214</v>
      </c>
      <c r="P1174" s="303" t="n">
        <v>45991</v>
      </c>
      <c r="Q1174" s="287"/>
      <c r="R1174" s="287"/>
      <c r="S1174" s="287"/>
    </row>
    <row r="1175" customFormat="false" ht="12.75" hidden="false" customHeight="true" outlineLevel="0" collapsed="false">
      <c r="A1175" s="291" t="n">
        <v>1172</v>
      </c>
      <c r="B1175" s="303" t="n">
        <v>45980</v>
      </c>
      <c r="C1175" s="276" t="n">
        <v>45962</v>
      </c>
      <c r="D1175" s="251" t="s">
        <v>136</v>
      </c>
      <c r="E1175" s="251" t="s">
        <v>142</v>
      </c>
      <c r="F1175" s="278" t="n">
        <v>0.13</v>
      </c>
      <c r="G1175" s="322" t="s">
        <v>1151</v>
      </c>
      <c r="H1175" s="253" t="s">
        <v>505</v>
      </c>
      <c r="I1175" s="251" t="s">
        <v>395</v>
      </c>
      <c r="J1175" s="249" t="s">
        <v>487</v>
      </c>
      <c r="K1175" s="251" t="s">
        <v>830</v>
      </c>
      <c r="L1175" s="280" t="s">
        <v>830</v>
      </c>
      <c r="M1175" s="250" t="s">
        <v>468</v>
      </c>
      <c r="N1175" s="250" t="s">
        <v>468</v>
      </c>
      <c r="O1175" s="250" t="n">
        <v>69284</v>
      </c>
      <c r="P1175" s="303"/>
      <c r="Q1175" s="287"/>
      <c r="R1175" s="287"/>
      <c r="S1175" s="287"/>
    </row>
    <row r="1176" customFormat="false" ht="12.75" hidden="false" customHeight="true" outlineLevel="0" collapsed="false">
      <c r="A1176" s="302" t="n">
        <v>1173</v>
      </c>
      <c r="B1176" s="303" t="n">
        <v>45980</v>
      </c>
      <c r="C1176" s="276" t="n">
        <v>45962</v>
      </c>
      <c r="D1176" s="251" t="s">
        <v>147</v>
      </c>
      <c r="E1176" s="251" t="s">
        <v>203</v>
      </c>
      <c r="F1176" s="278" t="n">
        <v>1143.45</v>
      </c>
      <c r="G1176" s="322" t="s">
        <v>1217</v>
      </c>
      <c r="H1176" s="253" t="s">
        <v>482</v>
      </c>
      <c r="I1176" s="251" t="s">
        <v>395</v>
      </c>
      <c r="J1176" s="251" t="s">
        <v>487</v>
      </c>
      <c r="K1176" s="251" t="s">
        <v>695</v>
      </c>
      <c r="L1176" s="280" t="s">
        <v>695</v>
      </c>
      <c r="M1176" s="250" t="s">
        <v>468</v>
      </c>
      <c r="N1176" s="250" t="s">
        <v>1159</v>
      </c>
      <c r="O1176" s="250" t="n">
        <v>69327</v>
      </c>
      <c r="P1176" s="303" t="n">
        <v>45991</v>
      </c>
      <c r="Q1176" s="287"/>
      <c r="R1176" s="287"/>
      <c r="S1176" s="287"/>
    </row>
    <row r="1177" customFormat="false" ht="12.75" hidden="false" customHeight="true" outlineLevel="0" collapsed="false">
      <c r="A1177" s="291" t="n">
        <v>1174</v>
      </c>
      <c r="B1177" s="303" t="n">
        <v>45980</v>
      </c>
      <c r="C1177" s="276" t="n">
        <v>45962</v>
      </c>
      <c r="D1177" s="251" t="s">
        <v>147</v>
      </c>
      <c r="E1177" s="251" t="s">
        <v>203</v>
      </c>
      <c r="F1177" s="278" t="n">
        <v>1143.45</v>
      </c>
      <c r="G1177" s="322" t="s">
        <v>1217</v>
      </c>
      <c r="H1177" s="253" t="s">
        <v>482</v>
      </c>
      <c r="I1177" s="251" t="s">
        <v>396</v>
      </c>
      <c r="J1177" s="295" t="s">
        <v>487</v>
      </c>
      <c r="K1177" s="251" t="s">
        <v>514</v>
      </c>
      <c r="L1177" s="280" t="s">
        <v>514</v>
      </c>
      <c r="M1177" s="250" t="s">
        <v>468</v>
      </c>
      <c r="N1177" s="250" t="s">
        <v>1159</v>
      </c>
      <c r="O1177" s="250" t="n">
        <v>69333</v>
      </c>
      <c r="P1177" s="303" t="n">
        <v>45991</v>
      </c>
      <c r="Q1177" s="287"/>
      <c r="R1177" s="287"/>
      <c r="S1177" s="287"/>
    </row>
    <row r="1178" customFormat="false" ht="12.75" hidden="false" customHeight="true" outlineLevel="0" collapsed="false">
      <c r="A1178" s="291" t="n">
        <v>1175</v>
      </c>
      <c r="B1178" s="303" t="n">
        <v>45980</v>
      </c>
      <c r="C1178" s="276" t="n">
        <v>45962</v>
      </c>
      <c r="D1178" s="251" t="s">
        <v>147</v>
      </c>
      <c r="E1178" s="251" t="s">
        <v>203</v>
      </c>
      <c r="F1178" s="278" t="n">
        <v>1143.45</v>
      </c>
      <c r="G1178" s="322" t="s">
        <v>1217</v>
      </c>
      <c r="H1178" s="253" t="s">
        <v>482</v>
      </c>
      <c r="I1178" s="251" t="s">
        <v>394</v>
      </c>
      <c r="J1178" s="296" t="s">
        <v>487</v>
      </c>
      <c r="K1178" s="280" t="s">
        <v>490</v>
      </c>
      <c r="L1178" s="280" t="s">
        <v>490</v>
      </c>
      <c r="M1178" s="250" t="s">
        <v>468</v>
      </c>
      <c r="N1178" s="250" t="s">
        <v>1159</v>
      </c>
      <c r="O1178" s="250" t="n">
        <v>69217</v>
      </c>
      <c r="P1178" s="303" t="n">
        <v>45991</v>
      </c>
      <c r="Q1178" s="287"/>
      <c r="R1178" s="287"/>
      <c r="S1178" s="287"/>
    </row>
    <row r="1179" customFormat="false" ht="12.75" hidden="false" customHeight="true" outlineLevel="0" collapsed="false">
      <c r="A1179" s="302" t="n">
        <v>1176</v>
      </c>
      <c r="B1179" s="303" t="n">
        <v>45980</v>
      </c>
      <c r="C1179" s="276" t="n">
        <v>45962</v>
      </c>
      <c r="D1179" s="251" t="s">
        <v>136</v>
      </c>
      <c r="E1179" s="251" t="s">
        <v>142</v>
      </c>
      <c r="F1179" s="278" t="n">
        <v>32.1</v>
      </c>
      <c r="G1179" s="322" t="s">
        <v>1151</v>
      </c>
      <c r="H1179" s="253" t="s">
        <v>505</v>
      </c>
      <c r="I1179" s="251" t="s">
        <v>394</v>
      </c>
      <c r="J1179" s="296" t="s">
        <v>487</v>
      </c>
      <c r="K1179" s="280" t="s">
        <v>490</v>
      </c>
      <c r="L1179" s="280" t="s">
        <v>490</v>
      </c>
      <c r="M1179" s="250" t="s">
        <v>468</v>
      </c>
      <c r="N1179" s="250" t="s">
        <v>468</v>
      </c>
      <c r="O1179" s="250" t="n">
        <v>169217</v>
      </c>
      <c r="P1179" s="303"/>
      <c r="Q1179" s="287"/>
      <c r="R1179" s="287"/>
      <c r="S1179" s="287"/>
    </row>
    <row r="1180" customFormat="false" ht="12.75" hidden="false" customHeight="true" outlineLevel="0" collapsed="false">
      <c r="A1180" s="291" t="n">
        <v>1177</v>
      </c>
      <c r="B1180" s="303" t="n">
        <v>45980</v>
      </c>
      <c r="C1180" s="276" t="n">
        <v>45962</v>
      </c>
      <c r="D1180" s="251" t="s">
        <v>147</v>
      </c>
      <c r="E1180" s="251" t="s">
        <v>203</v>
      </c>
      <c r="F1180" s="278" t="n">
        <v>635.25</v>
      </c>
      <c r="G1180" s="322" t="s">
        <v>1217</v>
      </c>
      <c r="H1180" s="253" t="s">
        <v>482</v>
      </c>
      <c r="I1180" s="251" t="s">
        <v>394</v>
      </c>
      <c r="J1180" s="253" t="s">
        <v>487</v>
      </c>
      <c r="K1180" s="251" t="s">
        <v>982</v>
      </c>
      <c r="L1180" s="280" t="s">
        <v>982</v>
      </c>
      <c r="M1180" s="250" t="s">
        <v>468</v>
      </c>
      <c r="N1180" s="250" t="s">
        <v>1159</v>
      </c>
      <c r="O1180" s="250" t="n">
        <v>70924</v>
      </c>
      <c r="P1180" s="303" t="n">
        <v>45991</v>
      </c>
      <c r="Q1180" s="287"/>
      <c r="R1180" s="287"/>
      <c r="S1180" s="287"/>
    </row>
    <row r="1181" customFormat="false" ht="12.75" hidden="false" customHeight="true" outlineLevel="0" collapsed="false">
      <c r="A1181" s="291" t="n">
        <v>1178</v>
      </c>
      <c r="B1181" s="303" t="n">
        <v>45980</v>
      </c>
      <c r="C1181" s="276" t="n">
        <v>45962</v>
      </c>
      <c r="D1181" s="251" t="s">
        <v>147</v>
      </c>
      <c r="E1181" s="251" t="s">
        <v>203</v>
      </c>
      <c r="F1181" s="278" t="n">
        <v>320.83</v>
      </c>
      <c r="G1181" s="322" t="s">
        <v>1217</v>
      </c>
      <c r="H1181" s="253" t="s">
        <v>482</v>
      </c>
      <c r="I1181" s="251" t="s">
        <v>394</v>
      </c>
      <c r="J1181" s="253" t="s">
        <v>485</v>
      </c>
      <c r="K1181" s="251" t="s">
        <v>1058</v>
      </c>
      <c r="L1181" s="280" t="s">
        <v>1058</v>
      </c>
      <c r="M1181" s="250" t="s">
        <v>468</v>
      </c>
      <c r="N1181" s="250" t="s">
        <v>1159</v>
      </c>
      <c r="O1181" s="250" t="n">
        <v>71621</v>
      </c>
      <c r="P1181" s="303" t="n">
        <v>45991</v>
      </c>
      <c r="Q1181" s="287"/>
      <c r="R1181" s="287"/>
      <c r="S1181" s="287"/>
    </row>
    <row r="1182" customFormat="false" ht="12.75" hidden="false" customHeight="true" outlineLevel="0" collapsed="false">
      <c r="A1182" s="302" t="n">
        <v>1179</v>
      </c>
      <c r="B1182" s="303" t="n">
        <v>45980</v>
      </c>
      <c r="C1182" s="276" t="n">
        <v>45962</v>
      </c>
      <c r="D1182" s="251" t="s">
        <v>147</v>
      </c>
      <c r="E1182" s="251" t="s">
        <v>203</v>
      </c>
      <c r="F1182" s="278" t="n">
        <v>1564.12</v>
      </c>
      <c r="G1182" s="322" t="s">
        <v>1217</v>
      </c>
      <c r="H1182" s="253" t="s">
        <v>482</v>
      </c>
      <c r="I1182" s="251" t="s">
        <v>396</v>
      </c>
      <c r="J1182" s="251" t="s">
        <v>621</v>
      </c>
      <c r="K1182" s="251" t="s">
        <v>646</v>
      </c>
      <c r="L1182" s="280" t="s">
        <v>646</v>
      </c>
      <c r="M1182" s="250" t="s">
        <v>468</v>
      </c>
      <c r="N1182" s="250" t="s">
        <v>1159</v>
      </c>
      <c r="O1182" s="250" t="n">
        <v>69331</v>
      </c>
      <c r="P1182" s="303" t="n">
        <v>45991</v>
      </c>
      <c r="Q1182" s="287"/>
      <c r="R1182" s="287"/>
      <c r="S1182" s="287"/>
    </row>
    <row r="1183" customFormat="false" ht="12.75" hidden="false" customHeight="true" outlineLevel="0" collapsed="false">
      <c r="A1183" s="291" t="n">
        <v>1180</v>
      </c>
      <c r="B1183" s="303" t="n">
        <v>45980</v>
      </c>
      <c r="C1183" s="276" t="n">
        <v>45962</v>
      </c>
      <c r="D1183" s="251" t="s">
        <v>147</v>
      </c>
      <c r="E1183" s="251" t="s">
        <v>203</v>
      </c>
      <c r="F1183" s="278" t="n">
        <v>889.35</v>
      </c>
      <c r="G1183" s="322" t="s">
        <v>1217</v>
      </c>
      <c r="H1183" s="253" t="s">
        <v>482</v>
      </c>
      <c r="I1183" s="251" t="s">
        <v>397</v>
      </c>
      <c r="J1183" s="249" t="s">
        <v>487</v>
      </c>
      <c r="K1183" s="251" t="s">
        <v>831</v>
      </c>
      <c r="L1183" s="280" t="s">
        <v>831</v>
      </c>
      <c r="M1183" s="250" t="s">
        <v>468</v>
      </c>
      <c r="N1183" s="250" t="s">
        <v>1159</v>
      </c>
      <c r="O1183" s="250" t="n">
        <v>70108</v>
      </c>
      <c r="P1183" s="303" t="n">
        <v>45991</v>
      </c>
      <c r="Q1183" s="287"/>
      <c r="R1183" s="287"/>
      <c r="S1183" s="287"/>
    </row>
    <row r="1184" customFormat="false" ht="12.75" hidden="false" customHeight="true" outlineLevel="0" collapsed="false">
      <c r="A1184" s="291" t="n">
        <v>1181</v>
      </c>
      <c r="B1184" s="303" t="n">
        <v>45980</v>
      </c>
      <c r="C1184" s="276" t="n">
        <v>45962</v>
      </c>
      <c r="D1184" s="251" t="s">
        <v>147</v>
      </c>
      <c r="E1184" s="251" t="s">
        <v>203</v>
      </c>
      <c r="F1184" s="278" t="n">
        <v>739.58</v>
      </c>
      <c r="G1184" s="322" t="s">
        <v>1217</v>
      </c>
      <c r="H1184" s="253" t="s">
        <v>482</v>
      </c>
      <c r="I1184" s="251" t="s">
        <v>394</v>
      </c>
      <c r="J1184" s="249" t="s">
        <v>483</v>
      </c>
      <c r="K1184" s="251" t="s">
        <v>977</v>
      </c>
      <c r="L1184" s="280" t="s">
        <v>977</v>
      </c>
      <c r="M1184" s="250" t="s">
        <v>468</v>
      </c>
      <c r="N1184" s="250" t="s">
        <v>1159</v>
      </c>
      <c r="O1184" s="250" t="n">
        <v>71083</v>
      </c>
      <c r="P1184" s="303" t="n">
        <v>45991</v>
      </c>
      <c r="Q1184" s="287"/>
      <c r="R1184" s="287"/>
      <c r="S1184" s="287"/>
    </row>
    <row r="1185" customFormat="false" ht="12.75" hidden="false" customHeight="true" outlineLevel="0" collapsed="false">
      <c r="A1185" s="302" t="n">
        <v>1182</v>
      </c>
      <c r="B1185" s="303" t="n">
        <v>45982</v>
      </c>
      <c r="C1185" s="276" t="n">
        <v>45992</v>
      </c>
      <c r="D1185" s="251" t="s">
        <v>147</v>
      </c>
      <c r="E1185" s="251" t="s">
        <v>218</v>
      </c>
      <c r="F1185" s="278" t="n">
        <v>1400.85</v>
      </c>
      <c r="G1185" s="322" t="s">
        <v>1201</v>
      </c>
      <c r="H1185" s="253" t="s">
        <v>482</v>
      </c>
      <c r="I1185" s="251" t="s">
        <v>394</v>
      </c>
      <c r="J1185" s="253" t="s">
        <v>527</v>
      </c>
      <c r="K1185" s="251" t="s">
        <v>528</v>
      </c>
      <c r="L1185" s="280" t="s">
        <v>528</v>
      </c>
      <c r="M1185" s="250" t="s">
        <v>815</v>
      </c>
      <c r="N1185" s="250" t="s">
        <v>815</v>
      </c>
      <c r="O1185" s="250" t="n">
        <v>16146487</v>
      </c>
      <c r="P1185" s="303" t="n">
        <v>45979</v>
      </c>
      <c r="Q1185" s="287"/>
      <c r="R1185" s="287"/>
      <c r="S1185" s="287"/>
    </row>
    <row r="1186" customFormat="false" ht="12.75" hidden="false" customHeight="true" outlineLevel="0" collapsed="false">
      <c r="A1186" s="291" t="n">
        <v>1183</v>
      </c>
      <c r="B1186" s="303" t="n">
        <v>45982</v>
      </c>
      <c r="C1186" s="276" t="n">
        <v>45992</v>
      </c>
      <c r="D1186" s="251" t="s">
        <v>147</v>
      </c>
      <c r="E1186" s="251" t="s">
        <v>218</v>
      </c>
      <c r="F1186" s="278" t="n">
        <v>166.49</v>
      </c>
      <c r="G1186" s="322" t="s">
        <v>1201</v>
      </c>
      <c r="H1186" s="253" t="s">
        <v>482</v>
      </c>
      <c r="I1186" s="251" t="s">
        <v>395</v>
      </c>
      <c r="J1186" s="253" t="s">
        <v>527</v>
      </c>
      <c r="K1186" s="251" t="s">
        <v>528</v>
      </c>
      <c r="L1186" s="280" t="s">
        <v>528</v>
      </c>
      <c r="M1186" s="250" t="s">
        <v>815</v>
      </c>
      <c r="N1186" s="250" t="s">
        <v>815</v>
      </c>
      <c r="O1186" s="250" t="n">
        <v>16146488</v>
      </c>
      <c r="P1186" s="303" t="n">
        <v>45979</v>
      </c>
      <c r="Q1186" s="287"/>
      <c r="R1186" s="287"/>
      <c r="S1186" s="287"/>
    </row>
    <row r="1187" customFormat="false" ht="12.75" hidden="false" customHeight="true" outlineLevel="0" collapsed="false">
      <c r="A1187" s="291" t="n">
        <v>1184</v>
      </c>
      <c r="B1187" s="303" t="n">
        <v>45982</v>
      </c>
      <c r="C1187" s="276" t="n">
        <v>45992</v>
      </c>
      <c r="D1187" s="251" t="s">
        <v>147</v>
      </c>
      <c r="E1187" s="251" t="s">
        <v>218</v>
      </c>
      <c r="F1187" s="278" t="n">
        <v>118.31</v>
      </c>
      <c r="G1187" s="322" t="s">
        <v>1201</v>
      </c>
      <c r="H1187" s="253" t="s">
        <v>482</v>
      </c>
      <c r="I1187" s="251" t="s">
        <v>397</v>
      </c>
      <c r="J1187" s="253" t="s">
        <v>527</v>
      </c>
      <c r="K1187" s="251" t="s">
        <v>528</v>
      </c>
      <c r="L1187" s="280" t="s">
        <v>528</v>
      </c>
      <c r="M1187" s="250" t="s">
        <v>815</v>
      </c>
      <c r="N1187" s="250" t="s">
        <v>815</v>
      </c>
      <c r="O1187" s="250" t="n">
        <v>16146492</v>
      </c>
      <c r="P1187" s="303" t="n">
        <v>45979</v>
      </c>
      <c r="Q1187" s="287"/>
      <c r="R1187" s="287"/>
      <c r="S1187" s="287"/>
    </row>
    <row r="1188" customFormat="false" ht="12.75" hidden="false" customHeight="true" outlineLevel="0" collapsed="false">
      <c r="A1188" s="302" t="n">
        <v>1185</v>
      </c>
      <c r="B1188" s="303" t="n">
        <v>45982</v>
      </c>
      <c r="C1188" s="276" t="n">
        <v>45962</v>
      </c>
      <c r="D1188" s="251" t="s">
        <v>158</v>
      </c>
      <c r="E1188" s="251" t="s">
        <v>246</v>
      </c>
      <c r="F1188" s="278" t="n">
        <v>220.33</v>
      </c>
      <c r="G1188" s="322" t="s">
        <v>1188</v>
      </c>
      <c r="H1188" s="253" t="s">
        <v>588</v>
      </c>
      <c r="I1188" s="251" t="s">
        <v>396</v>
      </c>
      <c r="J1188" s="253" t="s">
        <v>631</v>
      </c>
      <c r="K1188" s="251" t="s">
        <v>632</v>
      </c>
      <c r="L1188" s="280" t="s">
        <v>632</v>
      </c>
      <c r="M1188" s="250" t="s">
        <v>815</v>
      </c>
      <c r="N1188" s="250" t="s">
        <v>815</v>
      </c>
      <c r="O1188" s="250" t="n">
        <v>133787</v>
      </c>
      <c r="P1188" s="303" t="n">
        <v>45974</v>
      </c>
      <c r="Q1188" s="287"/>
      <c r="R1188" s="287"/>
      <c r="S1188" s="287"/>
    </row>
    <row r="1189" customFormat="false" ht="12.75" hidden="false" customHeight="true" outlineLevel="0" collapsed="false">
      <c r="A1189" s="291" t="n">
        <v>1186</v>
      </c>
      <c r="B1189" s="303" t="n">
        <v>45982</v>
      </c>
      <c r="C1189" s="276" t="n">
        <v>45962</v>
      </c>
      <c r="D1189" s="251" t="s">
        <v>158</v>
      </c>
      <c r="E1189" s="251" t="s">
        <v>246</v>
      </c>
      <c r="F1189" s="278" t="n">
        <v>85.85</v>
      </c>
      <c r="G1189" s="322" t="s">
        <v>1188</v>
      </c>
      <c r="H1189" s="253" t="s">
        <v>588</v>
      </c>
      <c r="I1189" s="251" t="s">
        <v>397</v>
      </c>
      <c r="J1189" s="253" t="s">
        <v>631</v>
      </c>
      <c r="K1189" s="251" t="s">
        <v>632</v>
      </c>
      <c r="L1189" s="280" t="s">
        <v>632</v>
      </c>
      <c r="M1189" s="250" t="s">
        <v>815</v>
      </c>
      <c r="N1189" s="250" t="s">
        <v>815</v>
      </c>
      <c r="O1189" s="250" t="n">
        <v>403589</v>
      </c>
      <c r="P1189" s="303" t="n">
        <v>45974</v>
      </c>
      <c r="Q1189" s="287"/>
      <c r="R1189" s="287"/>
      <c r="S1189" s="287"/>
    </row>
    <row r="1190" customFormat="false" ht="12.75" hidden="false" customHeight="true" outlineLevel="0" collapsed="false">
      <c r="A1190" s="291" t="n">
        <v>1187</v>
      </c>
      <c r="B1190" s="303" t="n">
        <v>45982</v>
      </c>
      <c r="C1190" s="276" t="n">
        <v>45962</v>
      </c>
      <c r="D1190" s="251" t="s">
        <v>158</v>
      </c>
      <c r="E1190" s="251" t="s">
        <v>246</v>
      </c>
      <c r="F1190" s="278" t="n">
        <v>113.5</v>
      </c>
      <c r="G1190" s="322" t="s">
        <v>1188</v>
      </c>
      <c r="H1190" s="253" t="s">
        <v>588</v>
      </c>
      <c r="I1190" s="251" t="s">
        <v>395</v>
      </c>
      <c r="J1190" s="253" t="s">
        <v>631</v>
      </c>
      <c r="K1190" s="251" t="s">
        <v>632</v>
      </c>
      <c r="L1190" s="280" t="s">
        <v>632</v>
      </c>
      <c r="M1190" s="250" t="s">
        <v>468</v>
      </c>
      <c r="N1190" s="250" t="s">
        <v>468</v>
      </c>
      <c r="O1190" s="250" t="n">
        <v>54673787</v>
      </c>
      <c r="P1190" s="303" t="n">
        <v>45974</v>
      </c>
      <c r="Q1190" s="287"/>
      <c r="R1190" s="287"/>
      <c r="S1190" s="287"/>
    </row>
    <row r="1191" customFormat="false" ht="12.75" hidden="false" customHeight="true" outlineLevel="0" collapsed="false">
      <c r="A1191" s="302" t="n">
        <v>1188</v>
      </c>
      <c r="B1191" s="303" t="n">
        <v>45982</v>
      </c>
      <c r="C1191" s="276" t="n">
        <v>45962</v>
      </c>
      <c r="D1191" s="251" t="s">
        <v>136</v>
      </c>
      <c r="E1191" s="251" t="s">
        <v>142</v>
      </c>
      <c r="F1191" s="278" t="n">
        <v>12.42</v>
      </c>
      <c r="G1191" s="322" t="s">
        <v>1151</v>
      </c>
      <c r="H1191" s="253" t="s">
        <v>505</v>
      </c>
      <c r="I1191" s="251" t="s">
        <v>396</v>
      </c>
      <c r="J1191" s="295" t="s">
        <v>487</v>
      </c>
      <c r="K1191" s="251" t="s">
        <v>514</v>
      </c>
      <c r="L1191" s="280" t="s">
        <v>514</v>
      </c>
      <c r="M1191" s="250" t="s">
        <v>468</v>
      </c>
      <c r="N1191" s="250" t="s">
        <v>468</v>
      </c>
      <c r="O1191" s="250" t="n">
        <v>6669333</v>
      </c>
      <c r="P1191" s="303"/>
      <c r="Q1191" s="287"/>
      <c r="R1191" s="287"/>
      <c r="S1191" s="287"/>
    </row>
    <row r="1192" customFormat="false" ht="12.75" hidden="false" customHeight="true" outlineLevel="0" collapsed="false">
      <c r="A1192" s="291" t="n">
        <v>1189</v>
      </c>
      <c r="B1192" s="303" t="n">
        <v>45982</v>
      </c>
      <c r="C1192" s="276" t="n">
        <v>45962</v>
      </c>
      <c r="D1192" s="251" t="s">
        <v>158</v>
      </c>
      <c r="E1192" s="251" t="s">
        <v>328</v>
      </c>
      <c r="F1192" s="278" t="n">
        <v>205</v>
      </c>
      <c r="G1192" s="322" t="s">
        <v>1220</v>
      </c>
      <c r="H1192" s="253" t="s">
        <v>500</v>
      </c>
      <c r="I1192" s="251" t="s">
        <v>395</v>
      </c>
      <c r="J1192" s="253" t="s">
        <v>1221</v>
      </c>
      <c r="K1192" s="251" t="s">
        <v>1222</v>
      </c>
      <c r="L1192" s="280" t="s">
        <v>1222</v>
      </c>
      <c r="M1192" s="250" t="s">
        <v>468</v>
      </c>
      <c r="N1192" s="250" t="s">
        <v>468</v>
      </c>
      <c r="O1192" s="250" t="n">
        <v>2150</v>
      </c>
      <c r="P1192" s="303" t="n">
        <v>45979</v>
      </c>
      <c r="Q1192" s="287"/>
      <c r="R1192" s="287"/>
      <c r="S1192" s="287"/>
    </row>
    <row r="1193" customFormat="false" ht="12.75" hidden="false" customHeight="true" outlineLevel="0" collapsed="false">
      <c r="A1193" s="291" t="n">
        <v>1190</v>
      </c>
      <c r="B1193" s="303" t="n">
        <v>45985</v>
      </c>
      <c r="C1193" s="276" t="n">
        <v>45931</v>
      </c>
      <c r="D1193" s="251" t="s">
        <v>158</v>
      </c>
      <c r="E1193" s="251" t="s">
        <v>356</v>
      </c>
      <c r="F1193" s="278" t="n">
        <v>697.11</v>
      </c>
      <c r="G1193" s="322" t="s">
        <v>1223</v>
      </c>
      <c r="H1193" s="253" t="s">
        <v>588</v>
      </c>
      <c r="I1193" s="251" t="s">
        <v>394</v>
      </c>
      <c r="J1193" s="253" t="s">
        <v>471</v>
      </c>
      <c r="K1193" s="251" t="s">
        <v>467</v>
      </c>
      <c r="L1193" s="280" t="s">
        <v>467</v>
      </c>
      <c r="M1193" s="250" t="s">
        <v>468</v>
      </c>
      <c r="N1193" s="250" t="s">
        <v>468</v>
      </c>
      <c r="O1193" s="250"/>
      <c r="P1193" s="303"/>
      <c r="Q1193" s="287"/>
      <c r="R1193" s="287"/>
      <c r="S1193" s="287"/>
    </row>
    <row r="1194" customFormat="false" ht="12.75" hidden="false" customHeight="true" outlineLevel="0" collapsed="false">
      <c r="A1194" s="302" t="n">
        <v>1191</v>
      </c>
      <c r="B1194" s="303" t="n">
        <v>45985</v>
      </c>
      <c r="C1194" s="276" t="n">
        <v>45931</v>
      </c>
      <c r="D1194" s="251" t="s">
        <v>158</v>
      </c>
      <c r="E1194" s="251" t="s">
        <v>356</v>
      </c>
      <c r="F1194" s="278" t="n">
        <v>201.29</v>
      </c>
      <c r="G1194" s="322" t="s">
        <v>1223</v>
      </c>
      <c r="H1194" s="253" t="s">
        <v>588</v>
      </c>
      <c r="I1194" s="251" t="s">
        <v>396</v>
      </c>
      <c r="J1194" s="253" t="s">
        <v>471</v>
      </c>
      <c r="K1194" s="251" t="s">
        <v>467</v>
      </c>
      <c r="L1194" s="280" t="s">
        <v>467</v>
      </c>
      <c r="M1194" s="250" t="s">
        <v>468</v>
      </c>
      <c r="N1194" s="250" t="s">
        <v>468</v>
      </c>
      <c r="O1194" s="250"/>
      <c r="P1194" s="303"/>
      <c r="Q1194" s="287"/>
      <c r="R1194" s="287"/>
      <c r="S1194" s="287"/>
    </row>
    <row r="1195" customFormat="false" ht="12.75" hidden="false" customHeight="true" outlineLevel="0" collapsed="false">
      <c r="A1195" s="291" t="n">
        <v>1192</v>
      </c>
      <c r="B1195" s="303" t="n">
        <v>45985</v>
      </c>
      <c r="C1195" s="276" t="n">
        <v>45931</v>
      </c>
      <c r="D1195" s="251" t="s">
        <v>158</v>
      </c>
      <c r="E1195" s="251" t="s">
        <v>356</v>
      </c>
      <c r="F1195" s="278" t="n">
        <v>468.72</v>
      </c>
      <c r="G1195" s="322" t="s">
        <v>1223</v>
      </c>
      <c r="H1195" s="253" t="s">
        <v>588</v>
      </c>
      <c r="I1195" s="251" t="s">
        <v>395</v>
      </c>
      <c r="J1195" s="253" t="s">
        <v>471</v>
      </c>
      <c r="K1195" s="251" t="s">
        <v>467</v>
      </c>
      <c r="L1195" s="280" t="s">
        <v>467</v>
      </c>
      <c r="M1195" s="250" t="s">
        <v>468</v>
      </c>
      <c r="N1195" s="250" t="s">
        <v>468</v>
      </c>
      <c r="O1195" s="250"/>
      <c r="P1195" s="303"/>
      <c r="Q1195" s="287"/>
      <c r="R1195" s="287"/>
      <c r="S1195" s="287"/>
    </row>
    <row r="1196" customFormat="false" ht="12.75" hidden="false" customHeight="true" outlineLevel="0" collapsed="false">
      <c r="A1196" s="291" t="n">
        <v>1193</v>
      </c>
      <c r="B1196" s="303" t="n">
        <v>45985</v>
      </c>
      <c r="C1196" s="276" t="n">
        <v>45931</v>
      </c>
      <c r="D1196" s="251" t="s">
        <v>158</v>
      </c>
      <c r="E1196" s="251" t="s">
        <v>356</v>
      </c>
      <c r="F1196" s="278" t="n">
        <v>186.62</v>
      </c>
      <c r="G1196" s="322" t="s">
        <v>1223</v>
      </c>
      <c r="H1196" s="253" t="s">
        <v>588</v>
      </c>
      <c r="I1196" s="251" t="s">
        <v>397</v>
      </c>
      <c r="J1196" s="253" t="s">
        <v>471</v>
      </c>
      <c r="K1196" s="251" t="s">
        <v>467</v>
      </c>
      <c r="L1196" s="280" t="s">
        <v>467</v>
      </c>
      <c r="M1196" s="250" t="s">
        <v>468</v>
      </c>
      <c r="N1196" s="250" t="s">
        <v>468</v>
      </c>
      <c r="O1196" s="250"/>
      <c r="P1196" s="303"/>
      <c r="Q1196" s="287"/>
      <c r="R1196" s="287"/>
      <c r="S1196" s="287"/>
    </row>
    <row r="1197" customFormat="false" ht="12.75" hidden="false" customHeight="true" outlineLevel="0" collapsed="false">
      <c r="A1197" s="302" t="n">
        <v>1194</v>
      </c>
      <c r="B1197" s="303" t="n">
        <v>45985</v>
      </c>
      <c r="C1197" s="276" t="n">
        <v>45962</v>
      </c>
      <c r="D1197" s="251" t="s">
        <v>158</v>
      </c>
      <c r="E1197" s="251" t="s">
        <v>302</v>
      </c>
      <c r="F1197" s="278" t="n">
        <v>8.2</v>
      </c>
      <c r="G1197" s="322" t="s">
        <v>1157</v>
      </c>
      <c r="H1197" s="253"/>
      <c r="I1197" s="251" t="s">
        <v>392</v>
      </c>
      <c r="J1197" s="253" t="s">
        <v>839</v>
      </c>
      <c r="K1197" s="251" t="s">
        <v>479</v>
      </c>
      <c r="L1197" s="280" t="s">
        <v>479</v>
      </c>
      <c r="M1197" s="250" t="s">
        <v>468</v>
      </c>
      <c r="N1197" s="250" t="s">
        <v>468</v>
      </c>
      <c r="O1197" s="250" t="n">
        <v>1580240</v>
      </c>
      <c r="P1197" s="303" t="n">
        <v>45985</v>
      </c>
      <c r="Q1197" s="287"/>
      <c r="R1197" s="287"/>
      <c r="S1197" s="287"/>
    </row>
    <row r="1198" customFormat="false" ht="12.75" hidden="false" customHeight="true" outlineLevel="0" collapsed="false">
      <c r="A1198" s="291" t="n">
        <v>1195</v>
      </c>
      <c r="B1198" s="303" t="n">
        <v>45985</v>
      </c>
      <c r="C1198" s="276" t="n">
        <v>45962</v>
      </c>
      <c r="D1198" s="251" t="s">
        <v>158</v>
      </c>
      <c r="E1198" s="251" t="s">
        <v>354</v>
      </c>
      <c r="F1198" s="278" t="n">
        <v>648</v>
      </c>
      <c r="G1198" s="322" t="s">
        <v>1178</v>
      </c>
      <c r="H1198" s="253" t="s">
        <v>505</v>
      </c>
      <c r="I1198" s="251" t="s">
        <v>397</v>
      </c>
      <c r="J1198" s="251" t="s">
        <v>621</v>
      </c>
      <c r="K1198" s="251" t="s">
        <v>694</v>
      </c>
      <c r="L1198" s="280" t="s">
        <v>694</v>
      </c>
      <c r="M1198" s="250" t="s">
        <v>468</v>
      </c>
      <c r="N1198" s="250" t="s">
        <v>468</v>
      </c>
      <c r="O1198" s="250" t="n">
        <v>111521125</v>
      </c>
      <c r="P1198" s="303"/>
      <c r="Q1198" s="287"/>
      <c r="R1198" s="287"/>
      <c r="S1198" s="287"/>
    </row>
    <row r="1199" customFormat="false" ht="12.75" hidden="false" customHeight="true" outlineLevel="0" collapsed="false">
      <c r="A1199" s="291" t="n">
        <v>1196</v>
      </c>
      <c r="B1199" s="303" t="n">
        <v>45985</v>
      </c>
      <c r="C1199" s="276" t="n">
        <v>45931</v>
      </c>
      <c r="D1199" s="251" t="s">
        <v>158</v>
      </c>
      <c r="E1199" s="251" t="s">
        <v>254</v>
      </c>
      <c r="F1199" s="278" t="n">
        <v>212.76</v>
      </c>
      <c r="G1199" s="322" t="s">
        <v>1101</v>
      </c>
      <c r="H1199" s="253" t="s">
        <v>1031</v>
      </c>
      <c r="I1199" s="251" t="s">
        <v>396</v>
      </c>
      <c r="J1199" s="253" t="s">
        <v>1107</v>
      </c>
      <c r="K1199" s="251" t="s">
        <v>1108</v>
      </c>
      <c r="L1199" s="280" t="s">
        <v>1108</v>
      </c>
      <c r="M1199" s="250" t="s">
        <v>815</v>
      </c>
      <c r="N1199" s="250" t="s">
        <v>815</v>
      </c>
      <c r="O1199" s="250" t="n">
        <v>11505480</v>
      </c>
      <c r="P1199" s="303" t="n">
        <v>45985</v>
      </c>
      <c r="Q1199" s="287"/>
      <c r="R1199" s="287"/>
      <c r="S1199" s="287"/>
    </row>
    <row r="1200" customFormat="false" ht="12.75" hidden="false" customHeight="true" outlineLevel="0" collapsed="false">
      <c r="A1200" s="302" t="n">
        <v>1197</v>
      </c>
      <c r="B1200" s="303" t="n">
        <v>45985</v>
      </c>
      <c r="C1200" s="276" t="n">
        <v>45931</v>
      </c>
      <c r="D1200" s="251" t="s">
        <v>147</v>
      </c>
      <c r="E1200" s="251" t="s">
        <v>224</v>
      </c>
      <c r="F1200" s="278" t="n">
        <v>42.16</v>
      </c>
      <c r="G1200" s="322" t="s">
        <v>1049</v>
      </c>
      <c r="H1200" s="253" t="s">
        <v>482</v>
      </c>
      <c r="I1200" s="251" t="s">
        <v>393</v>
      </c>
      <c r="J1200" s="253" t="s">
        <v>1050</v>
      </c>
      <c r="K1200" s="251" t="s">
        <v>1051</v>
      </c>
      <c r="L1200" s="280" t="s">
        <v>1051</v>
      </c>
      <c r="M1200" s="250" t="s">
        <v>503</v>
      </c>
      <c r="N1200" s="250" t="s">
        <v>503</v>
      </c>
      <c r="O1200" s="250" t="n">
        <v>14678064</v>
      </c>
      <c r="P1200" s="303" t="n">
        <v>45958</v>
      </c>
      <c r="Q1200" s="287"/>
      <c r="R1200" s="287"/>
      <c r="S1200" s="287"/>
    </row>
    <row r="1201" customFormat="false" ht="12.75" hidden="false" customHeight="true" outlineLevel="0" collapsed="false">
      <c r="A1201" s="291" t="n">
        <v>1198</v>
      </c>
      <c r="B1201" s="303" t="n">
        <v>45985</v>
      </c>
      <c r="C1201" s="276" t="n">
        <v>45931</v>
      </c>
      <c r="D1201" s="251" t="s">
        <v>147</v>
      </c>
      <c r="E1201" s="251" t="s">
        <v>224</v>
      </c>
      <c r="F1201" s="278" t="n">
        <v>84.32</v>
      </c>
      <c r="G1201" s="322" t="s">
        <v>1049</v>
      </c>
      <c r="H1201" s="253" t="s">
        <v>482</v>
      </c>
      <c r="I1201" s="251" t="s">
        <v>394</v>
      </c>
      <c r="J1201" s="253" t="s">
        <v>1050</v>
      </c>
      <c r="K1201" s="251" t="s">
        <v>1051</v>
      </c>
      <c r="L1201" s="280" t="s">
        <v>1051</v>
      </c>
      <c r="M1201" s="250" t="s">
        <v>503</v>
      </c>
      <c r="N1201" s="250" t="s">
        <v>503</v>
      </c>
      <c r="O1201" s="250" t="n">
        <v>14678091</v>
      </c>
      <c r="P1201" s="303" t="n">
        <v>45958</v>
      </c>
      <c r="Q1201" s="287"/>
      <c r="R1201" s="287"/>
      <c r="S1201" s="287"/>
    </row>
    <row r="1202" customFormat="false" ht="12.75" hidden="false" customHeight="true" outlineLevel="0" collapsed="false">
      <c r="A1202" s="291" t="n">
        <v>1199</v>
      </c>
      <c r="B1202" s="303" t="n">
        <v>45985</v>
      </c>
      <c r="C1202" s="276" t="n">
        <v>45931</v>
      </c>
      <c r="D1202" s="251" t="s">
        <v>147</v>
      </c>
      <c r="E1202" s="251" t="s">
        <v>224</v>
      </c>
      <c r="F1202" s="278" t="n">
        <v>63.24</v>
      </c>
      <c r="G1202" s="322" t="s">
        <v>1049</v>
      </c>
      <c r="H1202" s="253" t="s">
        <v>482</v>
      </c>
      <c r="I1202" s="251" t="s">
        <v>395</v>
      </c>
      <c r="J1202" s="253" t="s">
        <v>1050</v>
      </c>
      <c r="K1202" s="251" t="s">
        <v>1051</v>
      </c>
      <c r="L1202" s="280" t="s">
        <v>1051</v>
      </c>
      <c r="M1202" s="250" t="s">
        <v>503</v>
      </c>
      <c r="N1202" s="250" t="s">
        <v>503</v>
      </c>
      <c r="O1202" s="250" t="n">
        <v>14678118</v>
      </c>
      <c r="P1202" s="303" t="n">
        <v>45958</v>
      </c>
      <c r="Q1202" s="287"/>
      <c r="R1202" s="287"/>
      <c r="S1202" s="287"/>
    </row>
    <row r="1203" customFormat="false" ht="12.75" hidden="false" customHeight="true" outlineLevel="0" collapsed="false">
      <c r="A1203" s="302" t="n">
        <v>1200</v>
      </c>
      <c r="B1203" s="303" t="n">
        <v>45985</v>
      </c>
      <c r="C1203" s="276" t="n">
        <v>45931</v>
      </c>
      <c r="D1203" s="251" t="s">
        <v>147</v>
      </c>
      <c r="E1203" s="251" t="s">
        <v>224</v>
      </c>
      <c r="F1203" s="278" t="n">
        <v>31.62</v>
      </c>
      <c r="G1203" s="322" t="s">
        <v>1049</v>
      </c>
      <c r="H1203" s="253" t="s">
        <v>482</v>
      </c>
      <c r="I1203" s="251" t="s">
        <v>397</v>
      </c>
      <c r="J1203" s="253" t="s">
        <v>1050</v>
      </c>
      <c r="K1203" s="251" t="s">
        <v>1051</v>
      </c>
      <c r="L1203" s="280" t="s">
        <v>1051</v>
      </c>
      <c r="M1203" s="250" t="s">
        <v>503</v>
      </c>
      <c r="N1203" s="250" t="s">
        <v>503</v>
      </c>
      <c r="O1203" s="250" t="n">
        <v>14678145</v>
      </c>
      <c r="P1203" s="303" t="n">
        <v>45958</v>
      </c>
      <c r="Q1203" s="287"/>
      <c r="R1203" s="287"/>
      <c r="S1203" s="287"/>
    </row>
    <row r="1204" customFormat="false" ht="12.75" hidden="false" customHeight="true" outlineLevel="0" collapsed="false">
      <c r="A1204" s="291" t="n">
        <v>1201</v>
      </c>
      <c r="B1204" s="303" t="n">
        <v>45985</v>
      </c>
      <c r="C1204" s="276" t="n">
        <v>45931</v>
      </c>
      <c r="D1204" s="251" t="s">
        <v>147</v>
      </c>
      <c r="E1204" s="251" t="s">
        <v>224</v>
      </c>
      <c r="F1204" s="278" t="n">
        <v>52.7</v>
      </c>
      <c r="G1204" s="322" t="s">
        <v>1049</v>
      </c>
      <c r="H1204" s="253" t="s">
        <v>482</v>
      </c>
      <c r="I1204" s="251" t="s">
        <v>396</v>
      </c>
      <c r="J1204" s="253" t="s">
        <v>1050</v>
      </c>
      <c r="K1204" s="251" t="s">
        <v>1051</v>
      </c>
      <c r="L1204" s="280" t="s">
        <v>1051</v>
      </c>
      <c r="M1204" s="250" t="s">
        <v>503</v>
      </c>
      <c r="N1204" s="250" t="s">
        <v>503</v>
      </c>
      <c r="O1204" s="250" t="n">
        <v>14678172</v>
      </c>
      <c r="P1204" s="303" t="n">
        <v>45958</v>
      </c>
      <c r="Q1204" s="287"/>
      <c r="R1204" s="287"/>
      <c r="S1204" s="287"/>
    </row>
    <row r="1205" customFormat="false" ht="12.75" hidden="false" customHeight="true" outlineLevel="0" collapsed="false">
      <c r="A1205" s="291" t="n">
        <v>1202</v>
      </c>
      <c r="B1205" s="303" t="n">
        <v>45986</v>
      </c>
      <c r="C1205" s="276" t="n">
        <v>45962</v>
      </c>
      <c r="D1205" s="251" t="s">
        <v>158</v>
      </c>
      <c r="E1205" s="251" t="s">
        <v>320</v>
      </c>
      <c r="F1205" s="278" t="n">
        <v>175</v>
      </c>
      <c r="G1205" s="322" t="s">
        <v>1192</v>
      </c>
      <c r="H1205" s="253" t="s">
        <v>500</v>
      </c>
      <c r="I1205" s="251" t="s">
        <v>394</v>
      </c>
      <c r="J1205" s="253" t="s">
        <v>853</v>
      </c>
      <c r="K1205" s="251" t="s">
        <v>552</v>
      </c>
      <c r="L1205" s="280" t="s">
        <v>552</v>
      </c>
      <c r="M1205" s="250" t="s">
        <v>468</v>
      </c>
      <c r="N1205" s="250" t="s">
        <v>468</v>
      </c>
      <c r="O1205" s="250" t="n">
        <v>472</v>
      </c>
      <c r="P1205" s="303" t="n">
        <v>45982</v>
      </c>
      <c r="Q1205" s="287"/>
      <c r="R1205" s="287"/>
      <c r="S1205" s="287"/>
    </row>
    <row r="1206" customFormat="false" ht="12.75" hidden="false" customHeight="true" outlineLevel="0" collapsed="false">
      <c r="A1206" s="302" t="n">
        <v>1203</v>
      </c>
      <c r="B1206" s="303" t="n">
        <v>45986</v>
      </c>
      <c r="C1206" s="276" t="n">
        <v>45962</v>
      </c>
      <c r="D1206" s="251" t="s">
        <v>158</v>
      </c>
      <c r="E1206" s="251" t="s">
        <v>314</v>
      </c>
      <c r="F1206" s="278" t="n">
        <v>395.2</v>
      </c>
      <c r="G1206" s="322" t="s">
        <v>1161</v>
      </c>
      <c r="H1206" s="253" t="s">
        <v>500</v>
      </c>
      <c r="I1206" s="251" t="s">
        <v>394</v>
      </c>
      <c r="J1206" s="253" t="s">
        <v>853</v>
      </c>
      <c r="K1206" s="251" t="s">
        <v>552</v>
      </c>
      <c r="L1206" s="280" t="s">
        <v>552</v>
      </c>
      <c r="M1206" s="250" t="s">
        <v>468</v>
      </c>
      <c r="N1206" s="250" t="s">
        <v>468</v>
      </c>
      <c r="O1206" s="250" t="n">
        <v>475</v>
      </c>
      <c r="P1206" s="303" t="n">
        <v>45982</v>
      </c>
      <c r="Q1206" s="287"/>
      <c r="R1206" s="287"/>
      <c r="S1206" s="287"/>
    </row>
    <row r="1207" customFormat="false" ht="12.75" hidden="false" customHeight="true" outlineLevel="0" collapsed="false">
      <c r="A1207" s="291" t="n">
        <v>1204</v>
      </c>
      <c r="B1207" s="303" t="n">
        <v>45986</v>
      </c>
      <c r="C1207" s="276" t="n">
        <v>45962</v>
      </c>
      <c r="D1207" s="251" t="s">
        <v>136</v>
      </c>
      <c r="E1207" s="251" t="s">
        <v>142</v>
      </c>
      <c r="F1207" s="278" t="n">
        <v>57</v>
      </c>
      <c r="G1207" s="322" t="s">
        <v>1147</v>
      </c>
      <c r="H1207" s="253" t="s">
        <v>505</v>
      </c>
      <c r="I1207" s="251" t="s">
        <v>392</v>
      </c>
      <c r="J1207" s="253" t="s">
        <v>1224</v>
      </c>
      <c r="K1207" s="251" t="s">
        <v>1225</v>
      </c>
      <c r="L1207" s="280" t="s">
        <v>1225</v>
      </c>
      <c r="M1207" s="250" t="s">
        <v>468</v>
      </c>
      <c r="N1207" s="250" t="s">
        <v>468</v>
      </c>
      <c r="O1207" s="250" t="n">
        <v>169327</v>
      </c>
      <c r="P1207" s="303"/>
      <c r="Q1207" s="287"/>
      <c r="R1207" s="287"/>
      <c r="S1207" s="287"/>
    </row>
    <row r="1208" customFormat="false" ht="12.75" hidden="false" customHeight="true" outlineLevel="0" collapsed="false">
      <c r="A1208" s="291" t="n">
        <v>1205</v>
      </c>
      <c r="B1208" s="303" t="n">
        <v>45987</v>
      </c>
      <c r="C1208" s="276" t="n">
        <v>45962</v>
      </c>
      <c r="D1208" s="251" t="s">
        <v>158</v>
      </c>
      <c r="E1208" s="251" t="s">
        <v>302</v>
      </c>
      <c r="F1208" s="278" t="n">
        <v>40</v>
      </c>
      <c r="G1208" s="322" t="s">
        <v>1157</v>
      </c>
      <c r="H1208" s="253"/>
      <c r="I1208" s="251" t="s">
        <v>392</v>
      </c>
      <c r="J1208" s="253" t="s">
        <v>839</v>
      </c>
      <c r="K1208" s="251" t="s">
        <v>479</v>
      </c>
      <c r="L1208" s="280" t="s">
        <v>479</v>
      </c>
      <c r="M1208" s="250" t="s">
        <v>468</v>
      </c>
      <c r="N1208" s="250" t="s">
        <v>468</v>
      </c>
      <c r="O1208" s="250" t="n">
        <v>1580241</v>
      </c>
      <c r="P1208" s="303" t="n">
        <v>45987</v>
      </c>
      <c r="Q1208" s="287"/>
      <c r="R1208" s="287"/>
      <c r="S1208" s="287"/>
    </row>
    <row r="1209" customFormat="false" ht="12.75" hidden="false" customHeight="true" outlineLevel="0" collapsed="false">
      <c r="A1209" s="302" t="n">
        <v>1206</v>
      </c>
      <c r="B1209" s="303" t="n">
        <v>45987</v>
      </c>
      <c r="C1209" s="276" t="n">
        <v>45962</v>
      </c>
      <c r="D1209" s="251" t="s">
        <v>136</v>
      </c>
      <c r="E1209" s="251" t="s">
        <v>142</v>
      </c>
      <c r="F1209" s="278" t="n">
        <v>96.16</v>
      </c>
      <c r="G1209" s="322" t="s">
        <v>1151</v>
      </c>
      <c r="H1209" s="253" t="s">
        <v>505</v>
      </c>
      <c r="I1209" s="251" t="s">
        <v>395</v>
      </c>
      <c r="J1209" s="251" t="s">
        <v>487</v>
      </c>
      <c r="K1209" s="251" t="s">
        <v>695</v>
      </c>
      <c r="L1209" s="280" t="s">
        <v>695</v>
      </c>
      <c r="M1209" s="250" t="s">
        <v>468</v>
      </c>
      <c r="N1209" s="250" t="s">
        <v>468</v>
      </c>
      <c r="O1209" s="250" t="n">
        <v>1169327</v>
      </c>
      <c r="P1209" s="303"/>
      <c r="Q1209" s="287"/>
      <c r="R1209" s="287"/>
      <c r="S1209" s="287"/>
    </row>
    <row r="1210" customFormat="false" ht="12.75" hidden="false" customHeight="true" outlineLevel="0" collapsed="false">
      <c r="A1210" s="291" t="n">
        <v>1207</v>
      </c>
      <c r="B1210" s="303" t="n">
        <v>45987</v>
      </c>
      <c r="C1210" s="276" t="n">
        <v>45962</v>
      </c>
      <c r="D1210" s="251" t="s">
        <v>158</v>
      </c>
      <c r="E1210" s="251" t="s">
        <v>288</v>
      </c>
      <c r="F1210" s="278" t="n">
        <v>1496</v>
      </c>
      <c r="G1210" s="322" t="s">
        <v>1226</v>
      </c>
      <c r="H1210" s="253" t="s">
        <v>500</v>
      </c>
      <c r="I1210" s="251" t="s">
        <v>394</v>
      </c>
      <c r="J1210" s="253" t="s">
        <v>1227</v>
      </c>
      <c r="K1210" s="251" t="s">
        <v>1228</v>
      </c>
      <c r="L1210" s="280" t="s">
        <v>1228</v>
      </c>
      <c r="M1210" s="250" t="s">
        <v>468</v>
      </c>
      <c r="N1210" s="250" t="s">
        <v>468</v>
      </c>
      <c r="O1210" s="250" t="n">
        <v>2646</v>
      </c>
      <c r="P1210" s="303" t="n">
        <v>45987</v>
      </c>
      <c r="Q1210" s="287"/>
      <c r="R1210" s="287"/>
      <c r="S1210" s="287"/>
    </row>
    <row r="1211" customFormat="false" ht="12.75" hidden="false" customHeight="true" outlineLevel="0" collapsed="false">
      <c r="A1211" s="291" t="n">
        <v>1208</v>
      </c>
      <c r="B1211" s="303" t="n">
        <v>45987</v>
      </c>
      <c r="C1211" s="276" t="n">
        <v>45962</v>
      </c>
      <c r="D1211" s="251" t="s">
        <v>158</v>
      </c>
      <c r="E1211" s="251" t="s">
        <v>288</v>
      </c>
      <c r="F1211" s="278" t="n">
        <v>1408</v>
      </c>
      <c r="G1211" s="322" t="s">
        <v>1226</v>
      </c>
      <c r="H1211" s="253" t="s">
        <v>500</v>
      </c>
      <c r="I1211" s="251" t="s">
        <v>395</v>
      </c>
      <c r="J1211" s="253" t="s">
        <v>1227</v>
      </c>
      <c r="K1211" s="251" t="s">
        <v>1228</v>
      </c>
      <c r="L1211" s="280" t="s">
        <v>1228</v>
      </c>
      <c r="M1211" s="250" t="s">
        <v>468</v>
      </c>
      <c r="N1211" s="250" t="s">
        <v>468</v>
      </c>
      <c r="O1211" s="250" t="n">
        <v>2647</v>
      </c>
      <c r="P1211" s="303" t="n">
        <v>45987</v>
      </c>
      <c r="Q1211" s="287"/>
      <c r="R1211" s="287"/>
      <c r="S1211" s="287"/>
    </row>
    <row r="1212" customFormat="false" ht="12.75" hidden="false" customHeight="true" outlineLevel="0" collapsed="false">
      <c r="A1212" s="302" t="n">
        <v>1209</v>
      </c>
      <c r="B1212" s="303" t="n">
        <v>45987</v>
      </c>
      <c r="C1212" s="276" t="n">
        <v>45962</v>
      </c>
      <c r="D1212" s="251" t="s">
        <v>158</v>
      </c>
      <c r="E1212" s="251" t="s">
        <v>288</v>
      </c>
      <c r="F1212" s="278" t="n">
        <v>1320</v>
      </c>
      <c r="G1212" s="322" t="s">
        <v>1226</v>
      </c>
      <c r="H1212" s="253" t="s">
        <v>500</v>
      </c>
      <c r="I1212" s="251" t="s">
        <v>396</v>
      </c>
      <c r="J1212" s="253" t="s">
        <v>1227</v>
      </c>
      <c r="K1212" s="251" t="s">
        <v>1228</v>
      </c>
      <c r="L1212" s="280" t="s">
        <v>1228</v>
      </c>
      <c r="M1212" s="250" t="s">
        <v>468</v>
      </c>
      <c r="N1212" s="250" t="s">
        <v>468</v>
      </c>
      <c r="O1212" s="250" t="n">
        <v>2648</v>
      </c>
      <c r="P1212" s="303" t="n">
        <v>45987</v>
      </c>
      <c r="Q1212" s="287"/>
      <c r="R1212" s="287"/>
      <c r="S1212" s="287"/>
    </row>
    <row r="1213" customFormat="false" ht="12.75" hidden="false" customHeight="true" outlineLevel="0" collapsed="false">
      <c r="A1213" s="291" t="n">
        <v>1210</v>
      </c>
      <c r="B1213" s="303" t="n">
        <v>45987</v>
      </c>
      <c r="C1213" s="276" t="n">
        <v>45962</v>
      </c>
      <c r="D1213" s="251" t="s">
        <v>158</v>
      </c>
      <c r="E1213" s="251" t="s">
        <v>288</v>
      </c>
      <c r="F1213" s="278" t="n">
        <v>1232</v>
      </c>
      <c r="G1213" s="322" t="s">
        <v>1226</v>
      </c>
      <c r="H1213" s="253" t="s">
        <v>500</v>
      </c>
      <c r="I1213" s="251" t="s">
        <v>397</v>
      </c>
      <c r="J1213" s="253" t="s">
        <v>1227</v>
      </c>
      <c r="K1213" s="251" t="s">
        <v>1228</v>
      </c>
      <c r="L1213" s="280" t="s">
        <v>1228</v>
      </c>
      <c r="M1213" s="250" t="s">
        <v>468</v>
      </c>
      <c r="N1213" s="250" t="s">
        <v>468</v>
      </c>
      <c r="O1213" s="250" t="n">
        <v>2649</v>
      </c>
      <c r="P1213" s="303" t="n">
        <v>45987</v>
      </c>
      <c r="Q1213" s="287"/>
      <c r="R1213" s="287"/>
      <c r="S1213" s="287"/>
    </row>
    <row r="1214" customFormat="false" ht="12.75" hidden="false" customHeight="true" outlineLevel="0" collapsed="false">
      <c r="A1214" s="291" t="n">
        <v>1211</v>
      </c>
      <c r="B1214" s="303" t="n">
        <v>45988</v>
      </c>
      <c r="C1214" s="276" t="n">
        <v>45962</v>
      </c>
      <c r="D1214" s="251" t="s">
        <v>158</v>
      </c>
      <c r="E1214" s="251" t="s">
        <v>302</v>
      </c>
      <c r="F1214" s="278" t="n">
        <v>12.85</v>
      </c>
      <c r="G1214" s="322" t="s">
        <v>1157</v>
      </c>
      <c r="H1214" s="253"/>
      <c r="I1214" s="251" t="s">
        <v>392</v>
      </c>
      <c r="J1214" s="253" t="s">
        <v>839</v>
      </c>
      <c r="K1214" s="251" t="s">
        <v>479</v>
      </c>
      <c r="L1214" s="280" t="s">
        <v>479</v>
      </c>
      <c r="M1214" s="250" t="s">
        <v>468</v>
      </c>
      <c r="N1214" s="250" t="s">
        <v>468</v>
      </c>
      <c r="O1214" s="250" t="n">
        <v>1580242</v>
      </c>
      <c r="P1214" s="303" t="n">
        <v>45988</v>
      </c>
      <c r="Q1214" s="287"/>
      <c r="R1214" s="287"/>
      <c r="S1214" s="287"/>
    </row>
    <row r="1215" customFormat="false" ht="12.75" hidden="false" customHeight="true" outlineLevel="0" collapsed="false">
      <c r="A1215" s="302" t="n">
        <v>1212</v>
      </c>
      <c r="B1215" s="303" t="n">
        <v>45988</v>
      </c>
      <c r="C1215" s="276" t="n">
        <v>45962</v>
      </c>
      <c r="D1215" s="251" t="s">
        <v>147</v>
      </c>
      <c r="E1215" s="251" t="s">
        <v>211</v>
      </c>
      <c r="F1215" s="278" t="n">
        <v>49.22</v>
      </c>
      <c r="G1215" s="322" t="s">
        <v>568</v>
      </c>
      <c r="H1215" s="253" t="s">
        <v>482</v>
      </c>
      <c r="I1215" s="251" t="s">
        <v>393</v>
      </c>
      <c r="J1215" s="253" t="s">
        <v>569</v>
      </c>
      <c r="K1215" s="251" t="s">
        <v>570</v>
      </c>
      <c r="L1215" s="280" t="s">
        <v>570</v>
      </c>
      <c r="M1215" s="250" t="s">
        <v>815</v>
      </c>
      <c r="N1215" s="250" t="s">
        <v>815</v>
      </c>
      <c r="O1215" s="250" t="n">
        <v>202512372</v>
      </c>
      <c r="P1215" s="303" t="n">
        <v>45966</v>
      </c>
      <c r="Q1215" s="287"/>
      <c r="R1215" s="287"/>
      <c r="S1215" s="287"/>
    </row>
    <row r="1216" customFormat="false" ht="12.75" hidden="false" customHeight="true" outlineLevel="0" collapsed="false">
      <c r="A1216" s="291" t="n">
        <v>1213</v>
      </c>
      <c r="B1216" s="303" t="n">
        <v>45988</v>
      </c>
      <c r="C1216" s="276" t="n">
        <v>45962</v>
      </c>
      <c r="D1216" s="251" t="s">
        <v>147</v>
      </c>
      <c r="E1216" s="251" t="s">
        <v>211</v>
      </c>
      <c r="F1216" s="278" t="n">
        <v>142.86</v>
      </c>
      <c r="G1216" s="322" t="s">
        <v>568</v>
      </c>
      <c r="H1216" s="253" t="s">
        <v>482</v>
      </c>
      <c r="I1216" s="251" t="s">
        <v>394</v>
      </c>
      <c r="J1216" s="253" t="s">
        <v>569</v>
      </c>
      <c r="K1216" s="251" t="s">
        <v>570</v>
      </c>
      <c r="L1216" s="280" t="s">
        <v>570</v>
      </c>
      <c r="M1216" s="250" t="s">
        <v>815</v>
      </c>
      <c r="N1216" s="250" t="s">
        <v>815</v>
      </c>
      <c r="O1216" s="250" t="n">
        <v>202512373</v>
      </c>
      <c r="P1216" s="303" t="n">
        <v>45966</v>
      </c>
      <c r="Q1216" s="287"/>
      <c r="R1216" s="287"/>
      <c r="S1216" s="287"/>
    </row>
    <row r="1217" customFormat="false" ht="12.75" hidden="false" customHeight="true" outlineLevel="0" collapsed="false">
      <c r="A1217" s="291" t="n">
        <v>1214</v>
      </c>
      <c r="B1217" s="303" t="n">
        <v>45988</v>
      </c>
      <c r="C1217" s="276" t="n">
        <v>45962</v>
      </c>
      <c r="D1217" s="251" t="s">
        <v>147</v>
      </c>
      <c r="E1217" s="251" t="s">
        <v>211</v>
      </c>
      <c r="F1217" s="278" t="n">
        <v>73.8</v>
      </c>
      <c r="G1217" s="322" t="s">
        <v>568</v>
      </c>
      <c r="H1217" s="253" t="s">
        <v>482</v>
      </c>
      <c r="I1217" s="251" t="s">
        <v>395</v>
      </c>
      <c r="J1217" s="253" t="s">
        <v>569</v>
      </c>
      <c r="K1217" s="251" t="s">
        <v>570</v>
      </c>
      <c r="L1217" s="280" t="s">
        <v>570</v>
      </c>
      <c r="M1217" s="250" t="s">
        <v>815</v>
      </c>
      <c r="N1217" s="250" t="s">
        <v>815</v>
      </c>
      <c r="O1217" s="250" t="n">
        <v>202512374</v>
      </c>
      <c r="P1217" s="303" t="n">
        <v>45966</v>
      </c>
      <c r="Q1217" s="287"/>
      <c r="R1217" s="287"/>
      <c r="S1217" s="287"/>
    </row>
    <row r="1218" customFormat="false" ht="12.75" hidden="false" customHeight="true" outlineLevel="0" collapsed="false">
      <c r="A1218" s="302" t="n">
        <v>1215</v>
      </c>
      <c r="B1218" s="303" t="n">
        <v>45988</v>
      </c>
      <c r="C1218" s="276" t="n">
        <v>45962</v>
      </c>
      <c r="D1218" s="251" t="s">
        <v>147</v>
      </c>
      <c r="E1218" s="251" t="s">
        <v>211</v>
      </c>
      <c r="F1218" s="278" t="n">
        <v>81.35</v>
      </c>
      <c r="G1218" s="322" t="s">
        <v>568</v>
      </c>
      <c r="H1218" s="253" t="s">
        <v>482</v>
      </c>
      <c r="I1218" s="251" t="s">
        <v>397</v>
      </c>
      <c r="J1218" s="253" t="s">
        <v>569</v>
      </c>
      <c r="K1218" s="251" t="s">
        <v>570</v>
      </c>
      <c r="L1218" s="280" t="s">
        <v>570</v>
      </c>
      <c r="M1218" s="250" t="s">
        <v>815</v>
      </c>
      <c r="N1218" s="250" t="s">
        <v>815</v>
      </c>
      <c r="O1218" s="250" t="n">
        <v>202512375</v>
      </c>
      <c r="P1218" s="303" t="n">
        <v>45966</v>
      </c>
      <c r="Q1218" s="287"/>
      <c r="R1218" s="287"/>
      <c r="S1218" s="287"/>
    </row>
    <row r="1219" customFormat="false" ht="12.75" hidden="false" customHeight="true" outlineLevel="0" collapsed="false">
      <c r="A1219" s="291" t="n">
        <v>1216</v>
      </c>
      <c r="B1219" s="303" t="n">
        <v>45988</v>
      </c>
      <c r="C1219" s="276" t="n">
        <v>45962</v>
      </c>
      <c r="D1219" s="251" t="s">
        <v>158</v>
      </c>
      <c r="E1219" s="251" t="s">
        <v>354</v>
      </c>
      <c r="F1219" s="278" t="n">
        <v>27</v>
      </c>
      <c r="G1219" s="322" t="s">
        <v>1178</v>
      </c>
      <c r="H1219" s="253" t="s">
        <v>505</v>
      </c>
      <c r="I1219" s="251" t="s">
        <v>398</v>
      </c>
      <c r="J1219" s="253" t="s">
        <v>621</v>
      </c>
      <c r="K1219" s="251" t="s">
        <v>1229</v>
      </c>
      <c r="L1219" s="280" t="s">
        <v>1229</v>
      </c>
      <c r="M1219" s="250"/>
      <c r="N1219" s="250"/>
      <c r="O1219" s="250" t="n">
        <v>31151125</v>
      </c>
      <c r="P1219" s="303"/>
      <c r="Q1219" s="287"/>
      <c r="R1219" s="287"/>
      <c r="S1219" s="287"/>
    </row>
    <row r="1220" customFormat="false" ht="12.75" hidden="false" customHeight="true" outlineLevel="0" collapsed="false">
      <c r="A1220" s="291" t="n">
        <v>1217</v>
      </c>
      <c r="B1220" s="303" t="n">
        <v>45988</v>
      </c>
      <c r="C1220" s="276" t="n">
        <v>45839</v>
      </c>
      <c r="D1220" s="251" t="s">
        <v>136</v>
      </c>
      <c r="E1220" s="251" t="s">
        <v>142</v>
      </c>
      <c r="F1220" s="278" t="n">
        <v>489.25</v>
      </c>
      <c r="G1220" s="322" t="s">
        <v>1230</v>
      </c>
      <c r="H1220" s="253"/>
      <c r="I1220" s="251" t="s">
        <v>394</v>
      </c>
      <c r="J1220" s="253" t="s">
        <v>957</v>
      </c>
      <c r="K1220" s="251" t="s">
        <v>625</v>
      </c>
      <c r="L1220" s="280" t="s">
        <v>625</v>
      </c>
      <c r="M1220" s="250"/>
      <c r="N1220" s="250"/>
      <c r="O1220" s="250" t="n">
        <v>11123304</v>
      </c>
      <c r="P1220" s="303"/>
      <c r="Q1220" s="287"/>
      <c r="R1220" s="287"/>
      <c r="S1220" s="287"/>
    </row>
    <row r="1221" customFormat="false" ht="12.75" hidden="false" customHeight="true" outlineLevel="0" collapsed="false">
      <c r="A1221" s="302" t="n">
        <v>1218</v>
      </c>
      <c r="B1221" s="303" t="n">
        <v>45988</v>
      </c>
      <c r="C1221" s="276" t="n">
        <v>45962</v>
      </c>
      <c r="D1221" s="251" t="s">
        <v>136</v>
      </c>
      <c r="E1221" s="251" t="s">
        <v>142</v>
      </c>
      <c r="F1221" s="278" t="n">
        <v>2.83</v>
      </c>
      <c r="G1221" s="322" t="s">
        <v>1151</v>
      </c>
      <c r="H1221" s="253" t="s">
        <v>505</v>
      </c>
      <c r="I1221" s="251" t="s">
        <v>395</v>
      </c>
      <c r="J1221" s="249" t="s">
        <v>487</v>
      </c>
      <c r="K1221" s="251" t="s">
        <v>830</v>
      </c>
      <c r="L1221" s="280" t="s">
        <v>830</v>
      </c>
      <c r="M1221" s="250"/>
      <c r="N1221" s="250"/>
      <c r="O1221" s="250" t="n">
        <v>13451125</v>
      </c>
      <c r="P1221" s="303"/>
      <c r="Q1221" s="287"/>
      <c r="R1221" s="287"/>
      <c r="S1221" s="287"/>
    </row>
    <row r="1222" customFormat="false" ht="12.75" hidden="false" customHeight="true" outlineLevel="0" collapsed="false">
      <c r="A1222" s="291" t="n">
        <v>1219</v>
      </c>
      <c r="B1222" s="303" t="n">
        <v>45988</v>
      </c>
      <c r="C1222" s="276" t="n">
        <v>45962</v>
      </c>
      <c r="D1222" s="251" t="s">
        <v>158</v>
      </c>
      <c r="E1222" s="251" t="s">
        <v>314</v>
      </c>
      <c r="F1222" s="278" t="n">
        <v>187.25</v>
      </c>
      <c r="G1222" s="322" t="s">
        <v>1161</v>
      </c>
      <c r="H1222" s="253" t="s">
        <v>500</v>
      </c>
      <c r="I1222" s="251" t="s">
        <v>395</v>
      </c>
      <c r="J1222" s="253" t="s">
        <v>1231</v>
      </c>
      <c r="K1222" s="251" t="s">
        <v>1232</v>
      </c>
      <c r="L1222" s="280" t="s">
        <v>1232</v>
      </c>
      <c r="M1222" s="250" t="s">
        <v>468</v>
      </c>
      <c r="N1222" s="250" t="s">
        <v>468</v>
      </c>
      <c r="O1222" s="250" t="n">
        <v>14</v>
      </c>
      <c r="P1222" s="303" t="n">
        <v>45987</v>
      </c>
      <c r="Q1222" s="287"/>
      <c r="R1222" s="287"/>
      <c r="S1222" s="287"/>
    </row>
    <row r="1223" customFormat="false" ht="12.75" hidden="false" customHeight="true" outlineLevel="0" collapsed="false">
      <c r="A1223" s="291" t="n">
        <v>1220</v>
      </c>
      <c r="B1223" s="303" t="n">
        <v>45988</v>
      </c>
      <c r="C1223" s="276" t="n">
        <v>45962</v>
      </c>
      <c r="D1223" s="251" t="s">
        <v>158</v>
      </c>
      <c r="E1223" s="251" t="s">
        <v>288</v>
      </c>
      <c r="F1223" s="278" t="n">
        <v>1408</v>
      </c>
      <c r="G1223" s="322" t="s">
        <v>1226</v>
      </c>
      <c r="H1223" s="253" t="s">
        <v>500</v>
      </c>
      <c r="I1223" s="251" t="s">
        <v>398</v>
      </c>
      <c r="J1223" s="253" t="s">
        <v>1227</v>
      </c>
      <c r="K1223" s="251" t="s">
        <v>1228</v>
      </c>
      <c r="L1223" s="280" t="s">
        <v>1228</v>
      </c>
      <c r="M1223" s="250" t="s">
        <v>468</v>
      </c>
      <c r="N1223" s="250" t="s">
        <v>468</v>
      </c>
      <c r="O1223" s="250" t="n">
        <v>2650</v>
      </c>
      <c r="P1223" s="303" t="n">
        <v>45987</v>
      </c>
      <c r="Q1223" s="287"/>
      <c r="R1223" s="287"/>
      <c r="S1223" s="287"/>
    </row>
    <row r="1224" customFormat="false" ht="12.75" hidden="false" customHeight="true" outlineLevel="0" collapsed="false">
      <c r="A1224" s="302" t="n">
        <v>1221</v>
      </c>
      <c r="B1224" s="303" t="n">
        <v>45989</v>
      </c>
      <c r="C1224" s="276" t="n">
        <v>45962</v>
      </c>
      <c r="D1224" s="251" t="s">
        <v>147</v>
      </c>
      <c r="E1224" s="251" t="s">
        <v>211</v>
      </c>
      <c r="F1224" s="278" t="n">
        <v>67.67</v>
      </c>
      <c r="G1224" s="322" t="s">
        <v>568</v>
      </c>
      <c r="H1224" s="253" t="s">
        <v>482</v>
      </c>
      <c r="I1224" s="251" t="s">
        <v>396</v>
      </c>
      <c r="J1224" s="253" t="s">
        <v>569</v>
      </c>
      <c r="K1224" s="251" t="s">
        <v>570</v>
      </c>
      <c r="L1224" s="280" t="s">
        <v>570</v>
      </c>
      <c r="M1224" s="250" t="s">
        <v>815</v>
      </c>
      <c r="N1224" s="250" t="s">
        <v>815</v>
      </c>
      <c r="O1224" s="250" t="n">
        <v>202512376</v>
      </c>
      <c r="P1224" s="303" t="n">
        <v>45966</v>
      </c>
      <c r="Q1224" s="287"/>
      <c r="R1224" s="287"/>
      <c r="S1224" s="287"/>
    </row>
    <row r="1225" customFormat="false" ht="12.75" hidden="false" customHeight="true" outlineLevel="0" collapsed="false">
      <c r="A1225" s="291" t="n">
        <v>1222</v>
      </c>
      <c r="B1225" s="303" t="n">
        <v>45989</v>
      </c>
      <c r="C1225" s="276" t="n">
        <v>45962</v>
      </c>
      <c r="D1225" s="251" t="s">
        <v>136</v>
      </c>
      <c r="E1225" s="251" t="s">
        <v>142</v>
      </c>
      <c r="F1225" s="278" t="n">
        <v>189.24</v>
      </c>
      <c r="G1225" s="322" t="s">
        <v>1151</v>
      </c>
      <c r="H1225" s="253" t="s">
        <v>505</v>
      </c>
      <c r="I1225" s="251" t="s">
        <v>397</v>
      </c>
      <c r="J1225" s="251" t="s">
        <v>487</v>
      </c>
      <c r="K1225" s="277" t="s">
        <v>612</v>
      </c>
      <c r="L1225" s="280" t="s">
        <v>612</v>
      </c>
      <c r="M1225" s="250"/>
      <c r="N1225" s="250"/>
      <c r="O1225" s="250" t="n">
        <v>7769849</v>
      </c>
      <c r="P1225" s="303"/>
      <c r="Q1225" s="287"/>
      <c r="R1225" s="287"/>
      <c r="S1225" s="287"/>
    </row>
    <row r="1226" customFormat="false" ht="12.75" hidden="false" customHeight="true" outlineLevel="0" collapsed="false">
      <c r="A1226" s="291" t="n">
        <v>1223</v>
      </c>
      <c r="B1226" s="303" t="n">
        <v>45989</v>
      </c>
      <c r="C1226" s="276" t="n">
        <v>45962</v>
      </c>
      <c r="D1226" s="251" t="s">
        <v>158</v>
      </c>
      <c r="E1226" s="251" t="s">
        <v>238</v>
      </c>
      <c r="F1226" s="278" t="n">
        <v>1679.65</v>
      </c>
      <c r="G1226" s="322" t="s">
        <v>1233</v>
      </c>
      <c r="H1226" s="253" t="s">
        <v>961</v>
      </c>
      <c r="I1226" s="251" t="s">
        <v>397</v>
      </c>
      <c r="J1226" s="253" t="s">
        <v>962</v>
      </c>
      <c r="K1226" s="251" t="s">
        <v>963</v>
      </c>
      <c r="L1226" s="280" t="s">
        <v>963</v>
      </c>
      <c r="M1226" s="250" t="s">
        <v>815</v>
      </c>
      <c r="N1226" s="250" t="s">
        <v>815</v>
      </c>
      <c r="O1226" s="250" t="n">
        <v>166663</v>
      </c>
      <c r="P1226" s="303" t="n">
        <v>45978</v>
      </c>
      <c r="Q1226" s="287"/>
      <c r="R1226" s="287"/>
      <c r="S1226" s="287"/>
    </row>
    <row r="1227" customFormat="false" ht="12.75" hidden="false" customHeight="true" outlineLevel="0" collapsed="false">
      <c r="A1227" s="302" t="n">
        <v>1224</v>
      </c>
      <c r="B1227" s="303" t="n">
        <v>45992</v>
      </c>
      <c r="C1227" s="276" t="n">
        <v>45992</v>
      </c>
      <c r="D1227" s="251" t="s">
        <v>158</v>
      </c>
      <c r="E1227" s="251" t="s">
        <v>302</v>
      </c>
      <c r="F1227" s="278" t="n">
        <v>9.94</v>
      </c>
      <c r="G1227" s="322" t="s">
        <v>1157</v>
      </c>
      <c r="H1227" s="253"/>
      <c r="I1227" s="251" t="s">
        <v>392</v>
      </c>
      <c r="J1227" s="253" t="s">
        <v>839</v>
      </c>
      <c r="K1227" s="251" t="s">
        <v>479</v>
      </c>
      <c r="L1227" s="280" t="s">
        <v>479</v>
      </c>
      <c r="M1227" s="250" t="s">
        <v>468</v>
      </c>
      <c r="N1227" s="250" t="s">
        <v>468</v>
      </c>
      <c r="O1227" s="250" t="n">
        <v>77882450</v>
      </c>
      <c r="P1227" s="303" t="n">
        <v>45992</v>
      </c>
      <c r="Q1227" s="287"/>
      <c r="R1227" s="287"/>
      <c r="S1227" s="287"/>
    </row>
    <row r="1228" customFormat="false" ht="12.75" hidden="false" customHeight="true" outlineLevel="0" collapsed="false">
      <c r="A1228" s="291" t="n">
        <v>1225</v>
      </c>
      <c r="B1228" s="303" t="n">
        <v>45992</v>
      </c>
      <c r="C1228" s="276" t="n">
        <v>45992</v>
      </c>
      <c r="D1228" s="251" t="s">
        <v>158</v>
      </c>
      <c r="E1228" s="251" t="s">
        <v>354</v>
      </c>
      <c r="F1228" s="278" t="n">
        <v>329.3</v>
      </c>
      <c r="G1228" s="322" t="s">
        <v>1178</v>
      </c>
      <c r="H1228" s="253" t="s">
        <v>505</v>
      </c>
      <c r="I1228" s="251" t="s">
        <v>396</v>
      </c>
      <c r="J1228" s="251" t="s">
        <v>487</v>
      </c>
      <c r="K1228" s="251" t="s">
        <v>790</v>
      </c>
      <c r="L1228" s="280" t="s">
        <v>790</v>
      </c>
      <c r="M1228" s="250"/>
      <c r="N1228" s="250"/>
      <c r="O1228" s="250" t="n">
        <v>15851125</v>
      </c>
      <c r="P1228" s="303"/>
      <c r="Q1228" s="287"/>
      <c r="R1228" s="287"/>
      <c r="S1228" s="287"/>
    </row>
    <row r="1229" customFormat="false" ht="12.75" hidden="false" customHeight="true" outlineLevel="0" collapsed="false">
      <c r="A1229" s="291" t="n">
        <v>1226</v>
      </c>
      <c r="B1229" s="303" t="n">
        <v>45992</v>
      </c>
      <c r="C1229" s="276" t="n">
        <v>45992</v>
      </c>
      <c r="D1229" s="251" t="s">
        <v>158</v>
      </c>
      <c r="E1229" s="251" t="s">
        <v>354</v>
      </c>
      <c r="F1229" s="278" t="n">
        <v>45</v>
      </c>
      <c r="G1229" s="322" t="s">
        <v>1178</v>
      </c>
      <c r="H1229" s="253" t="s">
        <v>1234</v>
      </c>
      <c r="I1229" s="251" t="s">
        <v>398</v>
      </c>
      <c r="J1229" s="253" t="s">
        <v>621</v>
      </c>
      <c r="K1229" s="251" t="s">
        <v>1229</v>
      </c>
      <c r="L1229" s="280" t="s">
        <v>1229</v>
      </c>
      <c r="M1229" s="250"/>
      <c r="N1229" s="250"/>
      <c r="O1229" s="250" t="n">
        <v>31151125</v>
      </c>
      <c r="P1229" s="303"/>
      <c r="Q1229" s="287"/>
      <c r="R1229" s="287"/>
      <c r="S1229" s="287"/>
    </row>
    <row r="1230" customFormat="false" ht="12.75" hidden="false" customHeight="true" outlineLevel="0" collapsed="false">
      <c r="A1230" s="302" t="n">
        <v>1227</v>
      </c>
      <c r="B1230" s="303" t="n">
        <v>45992</v>
      </c>
      <c r="C1230" s="276" t="n">
        <v>45931</v>
      </c>
      <c r="D1230" s="251" t="s">
        <v>158</v>
      </c>
      <c r="E1230" s="251" t="s">
        <v>340</v>
      </c>
      <c r="F1230" s="278" t="n">
        <v>23.65</v>
      </c>
      <c r="G1230" s="322" t="s">
        <v>966</v>
      </c>
      <c r="H1230" s="253" t="s">
        <v>588</v>
      </c>
      <c r="I1230" s="251" t="s">
        <v>395</v>
      </c>
      <c r="J1230" s="253" t="s">
        <v>814</v>
      </c>
      <c r="K1230" s="251" t="s">
        <v>662</v>
      </c>
      <c r="L1230" s="280" t="s">
        <v>662</v>
      </c>
      <c r="M1230" s="250" t="s">
        <v>815</v>
      </c>
      <c r="N1230" s="250" t="s">
        <v>815</v>
      </c>
      <c r="O1230" s="250" t="n">
        <v>3230185</v>
      </c>
      <c r="P1230" s="303" t="s">
        <v>1235</v>
      </c>
      <c r="Q1230" s="287"/>
      <c r="R1230" s="287"/>
      <c r="S1230" s="287"/>
    </row>
    <row r="1231" customFormat="false" ht="12.75" hidden="false" customHeight="true" outlineLevel="0" collapsed="false">
      <c r="A1231" s="291" t="n">
        <v>1228</v>
      </c>
      <c r="B1231" s="303" t="n">
        <v>45992</v>
      </c>
      <c r="C1231" s="276" t="n">
        <v>45931</v>
      </c>
      <c r="D1231" s="251" t="s">
        <v>158</v>
      </c>
      <c r="E1231" s="251" t="s">
        <v>340</v>
      </c>
      <c r="F1231" s="278" t="n">
        <v>93.2</v>
      </c>
      <c r="G1231" s="322" t="s">
        <v>966</v>
      </c>
      <c r="H1231" s="253" t="s">
        <v>588</v>
      </c>
      <c r="I1231" s="251" t="s">
        <v>396</v>
      </c>
      <c r="J1231" s="253" t="s">
        <v>814</v>
      </c>
      <c r="K1231" s="251" t="s">
        <v>662</v>
      </c>
      <c r="L1231" s="280" t="s">
        <v>662</v>
      </c>
      <c r="M1231" s="250" t="s">
        <v>815</v>
      </c>
      <c r="N1231" s="250" t="s">
        <v>815</v>
      </c>
      <c r="O1231" s="250" t="n">
        <v>3230186</v>
      </c>
      <c r="P1231" s="303" t="s">
        <v>1235</v>
      </c>
      <c r="Q1231" s="287"/>
      <c r="R1231" s="287"/>
      <c r="S1231" s="287"/>
    </row>
    <row r="1232" customFormat="false" ht="12.75" hidden="false" customHeight="true" outlineLevel="0" collapsed="false">
      <c r="A1232" s="291" t="n">
        <v>1229</v>
      </c>
      <c r="B1232" s="303" t="n">
        <v>45992</v>
      </c>
      <c r="C1232" s="276" t="n">
        <v>45931</v>
      </c>
      <c r="D1232" s="251" t="s">
        <v>158</v>
      </c>
      <c r="E1232" s="251" t="s">
        <v>340</v>
      </c>
      <c r="F1232" s="278" t="n">
        <v>140.56</v>
      </c>
      <c r="G1232" s="322" t="s">
        <v>966</v>
      </c>
      <c r="H1232" s="253" t="s">
        <v>588</v>
      </c>
      <c r="I1232" s="251" t="s">
        <v>394</v>
      </c>
      <c r="J1232" s="253" t="s">
        <v>814</v>
      </c>
      <c r="K1232" s="251" t="s">
        <v>662</v>
      </c>
      <c r="L1232" s="280" t="s">
        <v>662</v>
      </c>
      <c r="M1232" s="250" t="s">
        <v>815</v>
      </c>
      <c r="N1232" s="250" t="s">
        <v>815</v>
      </c>
      <c r="O1232" s="250" t="n">
        <v>3230187</v>
      </c>
      <c r="P1232" s="303" t="s">
        <v>1235</v>
      </c>
      <c r="Q1232" s="287"/>
      <c r="R1232" s="287"/>
      <c r="S1232" s="287"/>
    </row>
    <row r="1233" customFormat="false" ht="12.75" hidden="false" customHeight="true" outlineLevel="0" collapsed="false">
      <c r="A1233" s="302" t="n">
        <v>1230</v>
      </c>
      <c r="B1233" s="303" t="n">
        <v>45992</v>
      </c>
      <c r="C1233" s="276" t="n">
        <v>45931</v>
      </c>
      <c r="D1233" s="251" t="s">
        <v>158</v>
      </c>
      <c r="E1233" s="251" t="s">
        <v>340</v>
      </c>
      <c r="F1233" s="278" t="n">
        <v>202.09</v>
      </c>
      <c r="G1233" s="322" t="s">
        <v>966</v>
      </c>
      <c r="H1233" s="253" t="s">
        <v>588</v>
      </c>
      <c r="I1233" s="251" t="s">
        <v>397</v>
      </c>
      <c r="J1233" s="253" t="s">
        <v>814</v>
      </c>
      <c r="K1233" s="251" t="s">
        <v>662</v>
      </c>
      <c r="L1233" s="280" t="s">
        <v>662</v>
      </c>
      <c r="M1233" s="250" t="s">
        <v>815</v>
      </c>
      <c r="N1233" s="250" t="s">
        <v>815</v>
      </c>
      <c r="O1233" s="250" t="n">
        <v>3230192</v>
      </c>
      <c r="P1233" s="303" t="s">
        <v>1235</v>
      </c>
      <c r="Q1233" s="287"/>
      <c r="R1233" s="287"/>
      <c r="S1233" s="287"/>
    </row>
    <row r="1234" customFormat="false" ht="12.75" hidden="false" customHeight="true" outlineLevel="0" collapsed="false">
      <c r="A1234" s="291" t="n">
        <v>1231</v>
      </c>
      <c r="B1234" s="303" t="n">
        <v>45992</v>
      </c>
      <c r="C1234" s="276" t="n">
        <v>45931</v>
      </c>
      <c r="D1234" s="251" t="s">
        <v>158</v>
      </c>
      <c r="E1234" s="251" t="s">
        <v>340</v>
      </c>
      <c r="F1234" s="278" t="n">
        <v>157.06</v>
      </c>
      <c r="G1234" s="322" t="s">
        <v>966</v>
      </c>
      <c r="H1234" s="253" t="s">
        <v>588</v>
      </c>
      <c r="I1234" s="251"/>
      <c r="J1234" s="253" t="s">
        <v>814</v>
      </c>
      <c r="K1234" s="251" t="s">
        <v>662</v>
      </c>
      <c r="L1234" s="280" t="s">
        <v>662</v>
      </c>
      <c r="M1234" s="250" t="s">
        <v>815</v>
      </c>
      <c r="N1234" s="250" t="s">
        <v>815</v>
      </c>
      <c r="O1234" s="250" t="n">
        <v>3189709</v>
      </c>
      <c r="P1234" s="303" t="s">
        <v>1235</v>
      </c>
      <c r="Q1234" s="287"/>
      <c r="R1234" s="287"/>
      <c r="S1234" s="287"/>
    </row>
    <row r="1235" customFormat="false" ht="12.75" hidden="false" customHeight="true" outlineLevel="0" collapsed="false">
      <c r="A1235" s="291" t="n">
        <v>1232</v>
      </c>
      <c r="B1235" s="303" t="n">
        <v>45992</v>
      </c>
      <c r="C1235" s="276" t="n">
        <v>45992</v>
      </c>
      <c r="D1235" s="251" t="s">
        <v>158</v>
      </c>
      <c r="E1235" s="251" t="s">
        <v>354</v>
      </c>
      <c r="F1235" s="278" t="n">
        <v>245.3</v>
      </c>
      <c r="G1235" s="322" t="s">
        <v>1178</v>
      </c>
      <c r="H1235" s="253" t="s">
        <v>505</v>
      </c>
      <c r="I1235" s="251" t="s">
        <v>395</v>
      </c>
      <c r="J1235" s="295" t="s">
        <v>487</v>
      </c>
      <c r="K1235" s="251" t="s">
        <v>509</v>
      </c>
      <c r="L1235" s="280" t="s">
        <v>509</v>
      </c>
      <c r="M1235" s="250"/>
      <c r="N1235" s="250"/>
      <c r="O1235" s="250" t="n">
        <v>120231125</v>
      </c>
      <c r="P1235" s="303"/>
      <c r="Q1235" s="287"/>
      <c r="R1235" s="287"/>
      <c r="S1235" s="287"/>
    </row>
    <row r="1236" customFormat="false" ht="12.75" hidden="false" customHeight="true" outlineLevel="0" collapsed="false">
      <c r="A1236" s="302" t="n">
        <v>1233</v>
      </c>
      <c r="B1236" s="303" t="n">
        <v>45992</v>
      </c>
      <c r="C1236" s="276" t="n">
        <v>45992</v>
      </c>
      <c r="D1236" s="251" t="s">
        <v>158</v>
      </c>
      <c r="E1236" s="251" t="s">
        <v>354</v>
      </c>
      <c r="F1236" s="278" t="n">
        <v>365.52</v>
      </c>
      <c r="G1236" s="322" t="s">
        <v>1178</v>
      </c>
      <c r="H1236" s="253" t="s">
        <v>505</v>
      </c>
      <c r="I1236" s="251" t="s">
        <v>395</v>
      </c>
      <c r="J1236" s="249" t="s">
        <v>487</v>
      </c>
      <c r="K1236" s="251" t="s">
        <v>830</v>
      </c>
      <c r="L1236" s="280" t="s">
        <v>830</v>
      </c>
      <c r="M1236" s="250"/>
      <c r="N1236" s="250"/>
      <c r="O1236" s="250" t="n">
        <v>130951125</v>
      </c>
      <c r="P1236" s="303"/>
      <c r="Q1236" s="287"/>
      <c r="R1236" s="287"/>
      <c r="S1236" s="287"/>
    </row>
    <row r="1237" customFormat="false" ht="12.75" hidden="false" customHeight="true" outlineLevel="0" collapsed="false">
      <c r="A1237" s="291" t="n">
        <v>1234</v>
      </c>
      <c r="B1237" s="303" t="n">
        <v>45992</v>
      </c>
      <c r="C1237" s="276" t="n">
        <v>45962</v>
      </c>
      <c r="D1237" s="251" t="s">
        <v>147</v>
      </c>
      <c r="E1237" s="251" t="s">
        <v>226</v>
      </c>
      <c r="F1237" s="278" t="n">
        <v>120</v>
      </c>
      <c r="G1237" s="322" t="s">
        <v>1173</v>
      </c>
      <c r="H1237" s="253" t="s">
        <v>482</v>
      </c>
      <c r="I1237" s="251" t="s">
        <v>394</v>
      </c>
      <c r="J1237" s="253" t="s">
        <v>1174</v>
      </c>
      <c r="K1237" s="251" t="s">
        <v>1175</v>
      </c>
      <c r="L1237" s="280" t="s">
        <v>1175</v>
      </c>
      <c r="M1237" s="250" t="s">
        <v>815</v>
      </c>
      <c r="N1237" s="250" t="s">
        <v>815</v>
      </c>
      <c r="O1237" s="250" t="n">
        <v>14814610</v>
      </c>
      <c r="P1237" s="303" t="n">
        <v>45953</v>
      </c>
      <c r="Q1237" s="287"/>
      <c r="R1237" s="287"/>
      <c r="S1237" s="287"/>
    </row>
    <row r="1238" customFormat="false" ht="12.75" hidden="false" customHeight="true" outlineLevel="0" collapsed="false">
      <c r="A1238" s="291" t="n">
        <v>1235</v>
      </c>
      <c r="B1238" s="303" t="n">
        <v>45992</v>
      </c>
      <c r="C1238" s="276" t="n">
        <v>45962</v>
      </c>
      <c r="D1238" s="251" t="s">
        <v>147</v>
      </c>
      <c r="E1238" s="251" t="s">
        <v>226</v>
      </c>
      <c r="F1238" s="278" t="n">
        <v>72</v>
      </c>
      <c r="G1238" s="322" t="s">
        <v>1173</v>
      </c>
      <c r="H1238" s="253" t="s">
        <v>482</v>
      </c>
      <c r="I1238" s="251" t="s">
        <v>395</v>
      </c>
      <c r="J1238" s="253" t="s">
        <v>1174</v>
      </c>
      <c r="K1238" s="251" t="s">
        <v>1175</v>
      </c>
      <c r="L1238" s="280" t="s">
        <v>1175</v>
      </c>
      <c r="M1238" s="250" t="s">
        <v>815</v>
      </c>
      <c r="N1238" s="250" t="s">
        <v>815</v>
      </c>
      <c r="O1238" s="250" t="n">
        <v>14814655</v>
      </c>
      <c r="P1238" s="303" t="n">
        <v>45953</v>
      </c>
      <c r="Q1238" s="287"/>
      <c r="R1238" s="287"/>
      <c r="S1238" s="287"/>
    </row>
    <row r="1239" customFormat="false" ht="12.75" hidden="false" customHeight="true" outlineLevel="0" collapsed="false">
      <c r="A1239" s="302" t="n">
        <v>1236</v>
      </c>
      <c r="B1239" s="303" t="n">
        <v>45992</v>
      </c>
      <c r="C1239" s="276" t="n">
        <v>45962</v>
      </c>
      <c r="D1239" s="251" t="s">
        <v>147</v>
      </c>
      <c r="E1239" s="251" t="s">
        <v>226</v>
      </c>
      <c r="F1239" s="278" t="n">
        <v>48</v>
      </c>
      <c r="G1239" s="322" t="s">
        <v>1173</v>
      </c>
      <c r="H1239" s="253" t="s">
        <v>482</v>
      </c>
      <c r="I1239" s="251" t="s">
        <v>397</v>
      </c>
      <c r="J1239" s="253" t="s">
        <v>1174</v>
      </c>
      <c r="K1239" s="251" t="s">
        <v>1175</v>
      </c>
      <c r="L1239" s="280" t="s">
        <v>1175</v>
      </c>
      <c r="M1239" s="250" t="s">
        <v>815</v>
      </c>
      <c r="N1239" s="250" t="s">
        <v>815</v>
      </c>
      <c r="O1239" s="250" t="n">
        <v>14814716</v>
      </c>
      <c r="P1239" s="303" t="n">
        <v>45953</v>
      </c>
      <c r="Q1239" s="287"/>
      <c r="R1239" s="287"/>
      <c r="S1239" s="287"/>
    </row>
    <row r="1240" customFormat="false" ht="12.75" hidden="false" customHeight="true" outlineLevel="0" collapsed="false">
      <c r="A1240" s="291" t="n">
        <v>1237</v>
      </c>
      <c r="B1240" s="303" t="n">
        <v>45992</v>
      </c>
      <c r="C1240" s="276" t="n">
        <v>45962</v>
      </c>
      <c r="D1240" s="251" t="s">
        <v>147</v>
      </c>
      <c r="E1240" s="251" t="s">
        <v>226</v>
      </c>
      <c r="F1240" s="278" t="n">
        <v>60</v>
      </c>
      <c r="G1240" s="322" t="s">
        <v>1173</v>
      </c>
      <c r="H1240" s="253" t="s">
        <v>482</v>
      </c>
      <c r="I1240" s="251" t="s">
        <v>396</v>
      </c>
      <c r="J1240" s="253" t="s">
        <v>1174</v>
      </c>
      <c r="K1240" s="251" t="s">
        <v>1175</v>
      </c>
      <c r="L1240" s="280" t="s">
        <v>1175</v>
      </c>
      <c r="M1240" s="250" t="s">
        <v>815</v>
      </c>
      <c r="N1240" s="250" t="s">
        <v>815</v>
      </c>
      <c r="O1240" s="250" t="n">
        <v>14814743</v>
      </c>
      <c r="P1240" s="303" t="n">
        <v>45953</v>
      </c>
      <c r="Q1240" s="287"/>
      <c r="R1240" s="287"/>
      <c r="S1240" s="287"/>
    </row>
    <row r="1241" customFormat="false" ht="12.75" hidden="false" customHeight="true" outlineLevel="0" collapsed="false">
      <c r="A1241" s="291" t="n">
        <v>1238</v>
      </c>
      <c r="B1241" s="303" t="n">
        <v>45992</v>
      </c>
      <c r="C1241" s="276" t="n">
        <v>45992</v>
      </c>
      <c r="D1241" s="251" t="s">
        <v>158</v>
      </c>
      <c r="E1241" s="251" t="s">
        <v>354</v>
      </c>
      <c r="F1241" s="278" t="n">
        <v>329.3</v>
      </c>
      <c r="G1241" s="322" t="s">
        <v>1178</v>
      </c>
      <c r="H1241" s="253" t="s">
        <v>505</v>
      </c>
      <c r="I1241" s="251" t="s">
        <v>396</v>
      </c>
      <c r="J1241" s="251" t="s">
        <v>621</v>
      </c>
      <c r="K1241" s="251" t="s">
        <v>646</v>
      </c>
      <c r="L1241" s="280" t="s">
        <v>646</v>
      </c>
      <c r="M1241" s="250"/>
      <c r="N1241" s="250"/>
      <c r="O1241" s="250" t="n">
        <v>719651125</v>
      </c>
      <c r="P1241" s="303"/>
      <c r="Q1241" s="287"/>
      <c r="R1241" s="287"/>
      <c r="S1241" s="287"/>
    </row>
    <row r="1242" customFormat="false" ht="12.75" hidden="false" customHeight="true" outlineLevel="0" collapsed="false">
      <c r="A1242" s="302" t="n">
        <v>1239</v>
      </c>
      <c r="B1242" s="303" t="n">
        <v>45992</v>
      </c>
      <c r="C1242" s="276" t="n">
        <v>45992</v>
      </c>
      <c r="D1242" s="251" t="s">
        <v>136</v>
      </c>
      <c r="E1242" s="251" t="s">
        <v>142</v>
      </c>
      <c r="F1242" s="278" t="n">
        <v>57</v>
      </c>
      <c r="G1242" s="322" t="s">
        <v>1147</v>
      </c>
      <c r="H1242" s="253" t="s">
        <v>505</v>
      </c>
      <c r="I1242" s="251" t="s">
        <v>392</v>
      </c>
      <c r="J1242" s="253" t="s">
        <v>1148</v>
      </c>
      <c r="K1242" s="251" t="s">
        <v>1236</v>
      </c>
      <c r="L1242" s="280" t="s">
        <v>1236</v>
      </c>
      <c r="M1242" s="250"/>
      <c r="N1242" s="250"/>
      <c r="O1242" s="250" t="n">
        <v>8741225</v>
      </c>
      <c r="P1242" s="303"/>
      <c r="Q1242" s="287"/>
      <c r="R1242" s="287"/>
      <c r="S1242" s="287"/>
    </row>
    <row r="1243" customFormat="false" ht="12.75" hidden="false" customHeight="true" outlineLevel="0" collapsed="false">
      <c r="A1243" s="291" t="n">
        <v>1240</v>
      </c>
      <c r="B1243" s="303" t="n">
        <v>45993</v>
      </c>
      <c r="C1243" s="276" t="n">
        <v>45992</v>
      </c>
      <c r="D1243" s="251" t="s">
        <v>158</v>
      </c>
      <c r="E1243" s="251" t="s">
        <v>302</v>
      </c>
      <c r="F1243" s="278" t="n">
        <v>4.56</v>
      </c>
      <c r="G1243" s="322" t="s">
        <v>1157</v>
      </c>
      <c r="H1243" s="253"/>
      <c r="I1243" s="251" t="s">
        <v>392</v>
      </c>
      <c r="J1243" s="253" t="s">
        <v>839</v>
      </c>
      <c r="K1243" s="251" t="s">
        <v>479</v>
      </c>
      <c r="L1243" s="280" t="s">
        <v>479</v>
      </c>
      <c r="M1243" s="250" t="s">
        <v>468</v>
      </c>
      <c r="N1243" s="250" t="s">
        <v>468</v>
      </c>
      <c r="O1243" s="250" t="n">
        <v>77882451</v>
      </c>
      <c r="P1243" s="303" t="n">
        <v>45993</v>
      </c>
      <c r="Q1243" s="287"/>
      <c r="R1243" s="287"/>
      <c r="S1243" s="287"/>
    </row>
    <row r="1244" customFormat="false" ht="12.75" hidden="false" customHeight="true" outlineLevel="0" collapsed="false">
      <c r="A1244" s="291" t="n">
        <v>1241</v>
      </c>
      <c r="B1244" s="303" t="n">
        <v>45993</v>
      </c>
      <c r="C1244" s="276" t="n">
        <v>45992</v>
      </c>
      <c r="D1244" s="251" t="s">
        <v>158</v>
      </c>
      <c r="E1244" s="251" t="s">
        <v>314</v>
      </c>
      <c r="F1244" s="278" t="n">
        <v>239.6</v>
      </c>
      <c r="G1244" s="322" t="s">
        <v>1237</v>
      </c>
      <c r="H1244" s="253" t="s">
        <v>500</v>
      </c>
      <c r="I1244" s="251" t="s">
        <v>398</v>
      </c>
      <c r="J1244" s="253" t="s">
        <v>1238</v>
      </c>
      <c r="K1244" s="251" t="s">
        <v>1239</v>
      </c>
      <c r="L1244" s="280" t="s">
        <v>1239</v>
      </c>
      <c r="M1244" s="250" t="s">
        <v>468</v>
      </c>
      <c r="N1244" s="250" t="s">
        <v>1240</v>
      </c>
      <c r="O1244" s="250" t="n">
        <v>1665</v>
      </c>
      <c r="P1244" s="303" t="n">
        <v>45992</v>
      </c>
      <c r="Q1244" s="287"/>
      <c r="R1244" s="287"/>
      <c r="S1244" s="287"/>
    </row>
    <row r="1245" customFormat="false" ht="12.75" hidden="false" customHeight="true" outlineLevel="0" collapsed="false">
      <c r="A1245" s="302" t="n">
        <v>1242</v>
      </c>
      <c r="B1245" s="303" t="n">
        <v>45993</v>
      </c>
      <c r="C1245" s="276" t="n">
        <v>45992</v>
      </c>
      <c r="D1245" s="251" t="s">
        <v>158</v>
      </c>
      <c r="E1245" s="251" t="s">
        <v>322</v>
      </c>
      <c r="F1245" s="278" t="n">
        <v>266.22</v>
      </c>
      <c r="G1245" s="322" t="s">
        <v>1212</v>
      </c>
      <c r="H1245" s="253" t="s">
        <v>500</v>
      </c>
      <c r="I1245" s="251" t="s">
        <v>397</v>
      </c>
      <c r="J1245" s="253" t="s">
        <v>1123</v>
      </c>
      <c r="K1245" s="251" t="s">
        <v>1124</v>
      </c>
      <c r="L1245" s="280" t="s">
        <v>1124</v>
      </c>
      <c r="M1245" s="250" t="s">
        <v>815</v>
      </c>
      <c r="N1245" s="250" t="s">
        <v>815</v>
      </c>
      <c r="O1245" s="250" t="n">
        <v>19407</v>
      </c>
      <c r="P1245" s="303" t="n">
        <v>45992</v>
      </c>
      <c r="Q1245" s="287"/>
      <c r="R1245" s="287"/>
      <c r="S1245" s="287"/>
    </row>
    <row r="1246" customFormat="false" ht="12.75" hidden="false" customHeight="true" outlineLevel="0" collapsed="false">
      <c r="A1246" s="291" t="n">
        <v>1243</v>
      </c>
      <c r="B1246" s="303" t="n">
        <v>45993</v>
      </c>
      <c r="C1246" s="276" t="n">
        <v>45992</v>
      </c>
      <c r="D1246" s="251" t="s">
        <v>158</v>
      </c>
      <c r="E1246" s="251" t="s">
        <v>316</v>
      </c>
      <c r="F1246" s="278" t="n">
        <v>222</v>
      </c>
      <c r="G1246" s="322" t="s">
        <v>1241</v>
      </c>
      <c r="H1246" s="253" t="s">
        <v>588</v>
      </c>
      <c r="I1246" s="251" t="s">
        <v>394</v>
      </c>
      <c r="J1246" s="253" t="s">
        <v>1242</v>
      </c>
      <c r="K1246" s="251" t="s">
        <v>1243</v>
      </c>
      <c r="L1246" s="280" t="s">
        <v>1243</v>
      </c>
      <c r="M1246" s="250"/>
      <c r="N1246" s="250"/>
      <c r="O1246" s="250" t="n">
        <v>2687</v>
      </c>
      <c r="P1246" s="303" t="n">
        <v>45992</v>
      </c>
      <c r="Q1246" s="287"/>
      <c r="R1246" s="287"/>
      <c r="S1246" s="287"/>
    </row>
    <row r="1247" customFormat="false" ht="12.75" hidden="false" customHeight="true" outlineLevel="0" collapsed="false">
      <c r="A1247" s="291" t="n">
        <v>1244</v>
      </c>
      <c r="B1247" s="303" t="n">
        <v>45994</v>
      </c>
      <c r="C1247" s="276" t="n">
        <v>45992</v>
      </c>
      <c r="D1247" s="251" t="s">
        <v>158</v>
      </c>
      <c r="E1247" s="251" t="s">
        <v>302</v>
      </c>
      <c r="F1247" s="278" t="n">
        <v>17</v>
      </c>
      <c r="G1247" s="322" t="s">
        <v>1157</v>
      </c>
      <c r="H1247" s="253"/>
      <c r="I1247" s="251" t="s">
        <v>392</v>
      </c>
      <c r="J1247" s="253" t="s">
        <v>839</v>
      </c>
      <c r="K1247" s="251" t="s">
        <v>479</v>
      </c>
      <c r="L1247" s="280" t="s">
        <v>479</v>
      </c>
      <c r="M1247" s="250" t="s">
        <v>468</v>
      </c>
      <c r="N1247" s="250" t="s">
        <v>468</v>
      </c>
      <c r="O1247" s="250" t="n">
        <v>77882452</v>
      </c>
      <c r="P1247" s="303" t="n">
        <v>45994</v>
      </c>
      <c r="Q1247" s="287"/>
      <c r="R1247" s="287"/>
      <c r="S1247" s="287"/>
    </row>
    <row r="1248" customFormat="false" ht="12.75" hidden="false" customHeight="true" outlineLevel="0" collapsed="false">
      <c r="A1248" s="302" t="n">
        <v>1245</v>
      </c>
      <c r="B1248" s="303" t="n">
        <v>45994</v>
      </c>
      <c r="C1248" s="276" t="n">
        <v>45992</v>
      </c>
      <c r="D1248" s="251" t="s">
        <v>158</v>
      </c>
      <c r="E1248" s="251" t="s">
        <v>302</v>
      </c>
      <c r="F1248" s="278" t="n">
        <v>188.6</v>
      </c>
      <c r="G1248" s="322" t="s">
        <v>1157</v>
      </c>
      <c r="H1248" s="253"/>
      <c r="I1248" s="251" t="s">
        <v>392</v>
      </c>
      <c r="J1248" s="253" t="s">
        <v>839</v>
      </c>
      <c r="K1248" s="251" t="s">
        <v>479</v>
      </c>
      <c r="L1248" s="280" t="s">
        <v>479</v>
      </c>
      <c r="M1248" s="250" t="s">
        <v>468</v>
      </c>
      <c r="N1248" s="250" t="s">
        <v>468</v>
      </c>
      <c r="O1248" s="250" t="n">
        <v>77882453</v>
      </c>
      <c r="P1248" s="303" t="n">
        <v>45994</v>
      </c>
      <c r="Q1248" s="287"/>
      <c r="R1248" s="287"/>
      <c r="S1248" s="287"/>
    </row>
    <row r="1249" customFormat="false" ht="12.75" hidden="false" customHeight="true" outlineLevel="0" collapsed="false">
      <c r="A1249" s="291" t="n">
        <v>1246</v>
      </c>
      <c r="B1249" s="303" t="n">
        <v>45994</v>
      </c>
      <c r="C1249" s="276" t="n">
        <v>45992</v>
      </c>
      <c r="D1249" s="251" t="s">
        <v>158</v>
      </c>
      <c r="E1249" s="251" t="s">
        <v>302</v>
      </c>
      <c r="F1249" s="278" t="n">
        <v>5.38</v>
      </c>
      <c r="G1249" s="322" t="s">
        <v>1157</v>
      </c>
      <c r="H1249" s="253"/>
      <c r="I1249" s="251" t="s">
        <v>392</v>
      </c>
      <c r="J1249" s="253" t="s">
        <v>839</v>
      </c>
      <c r="K1249" s="251" t="s">
        <v>479</v>
      </c>
      <c r="L1249" s="280" t="s">
        <v>479</v>
      </c>
      <c r="M1249" s="250" t="s">
        <v>468</v>
      </c>
      <c r="N1249" s="250" t="s">
        <v>468</v>
      </c>
      <c r="O1249" s="250" t="n">
        <v>77882454</v>
      </c>
      <c r="P1249" s="303" t="n">
        <v>45994</v>
      </c>
      <c r="Q1249" s="287"/>
      <c r="R1249" s="287"/>
      <c r="S1249" s="287"/>
    </row>
    <row r="1250" customFormat="false" ht="12.75" hidden="false" customHeight="true" outlineLevel="0" collapsed="false">
      <c r="A1250" s="291" t="n">
        <v>1247</v>
      </c>
      <c r="B1250" s="303" t="n">
        <v>45994</v>
      </c>
      <c r="C1250" s="276" t="n">
        <v>45962</v>
      </c>
      <c r="D1250" s="251" t="s">
        <v>147</v>
      </c>
      <c r="E1250" s="251" t="s">
        <v>149</v>
      </c>
      <c r="F1250" s="278" t="n">
        <v>2789.9</v>
      </c>
      <c r="G1250" s="322" t="s">
        <v>1158</v>
      </c>
      <c r="H1250" s="253" t="s">
        <v>482</v>
      </c>
      <c r="I1250" s="251" t="s">
        <v>396</v>
      </c>
      <c r="J1250" s="251" t="s">
        <v>487</v>
      </c>
      <c r="K1250" s="251" t="s">
        <v>790</v>
      </c>
      <c r="L1250" s="280" t="s">
        <v>790</v>
      </c>
      <c r="M1250" s="250" t="s">
        <v>468</v>
      </c>
      <c r="N1250" s="250" t="s">
        <v>1159</v>
      </c>
      <c r="O1250" s="250" t="n">
        <v>69712</v>
      </c>
      <c r="P1250" s="303" t="n">
        <v>45991</v>
      </c>
      <c r="Q1250" s="287"/>
      <c r="R1250" s="287"/>
      <c r="S1250" s="287"/>
    </row>
    <row r="1251" customFormat="false" ht="12.75" hidden="false" customHeight="true" outlineLevel="0" collapsed="false">
      <c r="A1251" s="302" t="n">
        <v>1248</v>
      </c>
      <c r="B1251" s="303" t="n">
        <v>45994</v>
      </c>
      <c r="C1251" s="276" t="n">
        <v>45962</v>
      </c>
      <c r="D1251" s="251" t="s">
        <v>147</v>
      </c>
      <c r="E1251" s="251" t="s">
        <v>149</v>
      </c>
      <c r="F1251" s="278" t="n">
        <v>4256.29</v>
      </c>
      <c r="G1251" s="322" t="s">
        <v>1158</v>
      </c>
      <c r="H1251" s="253" t="s">
        <v>482</v>
      </c>
      <c r="I1251" s="251" t="s">
        <v>393</v>
      </c>
      <c r="J1251" s="251" t="s">
        <v>506</v>
      </c>
      <c r="K1251" s="251" t="s">
        <v>544</v>
      </c>
      <c r="L1251" s="280" t="s">
        <v>544</v>
      </c>
      <c r="M1251" s="250" t="s">
        <v>468</v>
      </c>
      <c r="N1251" s="250" t="s">
        <v>1159</v>
      </c>
      <c r="O1251" s="250" t="n">
        <v>69195</v>
      </c>
      <c r="P1251" s="303" t="n">
        <v>45991</v>
      </c>
      <c r="Q1251" s="287"/>
      <c r="R1251" s="287"/>
      <c r="S1251" s="287"/>
    </row>
    <row r="1252" customFormat="false" ht="12.75" hidden="false" customHeight="true" outlineLevel="0" collapsed="false">
      <c r="A1252" s="291" t="n">
        <v>1249</v>
      </c>
      <c r="B1252" s="303" t="n">
        <v>45994</v>
      </c>
      <c r="C1252" s="276" t="n">
        <v>45962</v>
      </c>
      <c r="D1252" s="251" t="s">
        <v>147</v>
      </c>
      <c r="E1252" s="251" t="s">
        <v>149</v>
      </c>
      <c r="F1252" s="278" t="n">
        <v>3636.67</v>
      </c>
      <c r="G1252" s="322" t="s">
        <v>1158</v>
      </c>
      <c r="H1252" s="253" t="s">
        <v>482</v>
      </c>
      <c r="I1252" s="251" t="s">
        <v>395</v>
      </c>
      <c r="J1252" s="251" t="s">
        <v>621</v>
      </c>
      <c r="K1252" s="251" t="s">
        <v>645</v>
      </c>
      <c r="L1252" s="280" t="s">
        <v>645</v>
      </c>
      <c r="M1252" s="250" t="s">
        <v>468</v>
      </c>
      <c r="N1252" s="250" t="s">
        <v>1159</v>
      </c>
      <c r="O1252" s="250" t="n">
        <v>69282</v>
      </c>
      <c r="P1252" s="303" t="n">
        <v>45991</v>
      </c>
      <c r="Q1252" s="287"/>
      <c r="R1252" s="287"/>
      <c r="S1252" s="287"/>
    </row>
    <row r="1253" customFormat="false" ht="12.75" hidden="false" customHeight="true" outlineLevel="0" collapsed="false">
      <c r="A1253" s="291" t="n">
        <v>1250</v>
      </c>
      <c r="B1253" s="303" t="n">
        <v>45994</v>
      </c>
      <c r="C1253" s="276" t="n">
        <v>45962</v>
      </c>
      <c r="D1253" s="251" t="s">
        <v>147</v>
      </c>
      <c r="E1253" s="251" t="s">
        <v>149</v>
      </c>
      <c r="F1253" s="278" t="n">
        <v>2832.27</v>
      </c>
      <c r="G1253" s="322" t="s">
        <v>1158</v>
      </c>
      <c r="H1253" s="253" t="s">
        <v>482</v>
      </c>
      <c r="I1253" s="251" t="s">
        <v>394</v>
      </c>
      <c r="J1253" s="251" t="s">
        <v>487</v>
      </c>
      <c r="K1253" s="251" t="s">
        <v>520</v>
      </c>
      <c r="L1253" s="280" t="s">
        <v>520</v>
      </c>
      <c r="M1253" s="250" t="s">
        <v>468</v>
      </c>
      <c r="N1253" s="250" t="s">
        <v>1159</v>
      </c>
      <c r="O1253" s="250" t="n">
        <v>69329</v>
      </c>
      <c r="P1253" s="303" t="n">
        <v>45991</v>
      </c>
      <c r="Q1253" s="287"/>
      <c r="R1253" s="287"/>
      <c r="S1253" s="287"/>
    </row>
    <row r="1254" customFormat="false" ht="12.75" hidden="false" customHeight="true" outlineLevel="0" collapsed="false">
      <c r="A1254" s="302" t="n">
        <v>1251</v>
      </c>
      <c r="B1254" s="303" t="n">
        <v>45994</v>
      </c>
      <c r="C1254" s="276" t="n">
        <v>45962</v>
      </c>
      <c r="D1254" s="251" t="s">
        <v>147</v>
      </c>
      <c r="E1254" s="251" t="s">
        <v>149</v>
      </c>
      <c r="F1254" s="278" t="n">
        <v>1100</v>
      </c>
      <c r="G1254" s="322" t="s">
        <v>1158</v>
      </c>
      <c r="H1254" s="253" t="s">
        <v>482</v>
      </c>
      <c r="I1254" s="251" t="s">
        <v>395</v>
      </c>
      <c r="J1254" s="251" t="s">
        <v>578</v>
      </c>
      <c r="K1254" s="277" t="s">
        <v>579</v>
      </c>
      <c r="L1254" s="280" t="s">
        <v>579</v>
      </c>
      <c r="M1254" s="250" t="s">
        <v>468</v>
      </c>
      <c r="N1254" s="250" t="s">
        <v>1159</v>
      </c>
      <c r="O1254" s="250" t="n">
        <v>69721</v>
      </c>
      <c r="P1254" s="303" t="n">
        <v>45991</v>
      </c>
      <c r="Q1254" s="287"/>
      <c r="R1254" s="287"/>
      <c r="S1254" s="287"/>
    </row>
    <row r="1255" customFormat="false" ht="12.75" hidden="false" customHeight="true" outlineLevel="0" collapsed="false">
      <c r="A1255" s="291" t="n">
        <v>1252</v>
      </c>
      <c r="B1255" s="303" t="n">
        <v>45994</v>
      </c>
      <c r="C1255" s="276" t="n">
        <v>45962</v>
      </c>
      <c r="D1255" s="251" t="s">
        <v>147</v>
      </c>
      <c r="E1255" s="251" t="s">
        <v>149</v>
      </c>
      <c r="F1255" s="278" t="n">
        <v>2606.95</v>
      </c>
      <c r="G1255" s="322" t="s">
        <v>1158</v>
      </c>
      <c r="H1255" s="253" t="s">
        <v>482</v>
      </c>
      <c r="I1255" s="251" t="s">
        <v>397</v>
      </c>
      <c r="J1255" s="251" t="s">
        <v>487</v>
      </c>
      <c r="K1255" s="277" t="s">
        <v>612</v>
      </c>
      <c r="L1255" s="280" t="s">
        <v>612</v>
      </c>
      <c r="M1255" s="250" t="s">
        <v>468</v>
      </c>
      <c r="N1255" s="250" t="s">
        <v>1159</v>
      </c>
      <c r="O1255" s="250" t="n">
        <v>69849</v>
      </c>
      <c r="P1255" s="303" t="n">
        <v>45991</v>
      </c>
      <c r="Q1255" s="287"/>
      <c r="R1255" s="287"/>
      <c r="S1255" s="287"/>
    </row>
    <row r="1256" customFormat="false" ht="12.75" hidden="false" customHeight="true" outlineLevel="0" collapsed="false">
      <c r="A1256" s="291" t="n">
        <v>1253</v>
      </c>
      <c r="B1256" s="303" t="n">
        <v>45994</v>
      </c>
      <c r="C1256" s="276" t="n">
        <v>45962</v>
      </c>
      <c r="D1256" s="251" t="s">
        <v>147</v>
      </c>
      <c r="E1256" s="251" t="s">
        <v>149</v>
      </c>
      <c r="F1256" s="278" t="n">
        <v>900.24</v>
      </c>
      <c r="G1256" s="322" t="s">
        <v>1158</v>
      </c>
      <c r="H1256" s="253" t="s">
        <v>482</v>
      </c>
      <c r="I1256" s="251" t="s">
        <v>398</v>
      </c>
      <c r="J1256" s="253" t="s">
        <v>621</v>
      </c>
      <c r="K1256" s="251" t="s">
        <v>1229</v>
      </c>
      <c r="L1256" s="280" t="s">
        <v>1229</v>
      </c>
      <c r="M1256" s="250" t="s">
        <v>468</v>
      </c>
      <c r="N1256" s="250" t="s">
        <v>1159</v>
      </c>
      <c r="O1256" s="250" t="n">
        <v>73095</v>
      </c>
      <c r="P1256" s="303" t="n">
        <v>45991</v>
      </c>
      <c r="Q1256" s="287"/>
      <c r="R1256" s="287"/>
      <c r="S1256" s="287"/>
    </row>
    <row r="1257" customFormat="false" ht="12.75" hidden="false" customHeight="true" outlineLevel="0" collapsed="false">
      <c r="A1257" s="302" t="n">
        <v>1254</v>
      </c>
      <c r="B1257" s="303" t="n">
        <v>45994</v>
      </c>
      <c r="C1257" s="276" t="n">
        <v>45962</v>
      </c>
      <c r="D1257" s="251" t="s">
        <v>147</v>
      </c>
      <c r="E1257" s="251" t="s">
        <v>149</v>
      </c>
      <c r="F1257" s="278" t="n">
        <v>2663.88</v>
      </c>
      <c r="G1257" s="322" t="s">
        <v>1158</v>
      </c>
      <c r="H1257" s="253" t="s">
        <v>482</v>
      </c>
      <c r="I1257" s="251" t="s">
        <v>394</v>
      </c>
      <c r="J1257" s="296" t="s">
        <v>487</v>
      </c>
      <c r="K1257" s="280" t="s">
        <v>489</v>
      </c>
      <c r="L1257" s="280" t="s">
        <v>489</v>
      </c>
      <c r="M1257" s="250" t="s">
        <v>468</v>
      </c>
      <c r="N1257" s="250" t="s">
        <v>1159</v>
      </c>
      <c r="O1257" s="250" t="n">
        <v>69213</v>
      </c>
      <c r="P1257" s="303" t="n">
        <v>45991</v>
      </c>
      <c r="Q1257" s="287"/>
      <c r="R1257" s="287"/>
      <c r="S1257" s="287"/>
    </row>
    <row r="1258" customFormat="false" ht="12.75" hidden="false" customHeight="true" outlineLevel="0" collapsed="false">
      <c r="A1258" s="291" t="n">
        <v>1255</v>
      </c>
      <c r="B1258" s="303" t="n">
        <v>45994</v>
      </c>
      <c r="C1258" s="276" t="n">
        <v>45962</v>
      </c>
      <c r="D1258" s="251" t="s">
        <v>147</v>
      </c>
      <c r="E1258" s="251" t="s">
        <v>149</v>
      </c>
      <c r="F1258" s="278" t="n">
        <v>4381.13</v>
      </c>
      <c r="G1258" s="322" t="s">
        <v>1158</v>
      </c>
      <c r="H1258" s="253" t="s">
        <v>482</v>
      </c>
      <c r="I1258" s="251" t="s">
        <v>393</v>
      </c>
      <c r="J1258" s="296" t="s">
        <v>491</v>
      </c>
      <c r="K1258" s="251" t="s">
        <v>1002</v>
      </c>
      <c r="L1258" s="280" t="s">
        <v>1002</v>
      </c>
      <c r="M1258" s="250" t="s">
        <v>468</v>
      </c>
      <c r="N1258" s="250" t="s">
        <v>1159</v>
      </c>
      <c r="O1258" s="250" t="n">
        <v>6911</v>
      </c>
      <c r="P1258" s="303" t="n">
        <v>45991</v>
      </c>
      <c r="Q1258" s="287"/>
      <c r="R1258" s="287"/>
      <c r="S1258" s="287"/>
    </row>
    <row r="1259" customFormat="false" ht="12.75" hidden="false" customHeight="true" outlineLevel="0" collapsed="false">
      <c r="A1259" s="291" t="n">
        <v>1256</v>
      </c>
      <c r="B1259" s="303" t="n">
        <v>45994</v>
      </c>
      <c r="C1259" s="276" t="n">
        <v>45962</v>
      </c>
      <c r="D1259" s="251" t="s">
        <v>147</v>
      </c>
      <c r="E1259" s="251" t="s">
        <v>149</v>
      </c>
      <c r="F1259" s="278" t="n">
        <v>1316.24</v>
      </c>
      <c r="G1259" s="322" t="s">
        <v>1158</v>
      </c>
      <c r="H1259" s="253" t="s">
        <v>482</v>
      </c>
      <c r="I1259" s="251" t="s">
        <v>396</v>
      </c>
      <c r="J1259" s="253" t="s">
        <v>487</v>
      </c>
      <c r="K1259" s="251" t="s">
        <v>1218</v>
      </c>
      <c r="L1259" s="280" t="s">
        <v>1218</v>
      </c>
      <c r="M1259" s="250" t="s">
        <v>468</v>
      </c>
      <c r="N1259" s="250" t="s">
        <v>1159</v>
      </c>
      <c r="O1259" s="250" t="n">
        <v>72991</v>
      </c>
      <c r="P1259" s="303" t="n">
        <v>45991</v>
      </c>
      <c r="Q1259" s="287"/>
      <c r="R1259" s="287"/>
      <c r="S1259" s="287"/>
    </row>
    <row r="1260" customFormat="false" ht="12.75" hidden="false" customHeight="true" outlineLevel="0" collapsed="false">
      <c r="A1260" s="302" t="n">
        <v>1257</v>
      </c>
      <c r="B1260" s="303" t="n">
        <v>45994</v>
      </c>
      <c r="C1260" s="276" t="n">
        <v>45962</v>
      </c>
      <c r="D1260" s="251" t="s">
        <v>147</v>
      </c>
      <c r="E1260" s="251" t="s">
        <v>149</v>
      </c>
      <c r="F1260" s="278" t="n">
        <v>2789.9</v>
      </c>
      <c r="G1260" s="322" t="s">
        <v>1158</v>
      </c>
      <c r="H1260" s="253" t="s">
        <v>482</v>
      </c>
      <c r="I1260" s="251" t="s">
        <v>396</v>
      </c>
      <c r="J1260" s="251" t="s">
        <v>487</v>
      </c>
      <c r="K1260" s="251" t="s">
        <v>692</v>
      </c>
      <c r="L1260" s="280" t="s">
        <v>692</v>
      </c>
      <c r="M1260" s="250" t="s">
        <v>468</v>
      </c>
      <c r="N1260" s="250" t="s">
        <v>1159</v>
      </c>
      <c r="O1260" s="250" t="n">
        <v>69334</v>
      </c>
      <c r="P1260" s="303" t="n">
        <v>45991</v>
      </c>
      <c r="Q1260" s="287"/>
      <c r="R1260" s="287"/>
      <c r="S1260" s="287"/>
    </row>
    <row r="1261" customFormat="false" ht="12.75" hidden="false" customHeight="true" outlineLevel="0" collapsed="false">
      <c r="A1261" s="291" t="n">
        <v>1258</v>
      </c>
      <c r="B1261" s="303" t="n">
        <v>45994</v>
      </c>
      <c r="C1261" s="276" t="n">
        <v>45962</v>
      </c>
      <c r="D1261" s="251" t="s">
        <v>147</v>
      </c>
      <c r="E1261" s="251" t="s">
        <v>149</v>
      </c>
      <c r="F1261" s="278" t="n">
        <v>3178.07</v>
      </c>
      <c r="G1261" s="322" t="s">
        <v>1158</v>
      </c>
      <c r="H1261" s="253" t="s">
        <v>482</v>
      </c>
      <c r="I1261" s="251" t="s">
        <v>393</v>
      </c>
      <c r="J1261" s="251" t="s">
        <v>483</v>
      </c>
      <c r="K1261" s="253" t="s">
        <v>521</v>
      </c>
      <c r="L1261" s="280" t="s">
        <v>521</v>
      </c>
      <c r="M1261" s="250" t="s">
        <v>468</v>
      </c>
      <c r="N1261" s="250" t="s">
        <v>1159</v>
      </c>
      <c r="O1261" s="250" t="n">
        <v>69442</v>
      </c>
      <c r="P1261" s="303" t="n">
        <v>45991</v>
      </c>
      <c r="Q1261" s="287"/>
      <c r="R1261" s="287"/>
      <c r="S1261" s="287"/>
    </row>
    <row r="1262" customFormat="false" ht="12.75" hidden="false" customHeight="true" outlineLevel="0" collapsed="false">
      <c r="A1262" s="291" t="n">
        <v>1259</v>
      </c>
      <c r="B1262" s="303" t="n">
        <v>45994</v>
      </c>
      <c r="C1262" s="276" t="n">
        <v>45962</v>
      </c>
      <c r="D1262" s="251" t="s">
        <v>147</v>
      </c>
      <c r="E1262" s="251" t="s">
        <v>149</v>
      </c>
      <c r="F1262" s="278" t="n">
        <v>2611.01</v>
      </c>
      <c r="G1262" s="322" t="s">
        <v>1158</v>
      </c>
      <c r="H1262" s="253" t="s">
        <v>482</v>
      </c>
      <c r="I1262" s="251" t="s">
        <v>397</v>
      </c>
      <c r="J1262" s="253" t="s">
        <v>487</v>
      </c>
      <c r="K1262" s="251" t="s">
        <v>1219</v>
      </c>
      <c r="L1262" s="280" t="s">
        <v>1219</v>
      </c>
      <c r="M1262" s="250" t="s">
        <v>468</v>
      </c>
      <c r="N1262" s="250" t="s">
        <v>1159</v>
      </c>
      <c r="O1262" s="250" t="n">
        <v>72787</v>
      </c>
      <c r="P1262" s="303" t="n">
        <v>45991</v>
      </c>
      <c r="Q1262" s="287"/>
      <c r="R1262" s="287"/>
      <c r="S1262" s="287"/>
    </row>
    <row r="1263" customFormat="false" ht="12.75" hidden="false" customHeight="true" outlineLevel="0" collapsed="false">
      <c r="A1263" s="302" t="n">
        <v>1260</v>
      </c>
      <c r="B1263" s="303" t="n">
        <v>45994</v>
      </c>
      <c r="C1263" s="276" t="n">
        <v>45962</v>
      </c>
      <c r="D1263" s="251" t="s">
        <v>147</v>
      </c>
      <c r="E1263" s="251" t="s">
        <v>149</v>
      </c>
      <c r="F1263" s="278" t="n">
        <v>2789.9</v>
      </c>
      <c r="G1263" s="322" t="s">
        <v>1158</v>
      </c>
      <c r="H1263" s="253" t="s">
        <v>482</v>
      </c>
      <c r="I1263" s="251" t="s">
        <v>395</v>
      </c>
      <c r="J1263" s="295" t="s">
        <v>487</v>
      </c>
      <c r="K1263" s="251" t="s">
        <v>510</v>
      </c>
      <c r="L1263" s="280" t="s">
        <v>510</v>
      </c>
      <c r="M1263" s="250" t="s">
        <v>468</v>
      </c>
      <c r="N1263" s="250" t="s">
        <v>1159</v>
      </c>
      <c r="O1263" s="250" t="n">
        <v>69328</v>
      </c>
      <c r="P1263" s="303" t="n">
        <v>45991</v>
      </c>
      <c r="Q1263" s="287"/>
      <c r="R1263" s="287"/>
      <c r="S1263" s="287"/>
    </row>
    <row r="1264" customFormat="false" ht="12.75" hidden="false" customHeight="true" outlineLevel="0" collapsed="false">
      <c r="A1264" s="291" t="n">
        <v>1261</v>
      </c>
      <c r="B1264" s="303" t="n">
        <v>45994</v>
      </c>
      <c r="C1264" s="276" t="n">
        <v>45992</v>
      </c>
      <c r="D1264" s="251" t="s">
        <v>158</v>
      </c>
      <c r="E1264" s="251" t="s">
        <v>354</v>
      </c>
      <c r="F1264" s="278" t="n">
        <v>78.13</v>
      </c>
      <c r="G1264" s="322" t="s">
        <v>1178</v>
      </c>
      <c r="H1264" s="253" t="s">
        <v>505</v>
      </c>
      <c r="I1264" s="251" t="s">
        <v>395</v>
      </c>
      <c r="J1264" s="295" t="s">
        <v>487</v>
      </c>
      <c r="K1264" s="251" t="s">
        <v>510</v>
      </c>
      <c r="L1264" s="280" t="s">
        <v>510</v>
      </c>
      <c r="M1264" s="250"/>
      <c r="N1264" s="250"/>
      <c r="O1264" s="250" t="n">
        <v>111261225</v>
      </c>
      <c r="P1264" s="303"/>
      <c r="Q1264" s="287"/>
      <c r="R1264" s="287"/>
      <c r="S1264" s="287"/>
    </row>
    <row r="1265" customFormat="false" ht="12.75" hidden="false" customHeight="true" outlineLevel="0" collapsed="false">
      <c r="A1265" s="291" t="n">
        <v>1262</v>
      </c>
      <c r="B1265" s="303" t="n">
        <v>45994</v>
      </c>
      <c r="C1265" s="276" t="n">
        <v>45962</v>
      </c>
      <c r="D1265" s="251" t="s">
        <v>147</v>
      </c>
      <c r="E1265" s="251" t="s">
        <v>149</v>
      </c>
      <c r="F1265" s="278" t="n">
        <v>3636.67</v>
      </c>
      <c r="G1265" s="322" t="s">
        <v>1158</v>
      </c>
      <c r="H1265" s="253" t="s">
        <v>482</v>
      </c>
      <c r="I1265" s="251" t="s">
        <v>397</v>
      </c>
      <c r="J1265" s="251" t="s">
        <v>621</v>
      </c>
      <c r="K1265" s="251" t="s">
        <v>694</v>
      </c>
      <c r="L1265" s="280" t="s">
        <v>694</v>
      </c>
      <c r="M1265" s="250" t="s">
        <v>468</v>
      </c>
      <c r="N1265" s="250" t="s">
        <v>1159</v>
      </c>
      <c r="O1265" s="250" t="n">
        <v>69850</v>
      </c>
      <c r="P1265" s="303" t="n">
        <v>45991</v>
      </c>
      <c r="Q1265" s="287"/>
      <c r="R1265" s="287"/>
      <c r="S1265" s="287"/>
    </row>
    <row r="1266" customFormat="false" ht="12.75" hidden="false" customHeight="true" outlineLevel="0" collapsed="false">
      <c r="A1266" s="302" t="n">
        <v>1263</v>
      </c>
      <c r="B1266" s="303" t="n">
        <v>45994</v>
      </c>
      <c r="C1266" s="276" t="n">
        <v>45962</v>
      </c>
      <c r="D1266" s="251" t="s">
        <v>147</v>
      </c>
      <c r="E1266" s="251" t="s">
        <v>149</v>
      </c>
      <c r="F1266" s="278" t="n">
        <v>2617.4</v>
      </c>
      <c r="G1266" s="322" t="s">
        <v>1158</v>
      </c>
      <c r="H1266" s="253" t="s">
        <v>482</v>
      </c>
      <c r="I1266" s="251" t="s">
        <v>395</v>
      </c>
      <c r="J1266" s="295" t="s">
        <v>487</v>
      </c>
      <c r="K1266" s="251" t="s">
        <v>509</v>
      </c>
      <c r="L1266" s="280" t="s">
        <v>509</v>
      </c>
      <c r="M1266" s="250" t="s">
        <v>468</v>
      </c>
      <c r="N1266" s="250" t="s">
        <v>1159</v>
      </c>
      <c r="O1266" s="250" t="n">
        <v>69326</v>
      </c>
      <c r="P1266" s="303" t="n">
        <v>45991</v>
      </c>
      <c r="Q1266" s="287"/>
      <c r="R1266" s="287"/>
      <c r="S1266" s="287"/>
    </row>
    <row r="1267" customFormat="false" ht="12.75" hidden="false" customHeight="true" outlineLevel="0" collapsed="false">
      <c r="A1267" s="291" t="n">
        <v>1264</v>
      </c>
      <c r="B1267" s="303" t="n">
        <v>45994</v>
      </c>
      <c r="C1267" s="276" t="n">
        <v>45962</v>
      </c>
      <c r="D1267" s="251" t="s">
        <v>147</v>
      </c>
      <c r="E1267" s="251" t="s">
        <v>149</v>
      </c>
      <c r="F1267" s="278" t="n">
        <v>2784.63</v>
      </c>
      <c r="G1267" s="322" t="s">
        <v>1158</v>
      </c>
      <c r="H1267" s="253" t="s">
        <v>482</v>
      </c>
      <c r="I1267" s="251" t="s">
        <v>394</v>
      </c>
      <c r="J1267" s="253" t="s">
        <v>487</v>
      </c>
      <c r="K1267" s="251" t="s">
        <v>1164</v>
      </c>
      <c r="L1267" s="280" t="s">
        <v>1164</v>
      </c>
      <c r="M1267" s="250" t="s">
        <v>468</v>
      </c>
      <c r="N1267" s="250" t="s">
        <v>1159</v>
      </c>
      <c r="O1267" s="250" t="n">
        <v>71703</v>
      </c>
      <c r="P1267" s="303" t="n">
        <v>45991</v>
      </c>
      <c r="Q1267" s="287"/>
      <c r="R1267" s="287"/>
      <c r="S1267" s="287"/>
    </row>
    <row r="1268" customFormat="false" ht="12.75" hidden="false" customHeight="true" outlineLevel="0" collapsed="false">
      <c r="A1268" s="291" t="n">
        <v>1265</v>
      </c>
      <c r="B1268" s="303" t="n">
        <v>45994</v>
      </c>
      <c r="C1268" s="276" t="n">
        <v>45962</v>
      </c>
      <c r="D1268" s="251" t="s">
        <v>147</v>
      </c>
      <c r="E1268" s="251" t="s">
        <v>149</v>
      </c>
      <c r="F1268" s="278" t="n">
        <v>2789.9</v>
      </c>
      <c r="G1268" s="322" t="s">
        <v>1158</v>
      </c>
      <c r="H1268" s="253" t="s">
        <v>482</v>
      </c>
      <c r="I1268" s="251" t="s">
        <v>395</v>
      </c>
      <c r="J1268" s="249" t="s">
        <v>487</v>
      </c>
      <c r="K1268" s="251" t="s">
        <v>830</v>
      </c>
      <c r="L1268" s="280" t="s">
        <v>830</v>
      </c>
      <c r="M1268" s="250" t="s">
        <v>468</v>
      </c>
      <c r="N1268" s="250" t="s">
        <v>1159</v>
      </c>
      <c r="O1268" s="250" t="n">
        <v>69214</v>
      </c>
      <c r="P1268" s="303" t="n">
        <v>45991</v>
      </c>
      <c r="Q1268" s="287"/>
      <c r="R1268" s="287"/>
      <c r="S1268" s="287"/>
    </row>
    <row r="1269" customFormat="false" ht="12.75" hidden="false" customHeight="true" outlineLevel="0" collapsed="false">
      <c r="A1269" s="302" t="n">
        <v>1266</v>
      </c>
      <c r="B1269" s="303" t="n">
        <v>45994</v>
      </c>
      <c r="C1269" s="276" t="n">
        <v>45962</v>
      </c>
      <c r="D1269" s="251" t="s">
        <v>147</v>
      </c>
      <c r="E1269" s="251" t="s">
        <v>149</v>
      </c>
      <c r="F1269" s="278" t="n">
        <v>2789.9</v>
      </c>
      <c r="G1269" s="322" t="s">
        <v>1158</v>
      </c>
      <c r="H1269" s="253" t="s">
        <v>482</v>
      </c>
      <c r="I1269" s="251" t="s">
        <v>395</v>
      </c>
      <c r="J1269" s="251" t="s">
        <v>487</v>
      </c>
      <c r="K1269" s="251" t="s">
        <v>695</v>
      </c>
      <c r="L1269" s="280" t="s">
        <v>695</v>
      </c>
      <c r="M1269" s="250" t="s">
        <v>468</v>
      </c>
      <c r="N1269" s="250" t="s">
        <v>1159</v>
      </c>
      <c r="O1269" s="250" t="n">
        <v>69327</v>
      </c>
      <c r="P1269" s="303" t="n">
        <v>45991</v>
      </c>
      <c r="Q1269" s="287"/>
      <c r="R1269" s="287"/>
      <c r="S1269" s="287"/>
    </row>
    <row r="1270" customFormat="false" ht="12.75" hidden="false" customHeight="true" outlineLevel="0" collapsed="false">
      <c r="A1270" s="291" t="n">
        <v>1267</v>
      </c>
      <c r="B1270" s="303" t="n">
        <v>45994</v>
      </c>
      <c r="C1270" s="276" t="n">
        <v>45962</v>
      </c>
      <c r="D1270" s="251" t="s">
        <v>147</v>
      </c>
      <c r="E1270" s="251" t="s">
        <v>149</v>
      </c>
      <c r="F1270" s="278" t="n">
        <v>2789.9</v>
      </c>
      <c r="G1270" s="322" t="s">
        <v>1158</v>
      </c>
      <c r="H1270" s="253" t="s">
        <v>482</v>
      </c>
      <c r="I1270" s="251" t="s">
        <v>396</v>
      </c>
      <c r="J1270" s="295" t="s">
        <v>487</v>
      </c>
      <c r="K1270" s="251" t="s">
        <v>514</v>
      </c>
      <c r="L1270" s="280" t="s">
        <v>514</v>
      </c>
      <c r="M1270" s="250" t="s">
        <v>468</v>
      </c>
      <c r="N1270" s="250" t="s">
        <v>1159</v>
      </c>
      <c r="O1270" s="250" t="n">
        <v>69333</v>
      </c>
      <c r="P1270" s="303" t="n">
        <v>45991</v>
      </c>
      <c r="Q1270" s="287"/>
      <c r="R1270" s="287"/>
      <c r="S1270" s="287"/>
    </row>
    <row r="1271" customFormat="false" ht="12.75" hidden="false" customHeight="true" outlineLevel="0" collapsed="false">
      <c r="A1271" s="291" t="n">
        <v>1268</v>
      </c>
      <c r="B1271" s="303" t="n">
        <v>45994</v>
      </c>
      <c r="C1271" s="276" t="n">
        <v>45962</v>
      </c>
      <c r="D1271" s="251" t="s">
        <v>147</v>
      </c>
      <c r="E1271" s="251" t="s">
        <v>149</v>
      </c>
      <c r="F1271" s="278" t="n">
        <v>3424.4</v>
      </c>
      <c r="G1271" s="322" t="s">
        <v>1158</v>
      </c>
      <c r="H1271" s="253" t="s">
        <v>482</v>
      </c>
      <c r="I1271" s="251" t="s">
        <v>394</v>
      </c>
      <c r="J1271" s="296" t="s">
        <v>487</v>
      </c>
      <c r="K1271" s="280" t="s">
        <v>490</v>
      </c>
      <c r="L1271" s="280" t="s">
        <v>490</v>
      </c>
      <c r="M1271" s="250" t="s">
        <v>468</v>
      </c>
      <c r="N1271" s="250" t="s">
        <v>1159</v>
      </c>
      <c r="O1271" s="250" t="n">
        <v>69217</v>
      </c>
      <c r="P1271" s="303" t="n">
        <v>45991</v>
      </c>
      <c r="Q1271" s="287"/>
      <c r="R1271" s="287"/>
      <c r="S1271" s="287"/>
    </row>
    <row r="1272" customFormat="false" ht="12.75" hidden="false" customHeight="true" outlineLevel="0" collapsed="false">
      <c r="A1272" s="302" t="n">
        <v>1269</v>
      </c>
      <c r="B1272" s="303" t="n">
        <v>45994</v>
      </c>
      <c r="C1272" s="276" t="n">
        <v>45962</v>
      </c>
      <c r="D1272" s="251" t="s">
        <v>147</v>
      </c>
      <c r="E1272" s="251" t="s">
        <v>149</v>
      </c>
      <c r="F1272" s="278" t="n">
        <v>2784.63</v>
      </c>
      <c r="G1272" s="322" t="s">
        <v>1158</v>
      </c>
      <c r="H1272" s="253" t="s">
        <v>482</v>
      </c>
      <c r="I1272" s="251" t="s">
        <v>394</v>
      </c>
      <c r="J1272" s="253" t="s">
        <v>487</v>
      </c>
      <c r="K1272" s="251" t="s">
        <v>982</v>
      </c>
      <c r="L1272" s="280" t="s">
        <v>982</v>
      </c>
      <c r="M1272" s="250" t="s">
        <v>468</v>
      </c>
      <c r="N1272" s="250" t="s">
        <v>1159</v>
      </c>
      <c r="O1272" s="250" t="n">
        <v>70924</v>
      </c>
      <c r="P1272" s="303" t="n">
        <v>45991</v>
      </c>
      <c r="Q1272" s="287"/>
      <c r="R1272" s="287"/>
      <c r="S1272" s="287"/>
    </row>
    <row r="1273" customFormat="false" ht="12.75" hidden="false" customHeight="true" outlineLevel="0" collapsed="false">
      <c r="A1273" s="291" t="n">
        <v>1270</v>
      </c>
      <c r="B1273" s="303" t="n">
        <v>45994</v>
      </c>
      <c r="C1273" s="276" t="n">
        <v>45962</v>
      </c>
      <c r="D1273" s="251" t="s">
        <v>147</v>
      </c>
      <c r="E1273" s="251" t="s">
        <v>149</v>
      </c>
      <c r="F1273" s="278" t="n">
        <v>1149.5</v>
      </c>
      <c r="G1273" s="322" t="s">
        <v>1158</v>
      </c>
      <c r="H1273" s="253" t="s">
        <v>482</v>
      </c>
      <c r="I1273" s="251" t="s">
        <v>394</v>
      </c>
      <c r="J1273" s="251" t="s">
        <v>578</v>
      </c>
      <c r="K1273" s="277" t="s">
        <v>595</v>
      </c>
      <c r="L1273" s="280" t="s">
        <v>595</v>
      </c>
      <c r="M1273" s="250" t="s">
        <v>468</v>
      </c>
      <c r="N1273" s="250" t="s">
        <v>1159</v>
      </c>
      <c r="O1273" s="250" t="n">
        <v>69680</v>
      </c>
      <c r="P1273" s="303" t="n">
        <v>45991</v>
      </c>
      <c r="Q1273" s="287"/>
      <c r="R1273" s="287"/>
      <c r="S1273" s="287"/>
    </row>
    <row r="1274" customFormat="false" ht="12.75" hidden="false" customHeight="true" outlineLevel="0" collapsed="false">
      <c r="A1274" s="291" t="n">
        <v>1271</v>
      </c>
      <c r="B1274" s="303" t="n">
        <v>45994</v>
      </c>
      <c r="C1274" s="276" t="n">
        <v>45992</v>
      </c>
      <c r="D1274" s="251" t="s">
        <v>158</v>
      </c>
      <c r="E1274" s="251" t="s">
        <v>334</v>
      </c>
      <c r="F1274" s="278" t="n">
        <v>51.68</v>
      </c>
      <c r="G1274" s="322" t="s">
        <v>1179</v>
      </c>
      <c r="H1274" s="253" t="s">
        <v>872</v>
      </c>
      <c r="I1274" s="251" t="s">
        <v>396</v>
      </c>
      <c r="J1274" s="253" t="s">
        <v>887</v>
      </c>
      <c r="K1274" s="251" t="s">
        <v>761</v>
      </c>
      <c r="L1274" s="280" t="s">
        <v>761</v>
      </c>
      <c r="M1274" s="250" t="s">
        <v>815</v>
      </c>
      <c r="N1274" s="250" t="s">
        <v>815</v>
      </c>
      <c r="O1274" s="250" t="n">
        <v>11886</v>
      </c>
      <c r="P1274" s="303" t="n">
        <v>45935</v>
      </c>
      <c r="Q1274" s="287"/>
      <c r="R1274" s="287"/>
      <c r="S1274" s="287"/>
    </row>
    <row r="1275" customFormat="false" ht="12.75" hidden="false" customHeight="true" outlineLevel="0" collapsed="false">
      <c r="A1275" s="302" t="n">
        <v>1272</v>
      </c>
      <c r="B1275" s="303" t="n">
        <v>45994</v>
      </c>
      <c r="C1275" s="276" t="n">
        <v>45962</v>
      </c>
      <c r="D1275" s="251" t="s">
        <v>147</v>
      </c>
      <c r="E1275" s="251" t="s">
        <v>149</v>
      </c>
      <c r="F1275" s="278" t="n">
        <v>968</v>
      </c>
      <c r="G1275" s="322" t="s">
        <v>1158</v>
      </c>
      <c r="H1275" s="253" t="s">
        <v>482</v>
      </c>
      <c r="I1275" s="251" t="s">
        <v>396</v>
      </c>
      <c r="J1275" s="251" t="s">
        <v>712</v>
      </c>
      <c r="K1275" s="251" t="s">
        <v>713</v>
      </c>
      <c r="L1275" s="280" t="s">
        <v>713</v>
      </c>
      <c r="M1275" s="250" t="s">
        <v>468</v>
      </c>
      <c r="N1275" s="250" t="s">
        <v>1159</v>
      </c>
      <c r="O1275" s="250" t="n">
        <v>70319</v>
      </c>
      <c r="P1275" s="303" t="n">
        <v>45991</v>
      </c>
      <c r="Q1275" s="287"/>
      <c r="R1275" s="287"/>
      <c r="S1275" s="287"/>
    </row>
    <row r="1276" customFormat="false" ht="12.75" hidden="false" customHeight="true" outlineLevel="0" collapsed="false">
      <c r="A1276" s="291" t="n">
        <v>1273</v>
      </c>
      <c r="B1276" s="303" t="n">
        <v>45994</v>
      </c>
      <c r="C1276" s="276" t="n">
        <v>45992</v>
      </c>
      <c r="D1276" s="251" t="s">
        <v>158</v>
      </c>
      <c r="E1276" s="251" t="s">
        <v>316</v>
      </c>
      <c r="F1276" s="278" t="n">
        <v>222</v>
      </c>
      <c r="G1276" s="322" t="s">
        <v>1241</v>
      </c>
      <c r="H1276" s="253" t="s">
        <v>588</v>
      </c>
      <c r="I1276" s="251" t="s">
        <v>395</v>
      </c>
      <c r="J1276" s="253" t="s">
        <v>1242</v>
      </c>
      <c r="K1276" s="251" t="s">
        <v>1243</v>
      </c>
      <c r="L1276" s="280" t="s">
        <v>1243</v>
      </c>
      <c r="M1276" s="250"/>
      <c r="N1276" s="250"/>
      <c r="O1276" s="250" t="n">
        <v>2688</v>
      </c>
      <c r="P1276" s="303" t="n">
        <v>45992</v>
      </c>
      <c r="Q1276" s="287"/>
      <c r="R1276" s="287"/>
      <c r="S1276" s="287"/>
    </row>
    <row r="1277" customFormat="false" ht="12.75" hidden="false" customHeight="true" outlineLevel="0" collapsed="false">
      <c r="A1277" s="291" t="n">
        <v>1274</v>
      </c>
      <c r="B1277" s="303" t="n">
        <v>45994</v>
      </c>
      <c r="C1277" s="276" t="n">
        <v>45992</v>
      </c>
      <c r="D1277" s="251" t="s">
        <v>158</v>
      </c>
      <c r="E1277" s="251" t="s">
        <v>316</v>
      </c>
      <c r="F1277" s="278" t="n">
        <v>222</v>
      </c>
      <c r="G1277" s="322" t="s">
        <v>1241</v>
      </c>
      <c r="H1277" s="253" t="s">
        <v>588</v>
      </c>
      <c r="I1277" s="251" t="s">
        <v>396</v>
      </c>
      <c r="J1277" s="253" t="s">
        <v>1242</v>
      </c>
      <c r="K1277" s="251" t="s">
        <v>1243</v>
      </c>
      <c r="L1277" s="280" t="s">
        <v>1243</v>
      </c>
      <c r="M1277" s="250"/>
      <c r="N1277" s="250"/>
      <c r="O1277" s="250" t="n">
        <v>2689</v>
      </c>
      <c r="P1277" s="303" t="n">
        <v>45992</v>
      </c>
      <c r="Q1277" s="287"/>
      <c r="R1277" s="287"/>
      <c r="S1277" s="287"/>
    </row>
    <row r="1278" customFormat="false" ht="12.75" hidden="false" customHeight="true" outlineLevel="0" collapsed="false">
      <c r="A1278" s="302" t="n">
        <v>1275</v>
      </c>
      <c r="B1278" s="303" t="n">
        <v>45994</v>
      </c>
      <c r="C1278" s="276" t="n">
        <v>45962</v>
      </c>
      <c r="D1278" s="251" t="s">
        <v>147</v>
      </c>
      <c r="E1278" s="251" t="s">
        <v>149</v>
      </c>
      <c r="F1278" s="278" t="n">
        <v>1653.75</v>
      </c>
      <c r="G1278" s="322" t="s">
        <v>1158</v>
      </c>
      <c r="H1278" s="253" t="s">
        <v>482</v>
      </c>
      <c r="I1278" s="251" t="s">
        <v>394</v>
      </c>
      <c r="J1278" s="253" t="s">
        <v>485</v>
      </c>
      <c r="K1278" s="251" t="s">
        <v>1058</v>
      </c>
      <c r="L1278" s="280" t="s">
        <v>1058</v>
      </c>
      <c r="M1278" s="250" t="s">
        <v>468</v>
      </c>
      <c r="N1278" s="250" t="s">
        <v>1159</v>
      </c>
      <c r="O1278" s="250" t="n">
        <v>71621</v>
      </c>
      <c r="P1278" s="303" t="n">
        <v>45991</v>
      </c>
      <c r="Q1278" s="287"/>
      <c r="R1278" s="287"/>
      <c r="S1278" s="287"/>
    </row>
    <row r="1279" customFormat="false" ht="12.75" hidden="false" customHeight="true" outlineLevel="0" collapsed="false">
      <c r="A1279" s="291" t="n">
        <v>1276</v>
      </c>
      <c r="B1279" s="303" t="n">
        <v>45994</v>
      </c>
      <c r="C1279" s="276" t="n">
        <v>45962</v>
      </c>
      <c r="D1279" s="251" t="s">
        <v>147</v>
      </c>
      <c r="E1279" s="251" t="s">
        <v>149</v>
      </c>
      <c r="F1279" s="278" t="n">
        <v>3636.67</v>
      </c>
      <c r="G1279" s="322" t="s">
        <v>1158</v>
      </c>
      <c r="H1279" s="253" t="s">
        <v>482</v>
      </c>
      <c r="I1279" s="251" t="s">
        <v>396</v>
      </c>
      <c r="J1279" s="251" t="s">
        <v>621</v>
      </c>
      <c r="K1279" s="251" t="s">
        <v>646</v>
      </c>
      <c r="L1279" s="280" t="s">
        <v>646</v>
      </c>
      <c r="M1279" s="250" t="s">
        <v>468</v>
      </c>
      <c r="N1279" s="250" t="s">
        <v>1159</v>
      </c>
      <c r="O1279" s="250" t="n">
        <v>69331</v>
      </c>
      <c r="P1279" s="303" t="n">
        <v>45991</v>
      </c>
      <c r="Q1279" s="287"/>
      <c r="R1279" s="287"/>
      <c r="S1279" s="287"/>
    </row>
    <row r="1280" customFormat="false" ht="12.75" hidden="false" customHeight="true" outlineLevel="0" collapsed="false">
      <c r="A1280" s="291" t="n">
        <v>1277</v>
      </c>
      <c r="B1280" s="303" t="n">
        <v>45994</v>
      </c>
      <c r="C1280" s="276" t="n">
        <v>45962</v>
      </c>
      <c r="D1280" s="251" t="s">
        <v>147</v>
      </c>
      <c r="E1280" s="251" t="s">
        <v>149</v>
      </c>
      <c r="F1280" s="278" t="n">
        <v>2789.9</v>
      </c>
      <c r="G1280" s="322" t="s">
        <v>1158</v>
      </c>
      <c r="H1280" s="253" t="s">
        <v>482</v>
      </c>
      <c r="I1280" s="251" t="s">
        <v>397</v>
      </c>
      <c r="J1280" s="249" t="s">
        <v>487</v>
      </c>
      <c r="K1280" s="251" t="s">
        <v>831</v>
      </c>
      <c r="L1280" s="280" t="s">
        <v>831</v>
      </c>
      <c r="M1280" s="250" t="s">
        <v>468</v>
      </c>
      <c r="N1280" s="250" t="s">
        <v>1159</v>
      </c>
      <c r="O1280" s="250" t="n">
        <v>70108</v>
      </c>
      <c r="P1280" s="303" t="n">
        <v>45991</v>
      </c>
      <c r="Q1280" s="287"/>
      <c r="R1280" s="287"/>
      <c r="S1280" s="287"/>
    </row>
    <row r="1281" customFormat="false" ht="12.75" hidden="false" customHeight="true" outlineLevel="0" collapsed="false">
      <c r="A1281" s="302" t="n">
        <v>1278</v>
      </c>
      <c r="B1281" s="303" t="n">
        <v>45994</v>
      </c>
      <c r="C1281" s="276" t="n">
        <v>45962</v>
      </c>
      <c r="D1281" s="251" t="s">
        <v>147</v>
      </c>
      <c r="E1281" s="251" t="s">
        <v>149</v>
      </c>
      <c r="F1281" s="278" t="n">
        <v>3178.07</v>
      </c>
      <c r="G1281" s="322" t="s">
        <v>1158</v>
      </c>
      <c r="H1281" s="253" t="s">
        <v>482</v>
      </c>
      <c r="I1281" s="251" t="s">
        <v>394</v>
      </c>
      <c r="J1281" s="249" t="s">
        <v>483</v>
      </c>
      <c r="K1281" s="251" t="s">
        <v>977</v>
      </c>
      <c r="L1281" s="280" t="s">
        <v>977</v>
      </c>
      <c r="M1281" s="250" t="s">
        <v>468</v>
      </c>
      <c r="N1281" s="250" t="s">
        <v>1159</v>
      </c>
      <c r="O1281" s="250" t="n">
        <v>71083</v>
      </c>
      <c r="P1281" s="303" t="n">
        <v>45991</v>
      </c>
      <c r="Q1281" s="287"/>
      <c r="R1281" s="287"/>
      <c r="S1281" s="287"/>
    </row>
    <row r="1282" customFormat="false" ht="12.75" hidden="false" customHeight="true" outlineLevel="0" collapsed="false">
      <c r="A1282" s="291" t="n">
        <v>1279</v>
      </c>
      <c r="B1282" s="303" t="n">
        <v>45995</v>
      </c>
      <c r="C1282" s="276" t="n">
        <v>45992</v>
      </c>
      <c r="D1282" s="251" t="s">
        <v>158</v>
      </c>
      <c r="E1282" s="251" t="s">
        <v>302</v>
      </c>
      <c r="F1282" s="278" t="n">
        <v>2.19</v>
      </c>
      <c r="G1282" s="322" t="s">
        <v>1157</v>
      </c>
      <c r="H1282" s="253"/>
      <c r="I1282" s="251" t="s">
        <v>392</v>
      </c>
      <c r="J1282" s="253" t="s">
        <v>839</v>
      </c>
      <c r="K1282" s="251" t="s">
        <v>479</v>
      </c>
      <c r="L1282" s="280" t="s">
        <v>479</v>
      </c>
      <c r="M1282" s="250" t="s">
        <v>468</v>
      </c>
      <c r="N1282" s="250" t="s">
        <v>468</v>
      </c>
      <c r="O1282" s="250" t="n">
        <v>77882455</v>
      </c>
      <c r="P1282" s="303" t="n">
        <v>45995</v>
      </c>
      <c r="Q1282" s="287"/>
      <c r="R1282" s="287"/>
      <c r="S1282" s="287"/>
    </row>
    <row r="1283" customFormat="false" ht="12.75" hidden="false" customHeight="true" outlineLevel="0" collapsed="false">
      <c r="A1283" s="291" t="n">
        <v>1280</v>
      </c>
      <c r="B1283" s="303" t="n">
        <v>45995</v>
      </c>
      <c r="C1283" s="276" t="n">
        <v>45992</v>
      </c>
      <c r="D1283" s="251" t="s">
        <v>158</v>
      </c>
      <c r="E1283" s="251" t="s">
        <v>238</v>
      </c>
      <c r="F1283" s="278" t="n">
        <v>2060.63</v>
      </c>
      <c r="G1283" s="322" t="s">
        <v>862</v>
      </c>
      <c r="H1283" s="253" t="s">
        <v>1006</v>
      </c>
      <c r="I1283" s="251" t="s">
        <v>396</v>
      </c>
      <c r="J1283" s="253" t="s">
        <v>864</v>
      </c>
      <c r="K1283" s="251" t="s">
        <v>865</v>
      </c>
      <c r="L1283" s="280" t="s">
        <v>865</v>
      </c>
      <c r="M1283" s="250" t="s">
        <v>503</v>
      </c>
      <c r="N1283" s="250" t="s">
        <v>815</v>
      </c>
      <c r="O1283" s="250" t="n">
        <v>179228</v>
      </c>
      <c r="P1283" s="303" t="n">
        <v>46001</v>
      </c>
      <c r="Q1283" s="287"/>
      <c r="R1283" s="287"/>
      <c r="S1283" s="287"/>
    </row>
    <row r="1284" customFormat="false" ht="12.75" hidden="false" customHeight="true" outlineLevel="0" collapsed="false">
      <c r="A1284" s="302" t="n">
        <v>1281</v>
      </c>
      <c r="B1284" s="303" t="n">
        <v>45995</v>
      </c>
      <c r="C1284" s="276" t="n">
        <v>45992</v>
      </c>
      <c r="D1284" s="251" t="s">
        <v>158</v>
      </c>
      <c r="E1284" s="251" t="s">
        <v>316</v>
      </c>
      <c r="F1284" s="278" t="n">
        <v>222</v>
      </c>
      <c r="G1284" s="322" t="s">
        <v>1241</v>
      </c>
      <c r="H1284" s="253" t="s">
        <v>588</v>
      </c>
      <c r="I1284" s="251" t="s">
        <v>397</v>
      </c>
      <c r="J1284" s="253" t="s">
        <v>1242</v>
      </c>
      <c r="K1284" s="251" t="s">
        <v>1243</v>
      </c>
      <c r="L1284" s="280" t="s">
        <v>1243</v>
      </c>
      <c r="M1284" s="250"/>
      <c r="N1284" s="250"/>
      <c r="O1284" s="250" t="n">
        <v>2690</v>
      </c>
      <c r="P1284" s="303" t="n">
        <v>45992</v>
      </c>
      <c r="Q1284" s="287"/>
      <c r="R1284" s="287"/>
      <c r="S1284" s="287"/>
    </row>
    <row r="1285" customFormat="false" ht="12.75" hidden="false" customHeight="true" outlineLevel="0" collapsed="false">
      <c r="A1285" s="291" t="n">
        <v>1282</v>
      </c>
      <c r="B1285" s="303" t="n">
        <v>45996</v>
      </c>
      <c r="C1285" s="276" t="n">
        <v>45992</v>
      </c>
      <c r="D1285" s="251" t="s">
        <v>158</v>
      </c>
      <c r="E1285" s="251" t="s">
        <v>302</v>
      </c>
      <c r="F1285" s="278" t="n">
        <v>3.4</v>
      </c>
      <c r="G1285" s="322" t="s">
        <v>1157</v>
      </c>
      <c r="H1285" s="253"/>
      <c r="I1285" s="251" t="s">
        <v>392</v>
      </c>
      <c r="J1285" s="253" t="s">
        <v>839</v>
      </c>
      <c r="K1285" s="251" t="s">
        <v>479</v>
      </c>
      <c r="L1285" s="280" t="s">
        <v>479</v>
      </c>
      <c r="M1285" s="250" t="s">
        <v>468</v>
      </c>
      <c r="N1285" s="250" t="s">
        <v>468</v>
      </c>
      <c r="O1285" s="250" t="n">
        <v>77882456</v>
      </c>
      <c r="P1285" s="303" t="n">
        <v>45996</v>
      </c>
      <c r="Q1285" s="287"/>
      <c r="R1285" s="287"/>
      <c r="S1285" s="287"/>
    </row>
    <row r="1286" customFormat="false" ht="12.75" hidden="false" customHeight="true" outlineLevel="0" collapsed="false">
      <c r="A1286" s="291" t="n">
        <v>1283</v>
      </c>
      <c r="B1286" s="303" t="n">
        <v>45996</v>
      </c>
      <c r="C1286" s="276" t="n">
        <v>45992</v>
      </c>
      <c r="D1286" s="251" t="s">
        <v>158</v>
      </c>
      <c r="E1286" s="251" t="s">
        <v>302</v>
      </c>
      <c r="F1286" s="278" t="n">
        <v>8.2</v>
      </c>
      <c r="G1286" s="322" t="s">
        <v>1157</v>
      </c>
      <c r="H1286" s="253"/>
      <c r="I1286" s="251" t="s">
        <v>392</v>
      </c>
      <c r="J1286" s="253" t="s">
        <v>839</v>
      </c>
      <c r="K1286" s="251" t="s">
        <v>479</v>
      </c>
      <c r="L1286" s="280" t="s">
        <v>479</v>
      </c>
      <c r="M1286" s="250" t="s">
        <v>468</v>
      </c>
      <c r="N1286" s="250" t="s">
        <v>468</v>
      </c>
      <c r="O1286" s="250" t="n">
        <v>77882457</v>
      </c>
      <c r="P1286" s="303" t="n">
        <v>45996</v>
      </c>
      <c r="Q1286" s="287"/>
      <c r="R1286" s="287"/>
      <c r="S1286" s="287"/>
    </row>
    <row r="1287" customFormat="false" ht="12.75" hidden="false" customHeight="true" outlineLevel="0" collapsed="false">
      <c r="A1287" s="302" t="n">
        <v>1284</v>
      </c>
      <c r="B1287" s="303" t="n">
        <v>45996</v>
      </c>
      <c r="C1287" s="276" t="n">
        <v>45992</v>
      </c>
      <c r="D1287" s="251" t="s">
        <v>158</v>
      </c>
      <c r="E1287" s="251" t="s">
        <v>302</v>
      </c>
      <c r="F1287" s="278" t="n">
        <v>2.19</v>
      </c>
      <c r="G1287" s="322" t="s">
        <v>1157</v>
      </c>
      <c r="H1287" s="253"/>
      <c r="I1287" s="251" t="s">
        <v>392</v>
      </c>
      <c r="J1287" s="253" t="s">
        <v>839</v>
      </c>
      <c r="K1287" s="251" t="s">
        <v>479</v>
      </c>
      <c r="L1287" s="280" t="s">
        <v>479</v>
      </c>
      <c r="M1287" s="250" t="s">
        <v>468</v>
      </c>
      <c r="N1287" s="250" t="s">
        <v>468</v>
      </c>
      <c r="O1287" s="250" t="n">
        <v>77882458</v>
      </c>
      <c r="P1287" s="303" t="n">
        <v>45996</v>
      </c>
      <c r="Q1287" s="287"/>
      <c r="R1287" s="287"/>
      <c r="S1287" s="287"/>
    </row>
    <row r="1288" customFormat="false" ht="12.75" hidden="false" customHeight="true" outlineLevel="0" collapsed="false">
      <c r="A1288" s="291" t="n">
        <v>1285</v>
      </c>
      <c r="B1288" s="303" t="n">
        <v>45996</v>
      </c>
      <c r="C1288" s="276" t="n">
        <v>45992</v>
      </c>
      <c r="D1288" s="251" t="s">
        <v>158</v>
      </c>
      <c r="E1288" s="251" t="s">
        <v>354</v>
      </c>
      <c r="F1288" s="278" t="n">
        <v>286.22</v>
      </c>
      <c r="G1288" s="322" t="s">
        <v>1178</v>
      </c>
      <c r="H1288" s="253" t="s">
        <v>505</v>
      </c>
      <c r="I1288" s="251" t="s">
        <v>396</v>
      </c>
      <c r="J1288" s="251" t="s">
        <v>487</v>
      </c>
      <c r="K1288" s="251" t="s">
        <v>790</v>
      </c>
      <c r="L1288" s="280" t="s">
        <v>790</v>
      </c>
      <c r="M1288" s="250"/>
      <c r="N1288" s="250"/>
      <c r="O1288" s="250" t="n">
        <v>15851225</v>
      </c>
      <c r="P1288" s="303"/>
      <c r="Q1288" s="287"/>
      <c r="R1288" s="287"/>
      <c r="S1288" s="287"/>
    </row>
    <row r="1289" customFormat="false" ht="12.75" hidden="false" customHeight="true" outlineLevel="0" collapsed="false">
      <c r="A1289" s="291" t="n">
        <v>1286</v>
      </c>
      <c r="B1289" s="303" t="n">
        <v>45996</v>
      </c>
      <c r="C1289" s="276" t="n">
        <v>45992</v>
      </c>
      <c r="D1289" s="251" t="s">
        <v>136</v>
      </c>
      <c r="E1289" s="251" t="s">
        <v>142</v>
      </c>
      <c r="F1289" s="278" t="n">
        <v>397.24</v>
      </c>
      <c r="G1289" s="322" t="s">
        <v>1147</v>
      </c>
      <c r="H1289" s="253" t="s">
        <v>505</v>
      </c>
      <c r="I1289" s="251" t="s">
        <v>392</v>
      </c>
      <c r="J1289" s="253" t="s">
        <v>1148</v>
      </c>
      <c r="K1289" s="251" t="s">
        <v>1149</v>
      </c>
      <c r="L1289" s="280" t="s">
        <v>1149</v>
      </c>
      <c r="M1289" s="250"/>
      <c r="N1289" s="250"/>
      <c r="O1289" s="250" t="n">
        <v>39724</v>
      </c>
      <c r="P1289" s="303"/>
      <c r="Q1289" s="287"/>
      <c r="R1289" s="287"/>
      <c r="S1289" s="287"/>
    </row>
    <row r="1290" customFormat="false" ht="12.75" hidden="false" customHeight="true" outlineLevel="0" collapsed="false">
      <c r="A1290" s="302" t="n">
        <v>1287</v>
      </c>
      <c r="B1290" s="303" t="n">
        <v>45996</v>
      </c>
      <c r="C1290" s="276" t="n">
        <v>45992</v>
      </c>
      <c r="D1290" s="251" t="s">
        <v>136</v>
      </c>
      <c r="E1290" s="251" t="s">
        <v>142</v>
      </c>
      <c r="F1290" s="278" t="n">
        <v>57</v>
      </c>
      <c r="G1290" s="322" t="s">
        <v>1147</v>
      </c>
      <c r="H1290" s="253" t="s">
        <v>505</v>
      </c>
      <c r="I1290" s="251" t="s">
        <v>392</v>
      </c>
      <c r="J1290" s="253" t="s">
        <v>1148</v>
      </c>
      <c r="K1290" s="251" t="s">
        <v>1149</v>
      </c>
      <c r="L1290" s="280" t="s">
        <v>1149</v>
      </c>
      <c r="M1290" s="250"/>
      <c r="N1290" s="250"/>
      <c r="O1290" s="250" t="n">
        <v>5700001</v>
      </c>
      <c r="P1290" s="303"/>
      <c r="Q1290" s="287"/>
      <c r="R1290" s="287"/>
      <c r="S1290" s="287"/>
    </row>
    <row r="1291" customFormat="false" ht="12.75" hidden="false" customHeight="true" outlineLevel="0" collapsed="false">
      <c r="A1291" s="291" t="n">
        <v>1288</v>
      </c>
      <c r="B1291" s="303" t="n">
        <v>45996</v>
      </c>
      <c r="C1291" s="276" t="n">
        <v>45992</v>
      </c>
      <c r="D1291" s="251" t="s">
        <v>158</v>
      </c>
      <c r="E1291" s="251" t="s">
        <v>354</v>
      </c>
      <c r="F1291" s="278" t="n">
        <v>286.22</v>
      </c>
      <c r="G1291" s="322" t="s">
        <v>1178</v>
      </c>
      <c r="H1291" s="253" t="s">
        <v>505</v>
      </c>
      <c r="I1291" s="251" t="s">
        <v>396</v>
      </c>
      <c r="J1291" s="295" t="s">
        <v>487</v>
      </c>
      <c r="K1291" s="251" t="s">
        <v>514</v>
      </c>
      <c r="L1291" s="280" t="s">
        <v>514</v>
      </c>
      <c r="M1291" s="250"/>
      <c r="N1291" s="250"/>
      <c r="O1291" s="250" t="n">
        <v>134991225</v>
      </c>
      <c r="P1291" s="303"/>
      <c r="Q1291" s="287"/>
      <c r="R1291" s="287"/>
      <c r="S1291" s="287"/>
    </row>
    <row r="1292" customFormat="false" ht="12.75" hidden="false" customHeight="true" outlineLevel="0" collapsed="false">
      <c r="A1292" s="291" t="n">
        <v>1289</v>
      </c>
      <c r="B1292" s="303" t="n">
        <v>45996</v>
      </c>
      <c r="C1292" s="276" t="n">
        <v>45962</v>
      </c>
      <c r="D1292" s="251" t="s">
        <v>158</v>
      </c>
      <c r="E1292" s="251" t="s">
        <v>248</v>
      </c>
      <c r="F1292" s="278" t="n">
        <v>134.24</v>
      </c>
      <c r="G1292" s="322" t="s">
        <v>995</v>
      </c>
      <c r="H1292" s="253" t="s">
        <v>588</v>
      </c>
      <c r="I1292" s="251" t="s">
        <v>397</v>
      </c>
      <c r="J1292" s="253" t="s">
        <v>996</v>
      </c>
      <c r="K1292" s="251" t="s">
        <v>997</v>
      </c>
      <c r="L1292" s="280" t="s">
        <v>997</v>
      </c>
      <c r="M1292" s="250" t="s">
        <v>815</v>
      </c>
      <c r="N1292" s="250" t="s">
        <v>815</v>
      </c>
      <c r="O1292" s="250" t="n">
        <v>14851075</v>
      </c>
      <c r="P1292" s="303" t="n">
        <v>45975</v>
      </c>
      <c r="Q1292" s="287"/>
      <c r="R1292" s="287"/>
      <c r="S1292" s="287"/>
    </row>
    <row r="1293" customFormat="false" ht="12.75" hidden="false" customHeight="true" outlineLevel="0" collapsed="false">
      <c r="A1293" s="302" t="n">
        <v>1290</v>
      </c>
      <c r="B1293" s="303" t="n">
        <v>45996</v>
      </c>
      <c r="C1293" s="276" t="n">
        <v>45992</v>
      </c>
      <c r="D1293" s="251" t="s">
        <v>158</v>
      </c>
      <c r="E1293" s="251" t="s">
        <v>316</v>
      </c>
      <c r="F1293" s="278" t="n">
        <v>222</v>
      </c>
      <c r="G1293" s="322" t="s">
        <v>1241</v>
      </c>
      <c r="H1293" s="253" t="s">
        <v>588</v>
      </c>
      <c r="I1293" s="251" t="s">
        <v>398</v>
      </c>
      <c r="J1293" s="253" t="s">
        <v>1242</v>
      </c>
      <c r="K1293" s="251" t="s">
        <v>1243</v>
      </c>
      <c r="L1293" s="280" t="s">
        <v>1243</v>
      </c>
      <c r="M1293" s="250"/>
      <c r="N1293" s="250"/>
      <c r="O1293" s="250" t="n">
        <v>2691</v>
      </c>
      <c r="P1293" s="303"/>
      <c r="Q1293" s="287"/>
      <c r="R1293" s="287"/>
      <c r="S1293" s="287"/>
    </row>
    <row r="1294" customFormat="false" ht="12.75" hidden="false" customHeight="true" outlineLevel="0" collapsed="false">
      <c r="A1294" s="291" t="n">
        <v>1291</v>
      </c>
      <c r="B1294" s="303" t="n">
        <v>46000</v>
      </c>
      <c r="C1294" s="276" t="n">
        <v>45962</v>
      </c>
      <c r="D1294" s="251" t="s">
        <v>147</v>
      </c>
      <c r="E1294" s="251" t="s">
        <v>211</v>
      </c>
      <c r="F1294" s="278" t="n">
        <v>1.62</v>
      </c>
      <c r="G1294" s="322" t="s">
        <v>702</v>
      </c>
      <c r="H1294" s="253" t="s">
        <v>482</v>
      </c>
      <c r="I1294" s="251" t="s">
        <v>393</v>
      </c>
      <c r="J1294" s="253" t="s">
        <v>860</v>
      </c>
      <c r="K1294" s="251" t="s">
        <v>1045</v>
      </c>
      <c r="L1294" s="280" t="s">
        <v>1045</v>
      </c>
      <c r="M1294" s="250" t="s">
        <v>705</v>
      </c>
      <c r="N1294" s="250" t="s">
        <v>705</v>
      </c>
      <c r="O1294" s="250" t="n">
        <v>202512372</v>
      </c>
      <c r="P1294" s="303" t="n">
        <v>45992</v>
      </c>
      <c r="Q1294" s="287"/>
      <c r="R1294" s="287"/>
      <c r="S1294" s="287"/>
    </row>
    <row r="1295" customFormat="false" ht="12.75" hidden="false" customHeight="true" outlineLevel="0" collapsed="false">
      <c r="A1295" s="291" t="n">
        <v>1292</v>
      </c>
      <c r="B1295" s="303" t="n">
        <v>46000</v>
      </c>
      <c r="C1295" s="276" t="n">
        <v>45962</v>
      </c>
      <c r="D1295" s="251" t="s">
        <v>147</v>
      </c>
      <c r="E1295" s="251" t="s">
        <v>211</v>
      </c>
      <c r="F1295" s="278" t="n">
        <v>4.72</v>
      </c>
      <c r="G1295" s="322" t="s">
        <v>702</v>
      </c>
      <c r="H1295" s="253" t="s">
        <v>482</v>
      </c>
      <c r="I1295" s="251" t="s">
        <v>394</v>
      </c>
      <c r="J1295" s="253" t="s">
        <v>860</v>
      </c>
      <c r="K1295" s="251" t="s">
        <v>1045</v>
      </c>
      <c r="L1295" s="280" t="s">
        <v>1045</v>
      </c>
      <c r="M1295" s="250" t="s">
        <v>705</v>
      </c>
      <c r="N1295" s="250" t="s">
        <v>705</v>
      </c>
      <c r="O1295" s="250" t="n">
        <v>202512373</v>
      </c>
      <c r="P1295" s="303" t="n">
        <v>45992</v>
      </c>
      <c r="Q1295" s="287"/>
      <c r="R1295" s="287"/>
      <c r="S1295" s="287"/>
    </row>
    <row r="1296" customFormat="false" ht="12.75" hidden="false" customHeight="true" outlineLevel="0" collapsed="false">
      <c r="A1296" s="302" t="n">
        <v>1293</v>
      </c>
      <c r="B1296" s="303" t="n">
        <v>46000</v>
      </c>
      <c r="C1296" s="276" t="n">
        <v>45962</v>
      </c>
      <c r="D1296" s="251" t="s">
        <v>147</v>
      </c>
      <c r="E1296" s="251" t="s">
        <v>211</v>
      </c>
      <c r="F1296" s="278" t="n">
        <v>2.44</v>
      </c>
      <c r="G1296" s="322" t="s">
        <v>702</v>
      </c>
      <c r="H1296" s="253" t="s">
        <v>482</v>
      </c>
      <c r="I1296" s="251" t="s">
        <v>395</v>
      </c>
      <c r="J1296" s="253" t="s">
        <v>860</v>
      </c>
      <c r="K1296" s="251" t="s">
        <v>1045</v>
      </c>
      <c r="L1296" s="280" t="s">
        <v>1045</v>
      </c>
      <c r="M1296" s="250" t="s">
        <v>705</v>
      </c>
      <c r="N1296" s="250" t="s">
        <v>705</v>
      </c>
      <c r="O1296" s="250" t="n">
        <v>202512374</v>
      </c>
      <c r="P1296" s="303" t="n">
        <v>45992</v>
      </c>
      <c r="Q1296" s="287"/>
      <c r="R1296" s="287"/>
      <c r="S1296" s="287"/>
    </row>
    <row r="1297" customFormat="false" ht="12.75" hidden="false" customHeight="true" outlineLevel="0" collapsed="false">
      <c r="A1297" s="291" t="n">
        <v>1294</v>
      </c>
      <c r="B1297" s="303" t="n">
        <v>46000</v>
      </c>
      <c r="C1297" s="276" t="n">
        <v>45962</v>
      </c>
      <c r="D1297" s="251" t="s">
        <v>147</v>
      </c>
      <c r="E1297" s="251" t="s">
        <v>211</v>
      </c>
      <c r="F1297" s="278" t="n">
        <v>2.69</v>
      </c>
      <c r="G1297" s="322" t="s">
        <v>702</v>
      </c>
      <c r="H1297" s="253" t="s">
        <v>482</v>
      </c>
      <c r="I1297" s="251" t="s">
        <v>397</v>
      </c>
      <c r="J1297" s="253" t="s">
        <v>860</v>
      </c>
      <c r="K1297" s="251" t="s">
        <v>1045</v>
      </c>
      <c r="L1297" s="280" t="s">
        <v>1045</v>
      </c>
      <c r="M1297" s="250" t="s">
        <v>705</v>
      </c>
      <c r="N1297" s="250" t="s">
        <v>705</v>
      </c>
      <c r="O1297" s="250" t="n">
        <v>202512375</v>
      </c>
      <c r="P1297" s="303" t="n">
        <v>45992</v>
      </c>
      <c r="Q1297" s="287"/>
      <c r="R1297" s="287"/>
      <c r="S1297" s="287"/>
    </row>
    <row r="1298" customFormat="false" ht="12.75" hidden="false" customHeight="true" outlineLevel="0" collapsed="false">
      <c r="A1298" s="291" t="n">
        <v>1295</v>
      </c>
      <c r="B1298" s="303" t="n">
        <v>46000</v>
      </c>
      <c r="C1298" s="276" t="n">
        <v>45962</v>
      </c>
      <c r="D1298" s="251" t="s">
        <v>147</v>
      </c>
      <c r="E1298" s="251" t="s">
        <v>211</v>
      </c>
      <c r="F1298" s="278" t="n">
        <v>2.03</v>
      </c>
      <c r="G1298" s="322" t="s">
        <v>702</v>
      </c>
      <c r="H1298" s="253" t="s">
        <v>482</v>
      </c>
      <c r="I1298" s="251" t="s">
        <v>396</v>
      </c>
      <c r="J1298" s="253" t="s">
        <v>860</v>
      </c>
      <c r="K1298" s="251" t="s">
        <v>1045</v>
      </c>
      <c r="L1298" s="280" t="s">
        <v>1045</v>
      </c>
      <c r="M1298" s="250" t="s">
        <v>705</v>
      </c>
      <c r="N1298" s="250" t="s">
        <v>705</v>
      </c>
      <c r="O1298" s="250" t="n">
        <v>202512376</v>
      </c>
      <c r="P1298" s="303" t="n">
        <v>45992</v>
      </c>
      <c r="Q1298" s="287"/>
      <c r="R1298" s="287"/>
      <c r="S1298" s="287"/>
    </row>
    <row r="1299" customFormat="false" ht="12.75" hidden="false" customHeight="true" outlineLevel="0" collapsed="false">
      <c r="A1299" s="302" t="n">
        <v>1296</v>
      </c>
      <c r="B1299" s="303" t="n">
        <v>46000</v>
      </c>
      <c r="C1299" s="276" t="n">
        <v>45992</v>
      </c>
      <c r="D1299" s="251" t="s">
        <v>158</v>
      </c>
      <c r="E1299" s="251" t="s">
        <v>302</v>
      </c>
      <c r="F1299" s="278" t="n">
        <v>2.89</v>
      </c>
      <c r="G1299" s="322" t="s">
        <v>1157</v>
      </c>
      <c r="H1299" s="253"/>
      <c r="I1299" s="251" t="s">
        <v>392</v>
      </c>
      <c r="J1299" s="253" t="s">
        <v>839</v>
      </c>
      <c r="K1299" s="251" t="s">
        <v>479</v>
      </c>
      <c r="L1299" s="280" t="s">
        <v>479</v>
      </c>
      <c r="M1299" s="250" t="s">
        <v>468</v>
      </c>
      <c r="N1299" s="250" t="s">
        <v>468</v>
      </c>
      <c r="O1299" s="250" t="n">
        <v>778824</v>
      </c>
      <c r="P1299" s="303" t="n">
        <v>46000</v>
      </c>
      <c r="Q1299" s="287"/>
      <c r="R1299" s="287"/>
      <c r="S1299" s="287"/>
    </row>
    <row r="1300" customFormat="false" ht="12.75" hidden="false" customHeight="true" outlineLevel="0" collapsed="false">
      <c r="A1300" s="291" t="n">
        <v>1297</v>
      </c>
      <c r="B1300" s="303" t="n">
        <v>46000</v>
      </c>
      <c r="C1300" s="276" t="n">
        <v>45992</v>
      </c>
      <c r="D1300" s="251" t="s">
        <v>158</v>
      </c>
      <c r="E1300" s="251" t="s">
        <v>302</v>
      </c>
      <c r="F1300" s="278" t="n">
        <v>32.8</v>
      </c>
      <c r="G1300" s="322" t="s">
        <v>1157</v>
      </c>
      <c r="H1300" s="253"/>
      <c r="I1300" s="251" t="s">
        <v>392</v>
      </c>
      <c r="J1300" s="253" t="s">
        <v>839</v>
      </c>
      <c r="K1300" s="251" t="s">
        <v>479</v>
      </c>
      <c r="L1300" s="280" t="s">
        <v>479</v>
      </c>
      <c r="M1300" s="250" t="s">
        <v>468</v>
      </c>
      <c r="N1300" s="250" t="s">
        <v>468</v>
      </c>
      <c r="O1300" s="250" t="n">
        <v>77882459</v>
      </c>
      <c r="P1300" s="303" t="n">
        <v>46000</v>
      </c>
      <c r="Q1300" s="287"/>
      <c r="R1300" s="287"/>
      <c r="S1300" s="287"/>
    </row>
    <row r="1301" customFormat="false" ht="12.75" hidden="false" customHeight="true" outlineLevel="0" collapsed="false">
      <c r="A1301" s="291" t="n">
        <v>1298</v>
      </c>
      <c r="B1301" s="303" t="n">
        <v>46000</v>
      </c>
      <c r="C1301" s="276" t="n">
        <v>45992</v>
      </c>
      <c r="D1301" s="251" t="s">
        <v>158</v>
      </c>
      <c r="E1301" s="251" t="s">
        <v>354</v>
      </c>
      <c r="F1301" s="278" t="n">
        <v>267.33</v>
      </c>
      <c r="G1301" s="322" t="s">
        <v>1178</v>
      </c>
      <c r="H1301" s="253" t="s">
        <v>505</v>
      </c>
      <c r="I1301" s="251" t="s">
        <v>395</v>
      </c>
      <c r="J1301" s="251" t="s">
        <v>621</v>
      </c>
      <c r="K1301" s="251" t="s">
        <v>645</v>
      </c>
      <c r="L1301" s="280" t="s">
        <v>645</v>
      </c>
      <c r="M1301" s="250"/>
      <c r="N1301" s="250"/>
      <c r="O1301" s="250" t="n">
        <v>17051225</v>
      </c>
      <c r="P1301" s="303"/>
      <c r="Q1301" s="287"/>
      <c r="R1301" s="287"/>
      <c r="S1301" s="287"/>
    </row>
    <row r="1302" customFormat="false" ht="12.75" hidden="false" customHeight="true" outlineLevel="0" collapsed="false">
      <c r="A1302" s="302" t="n">
        <v>1299</v>
      </c>
      <c r="B1302" s="303" t="n">
        <v>46000</v>
      </c>
      <c r="C1302" s="276" t="n">
        <v>45992</v>
      </c>
      <c r="D1302" s="251" t="s">
        <v>158</v>
      </c>
      <c r="E1302" s="251" t="s">
        <v>354</v>
      </c>
      <c r="F1302" s="278" t="n">
        <v>122.95</v>
      </c>
      <c r="G1302" s="322" t="s">
        <v>1178</v>
      </c>
      <c r="H1302" s="253" t="s">
        <v>505</v>
      </c>
      <c r="I1302" s="251" t="s">
        <v>394</v>
      </c>
      <c r="J1302" s="253" t="s">
        <v>487</v>
      </c>
      <c r="K1302" s="251" t="s">
        <v>1164</v>
      </c>
      <c r="L1302" s="280" t="s">
        <v>1164</v>
      </c>
      <c r="M1302" s="250"/>
      <c r="N1302" s="250"/>
      <c r="O1302" s="250" t="n">
        <v>125321225</v>
      </c>
      <c r="P1302" s="303"/>
      <c r="Q1302" s="287"/>
      <c r="R1302" s="287"/>
      <c r="S1302" s="287"/>
    </row>
    <row r="1303" customFormat="false" ht="12.75" hidden="false" customHeight="true" outlineLevel="0" collapsed="false">
      <c r="A1303" s="291" t="n">
        <v>1300</v>
      </c>
      <c r="B1303" s="303" t="n">
        <v>46000</v>
      </c>
      <c r="C1303" s="276" t="n">
        <v>45992</v>
      </c>
      <c r="D1303" s="251" t="s">
        <v>158</v>
      </c>
      <c r="E1303" s="251" t="s">
        <v>354</v>
      </c>
      <c r="F1303" s="278" t="n">
        <v>299</v>
      </c>
      <c r="G1303" s="322" t="s">
        <v>1178</v>
      </c>
      <c r="H1303" s="253" t="s">
        <v>505</v>
      </c>
      <c r="I1303" s="251" t="s">
        <v>395</v>
      </c>
      <c r="J1303" s="251" t="s">
        <v>487</v>
      </c>
      <c r="K1303" s="251" t="s">
        <v>695</v>
      </c>
      <c r="L1303" s="280" t="s">
        <v>695</v>
      </c>
      <c r="M1303" s="250"/>
      <c r="N1303" s="250"/>
      <c r="O1303" s="250" t="n">
        <v>133331225</v>
      </c>
      <c r="P1303" s="303"/>
      <c r="Q1303" s="287"/>
      <c r="R1303" s="287"/>
      <c r="S1303" s="287"/>
    </row>
    <row r="1304" customFormat="false" ht="12.75" hidden="false" customHeight="true" outlineLevel="0" collapsed="false">
      <c r="A1304" s="291" t="n">
        <v>1301</v>
      </c>
      <c r="B1304" s="303" t="n">
        <v>46000</v>
      </c>
      <c r="C1304" s="276" t="n">
        <v>45992</v>
      </c>
      <c r="D1304" s="251" t="s">
        <v>158</v>
      </c>
      <c r="E1304" s="251" t="s">
        <v>354</v>
      </c>
      <c r="F1304" s="278" t="n">
        <v>292.32</v>
      </c>
      <c r="G1304" s="322" t="s">
        <v>1178</v>
      </c>
      <c r="H1304" s="253" t="s">
        <v>505</v>
      </c>
      <c r="I1304" s="251" t="s">
        <v>394</v>
      </c>
      <c r="J1304" s="296" t="s">
        <v>487</v>
      </c>
      <c r="K1304" s="280" t="s">
        <v>490</v>
      </c>
      <c r="L1304" s="280" t="s">
        <v>490</v>
      </c>
      <c r="M1304" s="250"/>
      <c r="N1304" s="250"/>
      <c r="O1304" s="250" t="n">
        <v>136571225</v>
      </c>
      <c r="P1304" s="303"/>
      <c r="Q1304" s="287"/>
      <c r="R1304" s="287"/>
      <c r="S1304" s="287"/>
    </row>
    <row r="1305" customFormat="false" ht="12.75" hidden="false" customHeight="true" outlineLevel="0" collapsed="false">
      <c r="A1305" s="302" t="n">
        <v>1302</v>
      </c>
      <c r="B1305" s="303" t="n">
        <v>46000</v>
      </c>
      <c r="C1305" s="276" t="n">
        <v>45992</v>
      </c>
      <c r="D1305" s="251" t="s">
        <v>158</v>
      </c>
      <c r="E1305" s="251" t="s">
        <v>354</v>
      </c>
      <c r="F1305" s="278" t="n">
        <v>122.95</v>
      </c>
      <c r="G1305" s="322" t="s">
        <v>1178</v>
      </c>
      <c r="H1305" s="253" t="s">
        <v>505</v>
      </c>
      <c r="I1305" s="251" t="s">
        <v>394</v>
      </c>
      <c r="J1305" s="296" t="s">
        <v>487</v>
      </c>
      <c r="K1305" s="280" t="s">
        <v>490</v>
      </c>
      <c r="L1305" s="280" t="s">
        <v>490</v>
      </c>
      <c r="M1305" s="250"/>
      <c r="N1305" s="250"/>
      <c r="O1305" s="250" t="n">
        <v>136571225</v>
      </c>
      <c r="P1305" s="303"/>
      <c r="Q1305" s="287"/>
      <c r="R1305" s="287"/>
      <c r="S1305" s="287"/>
    </row>
    <row r="1306" customFormat="false" ht="12.75" hidden="false" customHeight="true" outlineLevel="0" collapsed="false">
      <c r="A1306" s="291" t="n">
        <v>1303</v>
      </c>
      <c r="B1306" s="303" t="n">
        <v>46000</v>
      </c>
      <c r="C1306" s="276" t="n">
        <v>45992</v>
      </c>
      <c r="D1306" s="251" t="s">
        <v>158</v>
      </c>
      <c r="E1306" s="251" t="s">
        <v>240</v>
      </c>
      <c r="F1306" s="278" t="n">
        <v>399.69</v>
      </c>
      <c r="G1306" s="322" t="s">
        <v>606</v>
      </c>
      <c r="H1306" s="253" t="s">
        <v>872</v>
      </c>
      <c r="I1306" s="251" t="s">
        <v>394</v>
      </c>
      <c r="J1306" s="253" t="s">
        <v>1015</v>
      </c>
      <c r="K1306" s="251" t="s">
        <v>608</v>
      </c>
      <c r="L1306" s="280" t="s">
        <v>608</v>
      </c>
      <c r="M1306" s="250" t="s">
        <v>815</v>
      </c>
      <c r="N1306" s="250" t="s">
        <v>815</v>
      </c>
      <c r="O1306" s="250" t="n">
        <v>244993</v>
      </c>
      <c r="P1306" s="303" t="n">
        <v>45986</v>
      </c>
      <c r="Q1306" s="287"/>
      <c r="R1306" s="287"/>
      <c r="S1306" s="287"/>
    </row>
    <row r="1307" customFormat="false" ht="12.75" hidden="false" customHeight="true" outlineLevel="0" collapsed="false">
      <c r="A1307" s="291" t="n">
        <v>1304</v>
      </c>
      <c r="B1307" s="303" t="n">
        <v>46000</v>
      </c>
      <c r="C1307" s="276" t="n">
        <v>45992</v>
      </c>
      <c r="D1307" s="251" t="s">
        <v>158</v>
      </c>
      <c r="E1307" s="251" t="s">
        <v>240</v>
      </c>
      <c r="F1307" s="278" t="n">
        <v>399.69</v>
      </c>
      <c r="G1307" s="322" t="s">
        <v>606</v>
      </c>
      <c r="H1307" s="253" t="s">
        <v>872</v>
      </c>
      <c r="I1307" s="251" t="s">
        <v>394</v>
      </c>
      <c r="J1307" s="253" t="s">
        <v>1015</v>
      </c>
      <c r="K1307" s="251" t="s">
        <v>608</v>
      </c>
      <c r="L1307" s="280" t="s">
        <v>608</v>
      </c>
      <c r="M1307" s="250" t="s">
        <v>815</v>
      </c>
      <c r="N1307" s="250" t="s">
        <v>815</v>
      </c>
      <c r="O1307" s="250" t="n">
        <v>244994</v>
      </c>
      <c r="P1307" s="303" t="n">
        <v>45986</v>
      </c>
      <c r="Q1307" s="287"/>
      <c r="R1307" s="287"/>
      <c r="S1307" s="287"/>
    </row>
    <row r="1308" customFormat="false" ht="12.75" hidden="false" customHeight="true" outlineLevel="0" collapsed="false">
      <c r="A1308" s="302" t="n">
        <v>1305</v>
      </c>
      <c r="B1308" s="303" t="n">
        <v>46000</v>
      </c>
      <c r="C1308" s="276" t="n">
        <v>45962</v>
      </c>
      <c r="D1308" s="251" t="s">
        <v>158</v>
      </c>
      <c r="E1308" s="251" t="s">
        <v>254</v>
      </c>
      <c r="F1308" s="278" t="n">
        <v>133.65</v>
      </c>
      <c r="G1308" s="322" t="s">
        <v>1101</v>
      </c>
      <c r="H1308" s="253" t="s">
        <v>588</v>
      </c>
      <c r="I1308" s="251" t="s">
        <v>394</v>
      </c>
      <c r="J1308" s="253" t="s">
        <v>589</v>
      </c>
      <c r="K1308" s="251" t="s">
        <v>1102</v>
      </c>
      <c r="L1308" s="280" t="s">
        <v>1102</v>
      </c>
      <c r="M1308" s="250" t="s">
        <v>815</v>
      </c>
      <c r="N1308" s="250" t="s">
        <v>815</v>
      </c>
      <c r="O1308" s="250" t="n">
        <v>1303991</v>
      </c>
      <c r="P1308" s="303" t="n">
        <v>45982</v>
      </c>
      <c r="Q1308" s="287"/>
      <c r="R1308" s="287"/>
      <c r="S1308" s="287"/>
    </row>
    <row r="1309" customFormat="false" ht="12.75" hidden="false" customHeight="true" outlineLevel="0" collapsed="false">
      <c r="A1309" s="291" t="n">
        <v>1306</v>
      </c>
      <c r="B1309" s="303" t="n">
        <v>46001</v>
      </c>
      <c r="C1309" s="276" t="n">
        <v>45992</v>
      </c>
      <c r="D1309" s="251" t="s">
        <v>158</v>
      </c>
      <c r="E1309" s="251" t="s">
        <v>356</v>
      </c>
      <c r="F1309" s="278" t="n">
        <v>397.24</v>
      </c>
      <c r="G1309" s="322" t="s">
        <v>1244</v>
      </c>
      <c r="H1309" s="253" t="s">
        <v>505</v>
      </c>
      <c r="I1309" s="251" t="s">
        <v>392</v>
      </c>
      <c r="J1309" s="253"/>
      <c r="K1309" s="251"/>
      <c r="L1309" s="280"/>
      <c r="M1309" s="250"/>
      <c r="N1309" s="250"/>
      <c r="O1309" s="250"/>
      <c r="P1309" s="303"/>
      <c r="Q1309" s="287"/>
      <c r="R1309" s="287"/>
      <c r="S1309" s="287"/>
    </row>
    <row r="1310" customFormat="false" ht="12.75" hidden="false" customHeight="true" outlineLevel="0" collapsed="false">
      <c r="A1310" s="291" t="n">
        <v>1307</v>
      </c>
      <c r="B1310" s="303" t="n">
        <v>46001</v>
      </c>
      <c r="C1310" s="276" t="n">
        <v>45992</v>
      </c>
      <c r="D1310" s="251" t="s">
        <v>158</v>
      </c>
      <c r="E1310" s="251" t="s">
        <v>356</v>
      </c>
      <c r="F1310" s="278" t="n">
        <v>57</v>
      </c>
      <c r="G1310" s="322" t="s">
        <v>1244</v>
      </c>
      <c r="H1310" s="253" t="s">
        <v>505</v>
      </c>
      <c r="I1310" s="251" t="s">
        <v>392</v>
      </c>
      <c r="J1310" s="253"/>
      <c r="K1310" s="251"/>
      <c r="L1310" s="280"/>
      <c r="M1310" s="250"/>
      <c r="N1310" s="250"/>
      <c r="O1310" s="250"/>
      <c r="P1310" s="303"/>
      <c r="Q1310" s="287"/>
      <c r="R1310" s="287"/>
      <c r="S1310" s="287"/>
    </row>
    <row r="1311" customFormat="false" ht="12.75" hidden="false" customHeight="true" outlineLevel="0" collapsed="false">
      <c r="A1311" s="302" t="n">
        <v>1308</v>
      </c>
      <c r="B1311" s="303" t="n">
        <v>46001</v>
      </c>
      <c r="C1311" s="276" t="n">
        <v>45992</v>
      </c>
      <c r="D1311" s="251" t="s">
        <v>158</v>
      </c>
      <c r="E1311" s="251" t="s">
        <v>302</v>
      </c>
      <c r="F1311" s="278" t="n">
        <v>11.87</v>
      </c>
      <c r="G1311" s="322" t="s">
        <v>1157</v>
      </c>
      <c r="H1311" s="253"/>
      <c r="I1311" s="251" t="s">
        <v>392</v>
      </c>
      <c r="J1311" s="253" t="s">
        <v>839</v>
      </c>
      <c r="K1311" s="251" t="s">
        <v>479</v>
      </c>
      <c r="L1311" s="280" t="s">
        <v>479</v>
      </c>
      <c r="M1311" s="250" t="s">
        <v>468</v>
      </c>
      <c r="N1311" s="250" t="s">
        <v>468</v>
      </c>
      <c r="O1311" s="250" t="n">
        <v>27584</v>
      </c>
      <c r="P1311" s="303" t="n">
        <v>46001</v>
      </c>
      <c r="Q1311" s="287"/>
      <c r="R1311" s="287"/>
      <c r="S1311" s="287"/>
    </row>
    <row r="1312" customFormat="false" ht="12.75" hidden="false" customHeight="true" outlineLevel="0" collapsed="false">
      <c r="A1312" s="291" t="n">
        <v>1309</v>
      </c>
      <c r="B1312" s="303" t="n">
        <v>46001</v>
      </c>
      <c r="C1312" s="276" t="n">
        <v>45992</v>
      </c>
      <c r="D1312" s="251" t="s">
        <v>147</v>
      </c>
      <c r="E1312" s="251" t="s">
        <v>234</v>
      </c>
      <c r="F1312" s="278" t="n">
        <v>144</v>
      </c>
      <c r="G1312" s="322" t="s">
        <v>1167</v>
      </c>
      <c r="H1312" s="253" t="s">
        <v>482</v>
      </c>
      <c r="I1312" s="251" t="s">
        <v>394</v>
      </c>
      <c r="J1312" s="253" t="s">
        <v>881</v>
      </c>
      <c r="K1312" s="251" t="s">
        <v>524</v>
      </c>
      <c r="L1312" s="280" t="s">
        <v>524</v>
      </c>
      <c r="M1312" s="250" t="s">
        <v>815</v>
      </c>
      <c r="N1312" s="250" t="s">
        <v>815</v>
      </c>
      <c r="O1312" s="250" t="n">
        <v>20254007</v>
      </c>
      <c r="P1312" s="303" t="n">
        <v>45992</v>
      </c>
      <c r="Q1312" s="287"/>
      <c r="R1312" s="287"/>
      <c r="S1312" s="287"/>
    </row>
    <row r="1313" customFormat="false" ht="12.75" hidden="false" customHeight="true" outlineLevel="0" collapsed="false">
      <c r="A1313" s="291" t="n">
        <v>1310</v>
      </c>
      <c r="B1313" s="303" t="n">
        <v>46001</v>
      </c>
      <c r="C1313" s="276" t="n">
        <v>45992</v>
      </c>
      <c r="D1313" s="251" t="s">
        <v>147</v>
      </c>
      <c r="E1313" s="251" t="s">
        <v>234</v>
      </c>
      <c r="F1313" s="278" t="n">
        <v>108</v>
      </c>
      <c r="G1313" s="322" t="s">
        <v>1167</v>
      </c>
      <c r="H1313" s="253" t="s">
        <v>482</v>
      </c>
      <c r="I1313" s="251" t="s">
        <v>395</v>
      </c>
      <c r="J1313" s="253" t="s">
        <v>881</v>
      </c>
      <c r="K1313" s="251" t="s">
        <v>524</v>
      </c>
      <c r="L1313" s="280" t="s">
        <v>524</v>
      </c>
      <c r="M1313" s="250" t="s">
        <v>815</v>
      </c>
      <c r="N1313" s="250" t="s">
        <v>815</v>
      </c>
      <c r="O1313" s="250" t="n">
        <v>20254008</v>
      </c>
      <c r="P1313" s="303" t="n">
        <v>45992</v>
      </c>
      <c r="Q1313" s="287"/>
      <c r="R1313" s="287"/>
      <c r="S1313" s="287"/>
    </row>
    <row r="1314" customFormat="false" ht="12.75" hidden="false" customHeight="true" outlineLevel="0" collapsed="false">
      <c r="A1314" s="302" t="n">
        <v>1311</v>
      </c>
      <c r="B1314" s="303" t="n">
        <v>46001</v>
      </c>
      <c r="C1314" s="276" t="n">
        <v>45992</v>
      </c>
      <c r="D1314" s="251" t="s">
        <v>147</v>
      </c>
      <c r="E1314" s="251" t="s">
        <v>234</v>
      </c>
      <c r="F1314" s="278" t="n">
        <v>90</v>
      </c>
      <c r="G1314" s="322" t="s">
        <v>1167</v>
      </c>
      <c r="H1314" s="253" t="s">
        <v>482</v>
      </c>
      <c r="I1314" s="251" t="s">
        <v>396</v>
      </c>
      <c r="J1314" s="253" t="s">
        <v>881</v>
      </c>
      <c r="K1314" s="251" t="s">
        <v>524</v>
      </c>
      <c r="L1314" s="280" t="s">
        <v>524</v>
      </c>
      <c r="M1314" s="250" t="s">
        <v>815</v>
      </c>
      <c r="N1314" s="250" t="s">
        <v>815</v>
      </c>
      <c r="O1314" s="250" t="n">
        <v>20254009</v>
      </c>
      <c r="P1314" s="303" t="n">
        <v>45992</v>
      </c>
      <c r="Q1314" s="287"/>
      <c r="R1314" s="287"/>
      <c r="S1314" s="287"/>
    </row>
    <row r="1315" customFormat="false" ht="12.75" hidden="false" customHeight="true" outlineLevel="0" collapsed="false">
      <c r="A1315" s="291" t="n">
        <v>1312</v>
      </c>
      <c r="B1315" s="303" t="n">
        <v>46001</v>
      </c>
      <c r="C1315" s="276" t="n">
        <v>45992</v>
      </c>
      <c r="D1315" s="251" t="s">
        <v>147</v>
      </c>
      <c r="E1315" s="251" t="s">
        <v>234</v>
      </c>
      <c r="F1315" s="278" t="n">
        <v>54</v>
      </c>
      <c r="G1315" s="322" t="s">
        <v>1167</v>
      </c>
      <c r="H1315" s="253" t="s">
        <v>482</v>
      </c>
      <c r="I1315" s="251" t="s">
        <v>397</v>
      </c>
      <c r="J1315" s="253" t="s">
        <v>881</v>
      </c>
      <c r="K1315" s="251" t="s">
        <v>524</v>
      </c>
      <c r="L1315" s="280" t="s">
        <v>524</v>
      </c>
      <c r="M1315" s="250" t="s">
        <v>815</v>
      </c>
      <c r="N1315" s="250" t="s">
        <v>815</v>
      </c>
      <c r="O1315" s="250" t="n">
        <v>20254012</v>
      </c>
      <c r="P1315" s="303" t="n">
        <v>45992</v>
      </c>
      <c r="Q1315" s="287"/>
      <c r="R1315" s="287"/>
      <c r="S1315" s="287"/>
    </row>
    <row r="1316" customFormat="false" ht="12.75" hidden="false" customHeight="true" outlineLevel="0" collapsed="false">
      <c r="A1316" s="291" t="n">
        <v>1313</v>
      </c>
      <c r="B1316" s="303" t="n">
        <v>46001</v>
      </c>
      <c r="C1316" s="276" t="n">
        <v>45992</v>
      </c>
      <c r="D1316" s="251" t="s">
        <v>147</v>
      </c>
      <c r="E1316" s="251" t="s">
        <v>234</v>
      </c>
      <c r="F1316" s="278" t="n">
        <v>72</v>
      </c>
      <c r="G1316" s="322" t="s">
        <v>1167</v>
      </c>
      <c r="H1316" s="253" t="s">
        <v>482</v>
      </c>
      <c r="I1316" s="251" t="s">
        <v>393</v>
      </c>
      <c r="J1316" s="253" t="s">
        <v>881</v>
      </c>
      <c r="K1316" s="251" t="s">
        <v>524</v>
      </c>
      <c r="L1316" s="280" t="s">
        <v>524</v>
      </c>
      <c r="M1316" s="250" t="s">
        <v>815</v>
      </c>
      <c r="N1316" s="250" t="s">
        <v>815</v>
      </c>
      <c r="O1316" s="250" t="n">
        <v>20254014</v>
      </c>
      <c r="P1316" s="303" t="n">
        <v>45992</v>
      </c>
      <c r="Q1316" s="287"/>
      <c r="R1316" s="287"/>
      <c r="S1316" s="287"/>
    </row>
    <row r="1317" customFormat="false" ht="12.75" hidden="false" customHeight="true" outlineLevel="0" collapsed="false">
      <c r="A1317" s="302" t="n">
        <v>1314</v>
      </c>
      <c r="B1317" s="303" t="n">
        <v>46001</v>
      </c>
      <c r="C1317" s="276" t="n">
        <v>45992</v>
      </c>
      <c r="D1317" s="251" t="s">
        <v>147</v>
      </c>
      <c r="E1317" s="251" t="s">
        <v>230</v>
      </c>
      <c r="F1317" s="278" t="n">
        <v>184</v>
      </c>
      <c r="G1317" s="322" t="s">
        <v>1168</v>
      </c>
      <c r="H1317" s="253" t="s">
        <v>482</v>
      </c>
      <c r="I1317" s="251" t="s">
        <v>394</v>
      </c>
      <c r="J1317" s="253" t="s">
        <v>881</v>
      </c>
      <c r="K1317" s="251" t="s">
        <v>524</v>
      </c>
      <c r="L1317" s="280" t="s">
        <v>524</v>
      </c>
      <c r="M1317" s="250" t="s">
        <v>815</v>
      </c>
      <c r="N1317" s="250" t="s">
        <v>815</v>
      </c>
      <c r="O1317" s="250" t="n">
        <v>20254068</v>
      </c>
      <c r="P1317" s="303" t="n">
        <v>45992</v>
      </c>
      <c r="Q1317" s="287"/>
      <c r="R1317" s="287"/>
      <c r="S1317" s="287"/>
    </row>
    <row r="1318" customFormat="false" ht="12.75" hidden="false" customHeight="true" outlineLevel="0" collapsed="false">
      <c r="A1318" s="291" t="n">
        <v>1315</v>
      </c>
      <c r="B1318" s="303" t="n">
        <v>46001</v>
      </c>
      <c r="C1318" s="276" t="n">
        <v>45992</v>
      </c>
      <c r="D1318" s="251" t="s">
        <v>147</v>
      </c>
      <c r="E1318" s="251" t="s">
        <v>230</v>
      </c>
      <c r="F1318" s="278" t="n">
        <v>138</v>
      </c>
      <c r="G1318" s="322" t="s">
        <v>1168</v>
      </c>
      <c r="H1318" s="253" t="s">
        <v>482</v>
      </c>
      <c r="I1318" s="251" t="s">
        <v>395</v>
      </c>
      <c r="J1318" s="253" t="s">
        <v>881</v>
      </c>
      <c r="K1318" s="251" t="s">
        <v>524</v>
      </c>
      <c r="L1318" s="280" t="s">
        <v>524</v>
      </c>
      <c r="M1318" s="250" t="s">
        <v>815</v>
      </c>
      <c r="N1318" s="250" t="s">
        <v>815</v>
      </c>
      <c r="O1318" s="250" t="n">
        <v>20254069</v>
      </c>
      <c r="P1318" s="303" t="n">
        <v>45992</v>
      </c>
      <c r="Q1318" s="287"/>
      <c r="R1318" s="287"/>
      <c r="S1318" s="287"/>
    </row>
    <row r="1319" customFormat="false" ht="12.75" hidden="false" customHeight="true" outlineLevel="0" collapsed="false">
      <c r="A1319" s="291" t="n">
        <v>1316</v>
      </c>
      <c r="B1319" s="303" t="n">
        <v>46001</v>
      </c>
      <c r="C1319" s="276" t="n">
        <v>45992</v>
      </c>
      <c r="D1319" s="251" t="s">
        <v>147</v>
      </c>
      <c r="E1319" s="251" t="s">
        <v>230</v>
      </c>
      <c r="F1319" s="278" t="n">
        <v>115</v>
      </c>
      <c r="G1319" s="322" t="s">
        <v>1168</v>
      </c>
      <c r="H1319" s="253" t="s">
        <v>482</v>
      </c>
      <c r="I1319" s="251" t="s">
        <v>396</v>
      </c>
      <c r="J1319" s="253" t="s">
        <v>881</v>
      </c>
      <c r="K1319" s="251" t="s">
        <v>524</v>
      </c>
      <c r="L1319" s="280" t="s">
        <v>524</v>
      </c>
      <c r="M1319" s="250" t="s">
        <v>815</v>
      </c>
      <c r="N1319" s="250" t="s">
        <v>815</v>
      </c>
      <c r="O1319" s="250" t="n">
        <v>20254070</v>
      </c>
      <c r="P1319" s="303" t="n">
        <v>45992</v>
      </c>
      <c r="Q1319" s="287"/>
      <c r="R1319" s="287"/>
      <c r="S1319" s="287"/>
    </row>
    <row r="1320" customFormat="false" ht="12.75" hidden="false" customHeight="true" outlineLevel="0" collapsed="false">
      <c r="A1320" s="302" t="n">
        <v>1317</v>
      </c>
      <c r="B1320" s="303" t="n">
        <v>46001</v>
      </c>
      <c r="C1320" s="276" t="n">
        <v>45992</v>
      </c>
      <c r="D1320" s="251" t="s">
        <v>147</v>
      </c>
      <c r="E1320" s="251" t="s">
        <v>230</v>
      </c>
      <c r="F1320" s="278" t="n">
        <v>69</v>
      </c>
      <c r="G1320" s="322" t="s">
        <v>1168</v>
      </c>
      <c r="H1320" s="253" t="s">
        <v>482</v>
      </c>
      <c r="I1320" s="251" t="s">
        <v>397</v>
      </c>
      <c r="J1320" s="253" t="s">
        <v>881</v>
      </c>
      <c r="K1320" s="251" t="s">
        <v>524</v>
      </c>
      <c r="L1320" s="280" t="s">
        <v>524</v>
      </c>
      <c r="M1320" s="250" t="s">
        <v>815</v>
      </c>
      <c r="N1320" s="250" t="s">
        <v>815</v>
      </c>
      <c r="O1320" s="250" t="n">
        <v>20254073</v>
      </c>
      <c r="P1320" s="303" t="n">
        <v>45992</v>
      </c>
      <c r="Q1320" s="287"/>
      <c r="R1320" s="287"/>
      <c r="S1320" s="287"/>
    </row>
    <row r="1321" customFormat="false" ht="12.75" hidden="false" customHeight="true" outlineLevel="0" collapsed="false">
      <c r="A1321" s="291" t="n">
        <v>1318</v>
      </c>
      <c r="B1321" s="303" t="n">
        <v>46001</v>
      </c>
      <c r="C1321" s="276" t="n">
        <v>45992</v>
      </c>
      <c r="D1321" s="251" t="s">
        <v>147</v>
      </c>
      <c r="E1321" s="251" t="s">
        <v>230</v>
      </c>
      <c r="F1321" s="278" t="n">
        <v>92</v>
      </c>
      <c r="G1321" s="322" t="s">
        <v>1168</v>
      </c>
      <c r="H1321" s="253" t="s">
        <v>482</v>
      </c>
      <c r="I1321" s="251" t="s">
        <v>393</v>
      </c>
      <c r="J1321" s="253" t="s">
        <v>881</v>
      </c>
      <c r="K1321" s="251" t="s">
        <v>524</v>
      </c>
      <c r="L1321" s="280" t="s">
        <v>524</v>
      </c>
      <c r="M1321" s="250" t="s">
        <v>815</v>
      </c>
      <c r="N1321" s="250" t="s">
        <v>815</v>
      </c>
      <c r="O1321" s="250" t="n">
        <v>20254075</v>
      </c>
      <c r="P1321" s="303" t="n">
        <v>45992</v>
      </c>
      <c r="Q1321" s="287"/>
      <c r="R1321" s="287"/>
      <c r="S1321" s="287"/>
    </row>
    <row r="1322" customFormat="false" ht="12.75" hidden="false" customHeight="true" outlineLevel="0" collapsed="false">
      <c r="A1322" s="291" t="n">
        <v>1319</v>
      </c>
      <c r="B1322" s="303" t="n">
        <v>46001</v>
      </c>
      <c r="C1322" s="276" t="n">
        <v>45992</v>
      </c>
      <c r="D1322" s="251" t="s">
        <v>147</v>
      </c>
      <c r="E1322" s="251" t="s">
        <v>222</v>
      </c>
      <c r="F1322" s="278" t="n">
        <v>436</v>
      </c>
      <c r="G1322" s="322" t="s">
        <v>1169</v>
      </c>
      <c r="H1322" s="253" t="s">
        <v>482</v>
      </c>
      <c r="I1322" s="251" t="s">
        <v>394</v>
      </c>
      <c r="J1322" s="253" t="s">
        <v>881</v>
      </c>
      <c r="K1322" s="251" t="s">
        <v>524</v>
      </c>
      <c r="L1322" s="280" t="s">
        <v>524</v>
      </c>
      <c r="M1322" s="250" t="s">
        <v>815</v>
      </c>
      <c r="N1322" s="250" t="s">
        <v>815</v>
      </c>
      <c r="O1322" s="250" t="n">
        <v>20254130</v>
      </c>
      <c r="P1322" s="303" t="n">
        <v>45992</v>
      </c>
      <c r="Q1322" s="287"/>
      <c r="R1322" s="287"/>
      <c r="S1322" s="287"/>
    </row>
    <row r="1323" customFormat="false" ht="12.75" hidden="false" customHeight="true" outlineLevel="0" collapsed="false">
      <c r="A1323" s="302" t="n">
        <v>1320</v>
      </c>
      <c r="B1323" s="303" t="n">
        <v>46001</v>
      </c>
      <c r="C1323" s="276" t="n">
        <v>45992</v>
      </c>
      <c r="D1323" s="251" t="s">
        <v>147</v>
      </c>
      <c r="E1323" s="251" t="s">
        <v>222</v>
      </c>
      <c r="F1323" s="278" t="n">
        <v>327</v>
      </c>
      <c r="G1323" s="322" t="s">
        <v>1169</v>
      </c>
      <c r="H1323" s="253" t="s">
        <v>482</v>
      </c>
      <c r="I1323" s="251" t="s">
        <v>395</v>
      </c>
      <c r="J1323" s="253" t="s">
        <v>881</v>
      </c>
      <c r="K1323" s="251" t="s">
        <v>524</v>
      </c>
      <c r="L1323" s="280" t="s">
        <v>524</v>
      </c>
      <c r="M1323" s="250" t="s">
        <v>815</v>
      </c>
      <c r="N1323" s="250" t="s">
        <v>815</v>
      </c>
      <c r="O1323" s="250" t="n">
        <v>20254131</v>
      </c>
      <c r="P1323" s="303" t="n">
        <v>45992</v>
      </c>
      <c r="Q1323" s="287"/>
      <c r="R1323" s="287"/>
      <c r="S1323" s="287"/>
    </row>
    <row r="1324" customFormat="false" ht="12.75" hidden="false" customHeight="true" outlineLevel="0" collapsed="false">
      <c r="A1324" s="291" t="n">
        <v>1321</v>
      </c>
      <c r="B1324" s="303" t="n">
        <v>46001</v>
      </c>
      <c r="C1324" s="276" t="n">
        <v>45992</v>
      </c>
      <c r="D1324" s="251" t="s">
        <v>147</v>
      </c>
      <c r="E1324" s="251" t="s">
        <v>222</v>
      </c>
      <c r="F1324" s="278" t="n">
        <v>272.5</v>
      </c>
      <c r="G1324" s="322" t="s">
        <v>1169</v>
      </c>
      <c r="H1324" s="253" t="s">
        <v>482</v>
      </c>
      <c r="I1324" s="251" t="s">
        <v>396</v>
      </c>
      <c r="J1324" s="253" t="s">
        <v>881</v>
      </c>
      <c r="K1324" s="251" t="s">
        <v>524</v>
      </c>
      <c r="L1324" s="280" t="s">
        <v>524</v>
      </c>
      <c r="M1324" s="250" t="s">
        <v>815</v>
      </c>
      <c r="N1324" s="250" t="s">
        <v>815</v>
      </c>
      <c r="O1324" s="250" t="n">
        <v>20254132</v>
      </c>
      <c r="P1324" s="303" t="n">
        <v>45992</v>
      </c>
      <c r="Q1324" s="287"/>
      <c r="R1324" s="287"/>
      <c r="S1324" s="287"/>
    </row>
    <row r="1325" customFormat="false" ht="12.75" hidden="false" customHeight="true" outlineLevel="0" collapsed="false">
      <c r="A1325" s="291" t="n">
        <v>1322</v>
      </c>
      <c r="B1325" s="303" t="n">
        <v>46001</v>
      </c>
      <c r="C1325" s="276" t="n">
        <v>45992</v>
      </c>
      <c r="D1325" s="251" t="s">
        <v>147</v>
      </c>
      <c r="E1325" s="251" t="s">
        <v>222</v>
      </c>
      <c r="F1325" s="278" t="n">
        <v>163.5</v>
      </c>
      <c r="G1325" s="322" t="s">
        <v>1169</v>
      </c>
      <c r="H1325" s="253" t="s">
        <v>482</v>
      </c>
      <c r="I1325" s="251" t="s">
        <v>397</v>
      </c>
      <c r="J1325" s="253" t="s">
        <v>881</v>
      </c>
      <c r="K1325" s="251" t="s">
        <v>524</v>
      </c>
      <c r="L1325" s="280" t="s">
        <v>524</v>
      </c>
      <c r="M1325" s="250" t="s">
        <v>815</v>
      </c>
      <c r="N1325" s="250" t="s">
        <v>815</v>
      </c>
      <c r="O1325" s="250" t="n">
        <v>20254135</v>
      </c>
      <c r="P1325" s="303" t="n">
        <v>45992</v>
      </c>
      <c r="Q1325" s="287"/>
      <c r="R1325" s="287"/>
      <c r="S1325" s="287"/>
    </row>
    <row r="1326" customFormat="false" ht="12.75" hidden="false" customHeight="true" outlineLevel="0" collapsed="false">
      <c r="A1326" s="302" t="n">
        <v>1323</v>
      </c>
      <c r="B1326" s="303" t="n">
        <v>46001</v>
      </c>
      <c r="C1326" s="276" t="n">
        <v>45992</v>
      </c>
      <c r="D1326" s="251" t="s">
        <v>147</v>
      </c>
      <c r="E1326" s="251" t="s">
        <v>222</v>
      </c>
      <c r="F1326" s="278" t="n">
        <v>218</v>
      </c>
      <c r="G1326" s="322" t="s">
        <v>1169</v>
      </c>
      <c r="H1326" s="253" t="s">
        <v>482</v>
      </c>
      <c r="I1326" s="251" t="s">
        <v>393</v>
      </c>
      <c r="J1326" s="253" t="s">
        <v>881</v>
      </c>
      <c r="K1326" s="251" t="s">
        <v>524</v>
      </c>
      <c r="L1326" s="280" t="s">
        <v>524</v>
      </c>
      <c r="M1326" s="250" t="s">
        <v>815</v>
      </c>
      <c r="N1326" s="250" t="s">
        <v>815</v>
      </c>
      <c r="O1326" s="250" t="n">
        <v>20254137</v>
      </c>
      <c r="P1326" s="303" t="n">
        <v>45992</v>
      </c>
      <c r="Q1326" s="287"/>
      <c r="R1326" s="287"/>
      <c r="S1326" s="287"/>
    </row>
    <row r="1327" customFormat="false" ht="12.75" hidden="false" customHeight="true" outlineLevel="0" collapsed="false">
      <c r="A1327" s="291" t="n">
        <v>1324</v>
      </c>
      <c r="B1327" s="303" t="n">
        <v>46001</v>
      </c>
      <c r="C1327" s="276" t="n">
        <v>45992</v>
      </c>
      <c r="D1327" s="251" t="s">
        <v>158</v>
      </c>
      <c r="E1327" s="251" t="s">
        <v>310</v>
      </c>
      <c r="F1327" s="278" t="n">
        <v>198.99</v>
      </c>
      <c r="G1327" s="322" t="s">
        <v>1152</v>
      </c>
      <c r="H1327" s="253" t="s">
        <v>500</v>
      </c>
      <c r="I1327" s="251" t="s">
        <v>395</v>
      </c>
      <c r="J1327" s="253" t="s">
        <v>1245</v>
      </c>
      <c r="K1327" s="251" t="s">
        <v>1246</v>
      </c>
      <c r="L1327" s="280" t="s">
        <v>1246</v>
      </c>
      <c r="M1327" s="250" t="s">
        <v>468</v>
      </c>
      <c r="N1327" s="250" t="s">
        <v>468</v>
      </c>
      <c r="O1327" s="250" t="n">
        <v>197</v>
      </c>
      <c r="P1327" s="303" t="n">
        <v>45999</v>
      </c>
      <c r="Q1327" s="287"/>
      <c r="R1327" s="287"/>
      <c r="S1327" s="287"/>
    </row>
    <row r="1328" customFormat="false" ht="12.75" hidden="false" customHeight="true" outlineLevel="0" collapsed="false">
      <c r="A1328" s="291" t="n">
        <v>1325</v>
      </c>
      <c r="B1328" s="303" t="n">
        <v>46001</v>
      </c>
      <c r="C1328" s="276" t="n">
        <v>45962</v>
      </c>
      <c r="D1328" s="251" t="s">
        <v>158</v>
      </c>
      <c r="E1328" s="251" t="s">
        <v>292</v>
      </c>
      <c r="F1328" s="278" t="n">
        <v>1000</v>
      </c>
      <c r="G1328" s="322" t="s">
        <v>1165</v>
      </c>
      <c r="H1328" s="253" t="s">
        <v>588</v>
      </c>
      <c r="I1328" s="251" t="s">
        <v>394</v>
      </c>
      <c r="J1328" s="253" t="s">
        <v>1012</v>
      </c>
      <c r="K1328" s="251" t="s">
        <v>699</v>
      </c>
      <c r="L1328" s="280" t="s">
        <v>699</v>
      </c>
      <c r="M1328" s="250" t="s">
        <v>468</v>
      </c>
      <c r="N1328" s="250" t="s">
        <v>468</v>
      </c>
      <c r="O1328" s="250" t="n">
        <v>19</v>
      </c>
      <c r="P1328" s="303" t="n">
        <v>45996</v>
      </c>
      <c r="Q1328" s="287"/>
      <c r="R1328" s="287"/>
      <c r="S1328" s="287"/>
    </row>
    <row r="1329" customFormat="false" ht="12.75" hidden="false" customHeight="true" outlineLevel="0" collapsed="false">
      <c r="A1329" s="302" t="n">
        <v>1326</v>
      </c>
      <c r="B1329" s="303" t="n">
        <v>46002</v>
      </c>
      <c r="C1329" s="276" t="n">
        <v>45992</v>
      </c>
      <c r="D1329" s="251" t="s">
        <v>158</v>
      </c>
      <c r="E1329" s="251" t="s">
        <v>302</v>
      </c>
      <c r="F1329" s="278" t="n">
        <v>26.4</v>
      </c>
      <c r="G1329" s="322" t="s">
        <v>1157</v>
      </c>
      <c r="H1329" s="253"/>
      <c r="I1329" s="251" t="s">
        <v>392</v>
      </c>
      <c r="J1329" s="253" t="s">
        <v>839</v>
      </c>
      <c r="K1329" s="251" t="s">
        <v>479</v>
      </c>
      <c r="L1329" s="280" t="s">
        <v>479</v>
      </c>
      <c r="M1329" s="250" t="s">
        <v>468</v>
      </c>
      <c r="N1329" s="250" t="s">
        <v>468</v>
      </c>
      <c r="O1329" s="250" t="n">
        <v>127584</v>
      </c>
      <c r="P1329" s="303" t="n">
        <v>46002</v>
      </c>
      <c r="Q1329" s="287"/>
      <c r="R1329" s="287"/>
      <c r="S1329" s="287"/>
    </row>
    <row r="1330" customFormat="false" ht="12.75" hidden="false" customHeight="true" outlineLevel="0" collapsed="false">
      <c r="A1330" s="291" t="n">
        <v>1327</v>
      </c>
      <c r="B1330" s="303" t="n">
        <v>46002</v>
      </c>
      <c r="C1330" s="276" t="n">
        <v>45992</v>
      </c>
      <c r="D1330" s="251" t="s">
        <v>132</v>
      </c>
      <c r="E1330" s="251" t="s">
        <v>132</v>
      </c>
      <c r="F1330" s="278" t="n">
        <v>804910.23</v>
      </c>
      <c r="G1330" s="322" t="s">
        <v>1203</v>
      </c>
      <c r="H1330" s="253" t="s">
        <v>917</v>
      </c>
      <c r="I1330" s="251" t="s">
        <v>392</v>
      </c>
      <c r="J1330" s="253" t="s">
        <v>1204</v>
      </c>
      <c r="K1330" s="251" t="s">
        <v>861</v>
      </c>
      <c r="L1330" s="280" t="s">
        <v>861</v>
      </c>
      <c r="M1330" s="250" t="s">
        <v>468</v>
      </c>
      <c r="N1330" s="250" t="s">
        <v>468</v>
      </c>
      <c r="O1330" s="250" t="n">
        <v>80491023</v>
      </c>
      <c r="P1330" s="303"/>
      <c r="Q1330" s="287"/>
      <c r="R1330" s="287"/>
      <c r="S1330" s="287"/>
    </row>
    <row r="1331" customFormat="false" ht="12.75" hidden="false" customHeight="true" outlineLevel="0" collapsed="false">
      <c r="A1331" s="291" t="n">
        <v>1328</v>
      </c>
      <c r="B1331" s="303" t="n">
        <v>46002</v>
      </c>
      <c r="C1331" s="276" t="n">
        <v>45992</v>
      </c>
      <c r="D1331" s="251" t="s">
        <v>132</v>
      </c>
      <c r="E1331" s="251" t="s">
        <v>132</v>
      </c>
      <c r="F1331" s="278" t="n">
        <v>900000</v>
      </c>
      <c r="G1331" s="322" t="s">
        <v>1203</v>
      </c>
      <c r="H1331" s="253" t="s">
        <v>917</v>
      </c>
      <c r="I1331" s="251" t="s">
        <v>392</v>
      </c>
      <c r="J1331" s="253" t="s">
        <v>1204</v>
      </c>
      <c r="K1331" s="251" t="s">
        <v>861</v>
      </c>
      <c r="L1331" s="280" t="s">
        <v>861</v>
      </c>
      <c r="M1331" s="250" t="s">
        <v>468</v>
      </c>
      <c r="N1331" s="250" t="s">
        <v>468</v>
      </c>
      <c r="O1331" s="250" t="n">
        <v>90000000</v>
      </c>
      <c r="P1331" s="303"/>
      <c r="Q1331" s="287"/>
      <c r="R1331" s="287"/>
      <c r="S1331" s="287"/>
    </row>
    <row r="1332" customFormat="false" ht="12.75" hidden="false" customHeight="true" outlineLevel="0" collapsed="false">
      <c r="A1332" s="302" t="n">
        <v>1329</v>
      </c>
      <c r="B1332" s="303" t="n">
        <v>46002</v>
      </c>
      <c r="C1332" s="276" t="n">
        <v>45717</v>
      </c>
      <c r="D1332" s="251" t="s">
        <v>158</v>
      </c>
      <c r="E1332" s="251" t="s">
        <v>258</v>
      </c>
      <c r="F1332" s="278" t="n">
        <v>807.11</v>
      </c>
      <c r="G1332" s="322" t="s">
        <v>1166</v>
      </c>
      <c r="H1332" s="253" t="s">
        <v>708</v>
      </c>
      <c r="I1332" s="251" t="s">
        <v>394</v>
      </c>
      <c r="J1332" s="253" t="s">
        <v>1030</v>
      </c>
      <c r="K1332" s="251" t="s">
        <v>939</v>
      </c>
      <c r="L1332" s="280" t="s">
        <v>939</v>
      </c>
      <c r="M1332" s="250" t="s">
        <v>468</v>
      </c>
      <c r="N1332" s="250" t="s">
        <v>468</v>
      </c>
      <c r="O1332" s="250" t="n">
        <v>2025651</v>
      </c>
      <c r="P1332" s="303" t="n">
        <v>45769</v>
      </c>
      <c r="Q1332" s="287"/>
      <c r="R1332" s="287"/>
      <c r="S1332" s="287"/>
    </row>
    <row r="1333" customFormat="false" ht="12.75" hidden="false" customHeight="true" outlineLevel="0" collapsed="false">
      <c r="A1333" s="291" t="n">
        <v>1330</v>
      </c>
      <c r="B1333" s="303" t="n">
        <v>46002</v>
      </c>
      <c r="C1333" s="276" t="n">
        <v>45717</v>
      </c>
      <c r="D1333" s="251" t="s">
        <v>158</v>
      </c>
      <c r="E1333" s="251" t="s">
        <v>258</v>
      </c>
      <c r="F1333" s="278" t="n">
        <v>161.42</v>
      </c>
      <c r="G1333" s="322" t="s">
        <v>1166</v>
      </c>
      <c r="H1333" s="253" t="s">
        <v>708</v>
      </c>
      <c r="I1333" s="251" t="s">
        <v>395</v>
      </c>
      <c r="J1333" s="253" t="s">
        <v>1030</v>
      </c>
      <c r="K1333" s="251" t="s">
        <v>939</v>
      </c>
      <c r="L1333" s="280" t="s">
        <v>939</v>
      </c>
      <c r="M1333" s="250" t="s">
        <v>468</v>
      </c>
      <c r="N1333" s="250" t="s">
        <v>468</v>
      </c>
      <c r="O1333" s="250" t="n">
        <v>2025652</v>
      </c>
      <c r="P1333" s="303" t="n">
        <v>45769</v>
      </c>
      <c r="Q1333" s="287"/>
      <c r="R1333" s="287"/>
      <c r="S1333" s="287"/>
    </row>
    <row r="1334" customFormat="false" ht="12.75" hidden="false" customHeight="true" outlineLevel="0" collapsed="false">
      <c r="A1334" s="291" t="n">
        <v>1331</v>
      </c>
      <c r="B1334" s="303" t="n">
        <v>46002</v>
      </c>
      <c r="C1334" s="276" t="n">
        <v>45992</v>
      </c>
      <c r="D1334" s="251" t="s">
        <v>147</v>
      </c>
      <c r="E1334" s="251" t="s">
        <v>209</v>
      </c>
      <c r="F1334" s="278" t="n">
        <v>7317</v>
      </c>
      <c r="G1334" s="322" t="s">
        <v>1247</v>
      </c>
      <c r="H1334" s="253" t="s">
        <v>482</v>
      </c>
      <c r="I1334" s="251" t="s">
        <v>395</v>
      </c>
      <c r="J1334" s="295" t="s">
        <v>487</v>
      </c>
      <c r="K1334" s="251" t="s">
        <v>510</v>
      </c>
      <c r="L1334" s="280" t="s">
        <v>510</v>
      </c>
      <c r="M1334" s="250" t="s">
        <v>468</v>
      </c>
      <c r="N1334" s="250" t="s">
        <v>468</v>
      </c>
      <c r="O1334" s="250" t="n">
        <v>69328</v>
      </c>
      <c r="P1334" s="303" t="n">
        <v>46002</v>
      </c>
      <c r="Q1334" s="287"/>
      <c r="R1334" s="287"/>
      <c r="S1334" s="287"/>
    </row>
    <row r="1335" customFormat="false" ht="12.75" hidden="false" customHeight="true" outlineLevel="0" collapsed="false">
      <c r="A1335" s="302" t="n">
        <v>1332</v>
      </c>
      <c r="B1335" s="303" t="n">
        <v>46002</v>
      </c>
      <c r="C1335" s="276" t="n">
        <v>45992</v>
      </c>
      <c r="D1335" s="251" t="s">
        <v>136</v>
      </c>
      <c r="E1335" s="251" t="s">
        <v>142</v>
      </c>
      <c r="F1335" s="278" t="n">
        <v>206.57</v>
      </c>
      <c r="G1335" s="322" t="s">
        <v>1151</v>
      </c>
      <c r="H1335" s="253" t="s">
        <v>505</v>
      </c>
      <c r="I1335" s="251" t="s">
        <v>397</v>
      </c>
      <c r="J1335" s="251" t="s">
        <v>621</v>
      </c>
      <c r="K1335" s="251" t="s">
        <v>694</v>
      </c>
      <c r="L1335" s="280" t="s">
        <v>694</v>
      </c>
      <c r="M1335" s="250" t="s">
        <v>468</v>
      </c>
      <c r="N1335" s="250" t="s">
        <v>468</v>
      </c>
      <c r="O1335" s="250" t="n">
        <v>20657001</v>
      </c>
      <c r="P1335" s="303"/>
      <c r="Q1335" s="287"/>
      <c r="R1335" s="287"/>
      <c r="S1335" s="287"/>
    </row>
    <row r="1336" customFormat="false" ht="12.75" hidden="false" customHeight="true" outlineLevel="0" collapsed="false">
      <c r="A1336" s="291" t="n">
        <v>1333</v>
      </c>
      <c r="B1336" s="303" t="n">
        <v>46003</v>
      </c>
      <c r="C1336" s="276" t="n">
        <v>45992</v>
      </c>
      <c r="D1336" s="251" t="s">
        <v>158</v>
      </c>
      <c r="E1336" s="251" t="s">
        <v>302</v>
      </c>
      <c r="F1336" s="278" t="n">
        <v>5.88</v>
      </c>
      <c r="G1336" s="322" t="s">
        <v>1157</v>
      </c>
      <c r="H1336" s="253"/>
      <c r="I1336" s="251" t="s">
        <v>392</v>
      </c>
      <c r="J1336" s="253" t="s">
        <v>839</v>
      </c>
      <c r="K1336" s="251" t="s">
        <v>479</v>
      </c>
      <c r="L1336" s="280" t="s">
        <v>479</v>
      </c>
      <c r="M1336" s="250" t="s">
        <v>468</v>
      </c>
      <c r="N1336" s="250" t="s">
        <v>468</v>
      </c>
      <c r="O1336" s="250" t="n">
        <v>1275840</v>
      </c>
      <c r="P1336" s="303" t="n">
        <v>46003</v>
      </c>
      <c r="Q1336" s="287"/>
      <c r="R1336" s="287"/>
      <c r="S1336" s="287"/>
    </row>
    <row r="1337" customFormat="false" ht="12.75" hidden="false" customHeight="true" outlineLevel="0" collapsed="false">
      <c r="A1337" s="291" t="n">
        <v>1334</v>
      </c>
      <c r="B1337" s="303" t="n">
        <v>46003</v>
      </c>
      <c r="C1337" s="276" t="n">
        <v>45992</v>
      </c>
      <c r="D1337" s="251" t="s">
        <v>158</v>
      </c>
      <c r="E1337" s="251" t="s">
        <v>354</v>
      </c>
      <c r="F1337" s="278" t="n">
        <v>286.22</v>
      </c>
      <c r="G1337" s="322" t="s">
        <v>1178</v>
      </c>
      <c r="H1337" s="253" t="s">
        <v>505</v>
      </c>
      <c r="I1337" s="251" t="s">
        <v>396</v>
      </c>
      <c r="J1337" s="253" t="s">
        <v>487</v>
      </c>
      <c r="K1337" s="251" t="s">
        <v>1218</v>
      </c>
      <c r="L1337" s="280" t="s">
        <v>1218</v>
      </c>
      <c r="M1337" s="250" t="s">
        <v>468</v>
      </c>
      <c r="N1337" s="250" t="s">
        <v>468</v>
      </c>
      <c r="O1337" s="250" t="n">
        <v>53331225</v>
      </c>
      <c r="P1337" s="303"/>
      <c r="Q1337" s="287"/>
      <c r="R1337" s="287"/>
      <c r="S1337" s="287"/>
    </row>
    <row r="1338" customFormat="false" ht="12.75" hidden="false" customHeight="true" outlineLevel="0" collapsed="false">
      <c r="A1338" s="302" t="n">
        <v>1335</v>
      </c>
      <c r="B1338" s="303" t="n">
        <v>46003</v>
      </c>
      <c r="C1338" s="276" t="n">
        <v>45992</v>
      </c>
      <c r="D1338" s="251" t="s">
        <v>136</v>
      </c>
      <c r="E1338" s="251" t="s">
        <v>142</v>
      </c>
      <c r="F1338" s="278" t="n">
        <v>122.95</v>
      </c>
      <c r="G1338" s="322" t="s">
        <v>1151</v>
      </c>
      <c r="H1338" s="253" t="s">
        <v>505</v>
      </c>
      <c r="I1338" s="251" t="s">
        <v>394</v>
      </c>
      <c r="J1338" s="253" t="s">
        <v>1248</v>
      </c>
      <c r="K1338" s="251" t="s">
        <v>1249</v>
      </c>
      <c r="L1338" s="280" t="s">
        <v>1249</v>
      </c>
      <c r="M1338" s="250" t="s">
        <v>468</v>
      </c>
      <c r="N1338" s="250" t="s">
        <v>468</v>
      </c>
      <c r="O1338" s="250" t="n">
        <v>1229555</v>
      </c>
      <c r="P1338" s="303"/>
      <c r="Q1338" s="287"/>
      <c r="R1338" s="287"/>
      <c r="S1338" s="287"/>
    </row>
    <row r="1339" customFormat="false" ht="12.75" hidden="false" customHeight="true" outlineLevel="0" collapsed="false">
      <c r="A1339" s="291" t="n">
        <v>1336</v>
      </c>
      <c r="B1339" s="303" t="n">
        <v>46003</v>
      </c>
      <c r="C1339" s="276" t="n">
        <v>45992</v>
      </c>
      <c r="D1339" s="251" t="s">
        <v>160</v>
      </c>
      <c r="E1339" s="251" t="s">
        <v>385</v>
      </c>
      <c r="F1339" s="278" t="n">
        <v>312.9</v>
      </c>
      <c r="G1339" s="322" t="s">
        <v>1250</v>
      </c>
      <c r="H1339" s="253" t="s">
        <v>500</v>
      </c>
      <c r="I1339" s="251" t="s">
        <v>397</v>
      </c>
      <c r="J1339" s="253" t="s">
        <v>1251</v>
      </c>
      <c r="K1339" s="251" t="s">
        <v>1252</v>
      </c>
      <c r="L1339" s="280" t="s">
        <v>1252</v>
      </c>
      <c r="M1339" s="250" t="s">
        <v>468</v>
      </c>
      <c r="N1339" s="250" t="s">
        <v>468</v>
      </c>
      <c r="O1339" s="250" t="n">
        <v>2716</v>
      </c>
      <c r="P1339" s="303" t="n">
        <v>46001</v>
      </c>
      <c r="Q1339" s="287"/>
      <c r="R1339" s="287"/>
      <c r="S1339" s="287"/>
    </row>
    <row r="1340" customFormat="false" ht="12.75" hidden="false" customHeight="true" outlineLevel="0" collapsed="false">
      <c r="A1340" s="291" t="n">
        <v>1337</v>
      </c>
      <c r="B1340" s="303" t="n">
        <v>46003</v>
      </c>
      <c r="C1340" s="276" t="n">
        <v>45992</v>
      </c>
      <c r="D1340" s="251" t="s">
        <v>136</v>
      </c>
      <c r="E1340" s="251" t="s">
        <v>142</v>
      </c>
      <c r="F1340" s="278" t="n">
        <v>23.78</v>
      </c>
      <c r="G1340" s="322" t="s">
        <v>1151</v>
      </c>
      <c r="H1340" s="253" t="s">
        <v>505</v>
      </c>
      <c r="I1340" s="251" t="s">
        <v>395</v>
      </c>
      <c r="J1340" s="295" t="s">
        <v>487</v>
      </c>
      <c r="K1340" s="251" t="s">
        <v>509</v>
      </c>
      <c r="L1340" s="280" t="s">
        <v>509</v>
      </c>
      <c r="M1340" s="250" t="s">
        <v>468</v>
      </c>
      <c r="N1340" s="250" t="s">
        <v>468</v>
      </c>
      <c r="O1340" s="250" t="n">
        <v>2378</v>
      </c>
      <c r="P1340" s="303"/>
      <c r="Q1340" s="287"/>
      <c r="R1340" s="287"/>
      <c r="S1340" s="287"/>
    </row>
    <row r="1341" customFormat="false" ht="12.75" hidden="false" customHeight="true" outlineLevel="0" collapsed="false">
      <c r="A1341" s="302" t="n">
        <v>1338</v>
      </c>
      <c r="B1341" s="303" t="n">
        <v>46003</v>
      </c>
      <c r="C1341" s="276" t="n">
        <v>45992</v>
      </c>
      <c r="D1341" s="251" t="s">
        <v>158</v>
      </c>
      <c r="E1341" s="251" t="s">
        <v>354</v>
      </c>
      <c r="F1341" s="278" t="n">
        <v>286.22</v>
      </c>
      <c r="G1341" s="322" t="s">
        <v>1178</v>
      </c>
      <c r="H1341" s="253" t="s">
        <v>505</v>
      </c>
      <c r="I1341" s="251" t="s">
        <v>396</v>
      </c>
      <c r="J1341" s="295" t="s">
        <v>487</v>
      </c>
      <c r="K1341" s="251" t="s">
        <v>514</v>
      </c>
      <c r="L1341" s="280" t="s">
        <v>514</v>
      </c>
      <c r="M1341" s="250" t="s">
        <v>468</v>
      </c>
      <c r="N1341" s="250" t="s">
        <v>468</v>
      </c>
      <c r="O1341" s="250" t="n">
        <v>134991225</v>
      </c>
      <c r="P1341" s="303"/>
      <c r="Q1341" s="287"/>
      <c r="R1341" s="287"/>
      <c r="S1341" s="287"/>
    </row>
    <row r="1342" customFormat="false" ht="12.75" hidden="false" customHeight="true" outlineLevel="0" collapsed="false">
      <c r="A1342" s="291" t="n">
        <v>1339</v>
      </c>
      <c r="B1342" s="303" t="n">
        <v>46003</v>
      </c>
      <c r="C1342" s="276" t="n">
        <v>45992</v>
      </c>
      <c r="D1342" s="251" t="s">
        <v>136</v>
      </c>
      <c r="E1342" s="251" t="s">
        <v>142</v>
      </c>
      <c r="F1342" s="278" t="n">
        <v>122.95</v>
      </c>
      <c r="G1342" s="322" t="s">
        <v>1151</v>
      </c>
      <c r="H1342" s="253" t="s">
        <v>505</v>
      </c>
      <c r="I1342" s="251" t="s">
        <v>394</v>
      </c>
      <c r="J1342" s="296" t="s">
        <v>487</v>
      </c>
      <c r="K1342" s="280" t="s">
        <v>490</v>
      </c>
      <c r="L1342" s="280" t="s">
        <v>490</v>
      </c>
      <c r="M1342" s="250" t="s">
        <v>468</v>
      </c>
      <c r="N1342" s="250" t="s">
        <v>468</v>
      </c>
      <c r="O1342" s="250" t="n">
        <v>12295</v>
      </c>
      <c r="P1342" s="303"/>
      <c r="Q1342" s="287"/>
      <c r="R1342" s="287"/>
      <c r="S1342" s="287"/>
    </row>
    <row r="1343" customFormat="false" ht="12.75" hidden="false" customHeight="true" outlineLevel="0" collapsed="false">
      <c r="A1343" s="291" t="n">
        <v>1340</v>
      </c>
      <c r="B1343" s="303" t="n">
        <v>46003</v>
      </c>
      <c r="C1343" s="276" t="n">
        <v>45992</v>
      </c>
      <c r="D1343" s="251" t="s">
        <v>136</v>
      </c>
      <c r="E1343" s="251" t="s">
        <v>142</v>
      </c>
      <c r="F1343" s="278" t="n">
        <v>231.42</v>
      </c>
      <c r="G1343" s="322" t="s">
        <v>1151</v>
      </c>
      <c r="H1343" s="253" t="s">
        <v>505</v>
      </c>
      <c r="I1343" s="251" t="s">
        <v>394</v>
      </c>
      <c r="J1343" s="296" t="s">
        <v>487</v>
      </c>
      <c r="K1343" s="280" t="s">
        <v>490</v>
      </c>
      <c r="L1343" s="280" t="s">
        <v>490</v>
      </c>
      <c r="M1343" s="250" t="s">
        <v>468</v>
      </c>
      <c r="N1343" s="250" t="s">
        <v>468</v>
      </c>
      <c r="O1343" s="250" t="n">
        <v>23142</v>
      </c>
      <c r="P1343" s="303"/>
      <c r="Q1343" s="287"/>
      <c r="R1343" s="287"/>
      <c r="S1343" s="287"/>
    </row>
    <row r="1344" customFormat="false" ht="12.75" hidden="false" customHeight="true" outlineLevel="0" collapsed="false">
      <c r="A1344" s="302" t="n">
        <v>1341</v>
      </c>
      <c r="B1344" s="303" t="n">
        <v>46003</v>
      </c>
      <c r="C1344" s="276" t="n">
        <v>45992</v>
      </c>
      <c r="D1344" s="251" t="s">
        <v>158</v>
      </c>
      <c r="E1344" s="251" t="s">
        <v>310</v>
      </c>
      <c r="F1344" s="278" t="n">
        <v>308.8</v>
      </c>
      <c r="G1344" s="322" t="s">
        <v>1152</v>
      </c>
      <c r="H1344" s="253" t="s">
        <v>500</v>
      </c>
      <c r="I1344" s="251" t="s">
        <v>394</v>
      </c>
      <c r="J1344" s="253" t="s">
        <v>858</v>
      </c>
      <c r="K1344" s="251" t="s">
        <v>738</v>
      </c>
      <c r="L1344" s="280" t="s">
        <v>738</v>
      </c>
      <c r="M1344" s="250" t="s">
        <v>468</v>
      </c>
      <c r="N1344" s="250" t="s">
        <v>468</v>
      </c>
      <c r="O1344" s="250" t="n">
        <v>643527</v>
      </c>
      <c r="P1344" s="303" t="n">
        <v>46000</v>
      </c>
      <c r="Q1344" s="287"/>
      <c r="R1344" s="287"/>
      <c r="S1344" s="287"/>
    </row>
    <row r="1345" customFormat="false" ht="12.75" hidden="false" customHeight="true" outlineLevel="0" collapsed="false">
      <c r="A1345" s="291" t="n">
        <v>1342</v>
      </c>
      <c r="B1345" s="303" t="n">
        <v>46006</v>
      </c>
      <c r="C1345" s="276" t="n">
        <v>45992</v>
      </c>
      <c r="D1345" s="251" t="s">
        <v>113</v>
      </c>
      <c r="E1345" s="251" t="s">
        <v>113</v>
      </c>
      <c r="F1345" s="278" t="n">
        <v>558.11</v>
      </c>
      <c r="G1345" s="322" t="s">
        <v>1211</v>
      </c>
      <c r="H1345" s="253"/>
      <c r="I1345" s="251" t="s">
        <v>392</v>
      </c>
      <c r="J1345" s="253" t="s">
        <v>471</v>
      </c>
      <c r="K1345" s="251"/>
      <c r="L1345" s="280"/>
      <c r="M1345" s="250" t="s">
        <v>468</v>
      </c>
      <c r="N1345" s="250" t="s">
        <v>468</v>
      </c>
      <c r="O1345" s="250"/>
      <c r="P1345" s="303"/>
      <c r="Q1345" s="287"/>
      <c r="R1345" s="287"/>
      <c r="S1345" s="287"/>
    </row>
    <row r="1346" customFormat="false" ht="12.75" hidden="false" customHeight="true" outlineLevel="0" collapsed="false">
      <c r="A1346" s="291" t="n">
        <v>1343</v>
      </c>
      <c r="B1346" s="303" t="n">
        <v>46006</v>
      </c>
      <c r="C1346" s="276" t="n">
        <v>45992</v>
      </c>
      <c r="D1346" s="251" t="s">
        <v>158</v>
      </c>
      <c r="E1346" s="251" t="s">
        <v>356</v>
      </c>
      <c r="F1346" s="278" t="n">
        <v>2235.7</v>
      </c>
      <c r="G1346" s="322" t="s">
        <v>1253</v>
      </c>
      <c r="H1346" s="253"/>
      <c r="I1346" s="251" t="s">
        <v>392</v>
      </c>
      <c r="J1346" s="253" t="s">
        <v>471</v>
      </c>
      <c r="K1346" s="251"/>
      <c r="L1346" s="280"/>
      <c r="M1346" s="250" t="s">
        <v>468</v>
      </c>
      <c r="N1346" s="250" t="s">
        <v>468</v>
      </c>
      <c r="O1346" s="250"/>
      <c r="P1346" s="303"/>
      <c r="Q1346" s="287"/>
      <c r="R1346" s="287"/>
      <c r="S1346" s="287"/>
    </row>
    <row r="1347" customFormat="false" ht="12.75" hidden="false" customHeight="true" outlineLevel="0" collapsed="false">
      <c r="A1347" s="302" t="n">
        <v>1344</v>
      </c>
      <c r="B1347" s="303" t="n">
        <v>46006</v>
      </c>
      <c r="C1347" s="276" t="n">
        <v>45992</v>
      </c>
      <c r="D1347" s="251" t="s">
        <v>158</v>
      </c>
      <c r="E1347" s="251" t="s">
        <v>302</v>
      </c>
      <c r="F1347" s="278" t="n">
        <v>11.74</v>
      </c>
      <c r="G1347" s="322" t="s">
        <v>1157</v>
      </c>
      <c r="H1347" s="253"/>
      <c r="I1347" s="251" t="s">
        <v>392</v>
      </c>
      <c r="J1347" s="253" t="s">
        <v>839</v>
      </c>
      <c r="K1347" s="251" t="s">
        <v>479</v>
      </c>
      <c r="L1347" s="280" t="s">
        <v>479</v>
      </c>
      <c r="M1347" s="250" t="s">
        <v>468</v>
      </c>
      <c r="N1347" s="250" t="s">
        <v>468</v>
      </c>
      <c r="O1347" s="250" t="n">
        <v>7788455</v>
      </c>
      <c r="P1347" s="303" t="n">
        <v>46006</v>
      </c>
      <c r="Q1347" s="287"/>
      <c r="R1347" s="287"/>
      <c r="S1347" s="287"/>
    </row>
    <row r="1348" customFormat="false" ht="12.75" hidden="false" customHeight="true" outlineLevel="0" collapsed="false">
      <c r="A1348" s="291" t="n">
        <v>1345</v>
      </c>
      <c r="B1348" s="303" t="n">
        <v>46006</v>
      </c>
      <c r="C1348" s="276" t="n">
        <v>45962</v>
      </c>
      <c r="D1348" s="251" t="s">
        <v>158</v>
      </c>
      <c r="E1348" s="251" t="s">
        <v>284</v>
      </c>
      <c r="F1348" s="278" t="n">
        <v>455.7</v>
      </c>
      <c r="G1348" s="322" t="s">
        <v>919</v>
      </c>
      <c r="H1348" s="253" t="s">
        <v>920</v>
      </c>
      <c r="I1348" s="251" t="s">
        <v>396</v>
      </c>
      <c r="J1348" s="253" t="s">
        <v>1029</v>
      </c>
      <c r="K1348" s="251" t="s">
        <v>769</v>
      </c>
      <c r="L1348" s="280" t="s">
        <v>769</v>
      </c>
      <c r="M1348" s="250" t="s">
        <v>503</v>
      </c>
      <c r="N1348" s="250" t="s">
        <v>503</v>
      </c>
      <c r="O1348" s="250" t="n">
        <v>239031</v>
      </c>
      <c r="P1348" s="303" t="n">
        <v>45987</v>
      </c>
      <c r="Q1348" s="287"/>
      <c r="R1348" s="287"/>
      <c r="S1348" s="287"/>
    </row>
    <row r="1349" customFormat="false" ht="12.75" hidden="false" customHeight="true" outlineLevel="0" collapsed="false">
      <c r="A1349" s="291" t="n">
        <v>1346</v>
      </c>
      <c r="B1349" s="303" t="n">
        <v>46006</v>
      </c>
      <c r="C1349" s="276" t="n">
        <v>45962</v>
      </c>
      <c r="D1349" s="251" t="s">
        <v>158</v>
      </c>
      <c r="E1349" s="251" t="s">
        <v>284</v>
      </c>
      <c r="F1349" s="278" t="n">
        <v>458</v>
      </c>
      <c r="G1349" s="322" t="s">
        <v>919</v>
      </c>
      <c r="H1349" s="253" t="s">
        <v>920</v>
      </c>
      <c r="I1349" s="251" t="s">
        <v>394</v>
      </c>
      <c r="J1349" s="253" t="s">
        <v>1029</v>
      </c>
      <c r="K1349" s="251" t="s">
        <v>769</v>
      </c>
      <c r="L1349" s="280" t="s">
        <v>769</v>
      </c>
      <c r="M1349" s="250" t="s">
        <v>503</v>
      </c>
      <c r="N1349" s="250" t="s">
        <v>503</v>
      </c>
      <c r="O1349" s="250" t="n">
        <v>239041</v>
      </c>
      <c r="P1349" s="303" t="n">
        <v>45987</v>
      </c>
      <c r="Q1349" s="287"/>
      <c r="R1349" s="287"/>
      <c r="S1349" s="287"/>
    </row>
    <row r="1350" customFormat="false" ht="12.75" hidden="false" customHeight="true" outlineLevel="0" collapsed="false">
      <c r="A1350" s="302" t="n">
        <v>1347</v>
      </c>
      <c r="B1350" s="303" t="n">
        <v>46006</v>
      </c>
      <c r="C1350" s="276" t="n">
        <v>45962</v>
      </c>
      <c r="D1350" s="251" t="s">
        <v>158</v>
      </c>
      <c r="E1350" s="251" t="s">
        <v>284</v>
      </c>
      <c r="F1350" s="278" t="n">
        <v>478.7</v>
      </c>
      <c r="G1350" s="322" t="s">
        <v>919</v>
      </c>
      <c r="H1350" s="253" t="s">
        <v>920</v>
      </c>
      <c r="I1350" s="251" t="s">
        <v>395</v>
      </c>
      <c r="J1350" s="253" t="s">
        <v>1029</v>
      </c>
      <c r="K1350" s="251" t="s">
        <v>769</v>
      </c>
      <c r="L1350" s="280" t="s">
        <v>769</v>
      </c>
      <c r="M1350" s="250" t="s">
        <v>503</v>
      </c>
      <c r="N1350" s="250" t="s">
        <v>503</v>
      </c>
      <c r="O1350" s="250" t="n">
        <v>239051</v>
      </c>
      <c r="P1350" s="303" t="n">
        <v>45987</v>
      </c>
      <c r="Q1350" s="287"/>
      <c r="R1350" s="287"/>
      <c r="S1350" s="287"/>
    </row>
    <row r="1351" customFormat="false" ht="12.75" hidden="false" customHeight="true" outlineLevel="0" collapsed="false">
      <c r="A1351" s="291" t="n">
        <v>1348</v>
      </c>
      <c r="B1351" s="303" t="n">
        <v>46006</v>
      </c>
      <c r="C1351" s="276" t="n">
        <v>45962</v>
      </c>
      <c r="D1351" s="251" t="s">
        <v>158</v>
      </c>
      <c r="E1351" s="251" t="s">
        <v>284</v>
      </c>
      <c r="F1351" s="278" t="n">
        <v>457.1</v>
      </c>
      <c r="G1351" s="322" t="s">
        <v>919</v>
      </c>
      <c r="H1351" s="253" t="s">
        <v>920</v>
      </c>
      <c r="I1351" s="251" t="s">
        <v>397</v>
      </c>
      <c r="J1351" s="253" t="s">
        <v>1029</v>
      </c>
      <c r="K1351" s="251" t="s">
        <v>769</v>
      </c>
      <c r="L1351" s="280" t="s">
        <v>769</v>
      </c>
      <c r="M1351" s="250" t="s">
        <v>503</v>
      </c>
      <c r="N1351" s="250" t="s">
        <v>503</v>
      </c>
      <c r="O1351" s="250" t="n">
        <v>239071</v>
      </c>
      <c r="P1351" s="303" t="n">
        <v>45987</v>
      </c>
      <c r="Q1351" s="287"/>
      <c r="R1351" s="287"/>
      <c r="S1351" s="287"/>
    </row>
    <row r="1352" customFormat="false" ht="12.75" hidden="false" customHeight="true" outlineLevel="0" collapsed="false">
      <c r="A1352" s="291" t="n">
        <v>1349</v>
      </c>
      <c r="B1352" s="303" t="n">
        <v>46006</v>
      </c>
      <c r="C1352" s="276" t="n">
        <v>45992</v>
      </c>
      <c r="D1352" s="251" t="s">
        <v>158</v>
      </c>
      <c r="E1352" s="251" t="s">
        <v>242</v>
      </c>
      <c r="F1352" s="278" t="n">
        <v>79.16</v>
      </c>
      <c r="G1352" s="322" t="s">
        <v>1177</v>
      </c>
      <c r="H1352" s="253" t="s">
        <v>473</v>
      </c>
      <c r="I1352" s="251" t="s">
        <v>394</v>
      </c>
      <c r="J1352" s="253" t="s">
        <v>860</v>
      </c>
      <c r="K1352" s="251" t="s">
        <v>1045</v>
      </c>
      <c r="L1352" s="280" t="s">
        <v>1045</v>
      </c>
      <c r="M1352" s="250" t="s">
        <v>468</v>
      </c>
      <c r="N1352" s="250" t="s">
        <v>468</v>
      </c>
      <c r="O1352" s="250" t="n">
        <v>7095024</v>
      </c>
      <c r="P1352" s="303"/>
      <c r="Q1352" s="287"/>
      <c r="R1352" s="287"/>
      <c r="S1352" s="287"/>
    </row>
    <row r="1353" customFormat="false" ht="12.75" hidden="false" customHeight="true" outlineLevel="0" collapsed="false">
      <c r="A1353" s="302" t="n">
        <v>1350</v>
      </c>
      <c r="B1353" s="303" t="n">
        <v>46006</v>
      </c>
      <c r="C1353" s="276" t="n">
        <v>45992</v>
      </c>
      <c r="D1353" s="251" t="s">
        <v>158</v>
      </c>
      <c r="E1353" s="251" t="s">
        <v>242</v>
      </c>
      <c r="F1353" s="278" t="n">
        <v>79.16</v>
      </c>
      <c r="G1353" s="322" t="s">
        <v>1177</v>
      </c>
      <c r="H1353" s="253" t="s">
        <v>473</v>
      </c>
      <c r="I1353" s="251" t="s">
        <v>394</v>
      </c>
      <c r="J1353" s="253" t="s">
        <v>860</v>
      </c>
      <c r="K1353" s="251" t="s">
        <v>1045</v>
      </c>
      <c r="L1353" s="280" t="s">
        <v>1045</v>
      </c>
      <c r="M1353" s="250" t="s">
        <v>468</v>
      </c>
      <c r="N1353" s="250" t="s">
        <v>468</v>
      </c>
      <c r="O1353" s="250" t="n">
        <v>7095057</v>
      </c>
      <c r="P1353" s="303"/>
      <c r="Q1353" s="287"/>
      <c r="R1353" s="287"/>
      <c r="S1353" s="287"/>
    </row>
    <row r="1354" customFormat="false" ht="12.75" hidden="false" customHeight="true" outlineLevel="0" collapsed="false">
      <c r="A1354" s="291" t="n">
        <v>1351</v>
      </c>
      <c r="B1354" s="303" t="n">
        <v>46006</v>
      </c>
      <c r="C1354" s="276" t="n">
        <v>45992</v>
      </c>
      <c r="D1354" s="251" t="s">
        <v>158</v>
      </c>
      <c r="E1354" s="251" t="s">
        <v>354</v>
      </c>
      <c r="F1354" s="278" t="n">
        <v>286.22</v>
      </c>
      <c r="G1354" s="322" t="s">
        <v>1178</v>
      </c>
      <c r="H1354" s="253" t="s">
        <v>505</v>
      </c>
      <c r="I1354" s="251" t="s">
        <v>396</v>
      </c>
      <c r="J1354" s="253" t="s">
        <v>487</v>
      </c>
      <c r="K1354" s="251" t="s">
        <v>1218</v>
      </c>
      <c r="L1354" s="280" t="s">
        <v>1218</v>
      </c>
      <c r="M1354" s="250"/>
      <c r="N1354" s="250"/>
      <c r="O1354" s="250" t="n">
        <v>53331225</v>
      </c>
      <c r="P1354" s="303"/>
      <c r="Q1354" s="287"/>
      <c r="R1354" s="287"/>
      <c r="S1354" s="287"/>
    </row>
    <row r="1355" customFormat="false" ht="12.75" hidden="false" customHeight="true" outlineLevel="0" collapsed="false">
      <c r="A1355" s="291" t="n">
        <v>1352</v>
      </c>
      <c r="B1355" s="303" t="n">
        <v>46006</v>
      </c>
      <c r="C1355" s="276" t="n">
        <v>45992</v>
      </c>
      <c r="D1355" s="251" t="s">
        <v>158</v>
      </c>
      <c r="E1355" s="251" t="s">
        <v>354</v>
      </c>
      <c r="F1355" s="278" t="n">
        <v>286.22</v>
      </c>
      <c r="G1355" s="322" t="s">
        <v>1178</v>
      </c>
      <c r="H1355" s="253" t="s">
        <v>505</v>
      </c>
      <c r="I1355" s="251" t="s">
        <v>396</v>
      </c>
      <c r="J1355" s="295" t="s">
        <v>487</v>
      </c>
      <c r="K1355" s="251" t="s">
        <v>514</v>
      </c>
      <c r="L1355" s="280" t="s">
        <v>514</v>
      </c>
      <c r="M1355" s="250"/>
      <c r="N1355" s="250"/>
      <c r="O1355" s="250" t="n">
        <v>134991225</v>
      </c>
      <c r="P1355" s="303"/>
      <c r="Q1355" s="287"/>
      <c r="R1355" s="287"/>
      <c r="S1355" s="287"/>
    </row>
    <row r="1356" customFormat="false" ht="12.75" hidden="false" customHeight="true" outlineLevel="0" collapsed="false">
      <c r="A1356" s="302" t="n">
        <v>1353</v>
      </c>
      <c r="B1356" s="303" t="n">
        <v>46006</v>
      </c>
      <c r="C1356" s="276" t="n">
        <v>45992</v>
      </c>
      <c r="D1356" s="251" t="s">
        <v>158</v>
      </c>
      <c r="E1356" s="251" t="s">
        <v>334</v>
      </c>
      <c r="F1356" s="278" t="n">
        <v>50.06</v>
      </c>
      <c r="G1356" s="322" t="s">
        <v>1179</v>
      </c>
      <c r="H1356" s="253" t="s">
        <v>872</v>
      </c>
      <c r="I1356" s="251" t="s">
        <v>393</v>
      </c>
      <c r="J1356" s="253" t="s">
        <v>887</v>
      </c>
      <c r="K1356" s="251" t="s">
        <v>761</v>
      </c>
      <c r="L1356" s="280" t="s">
        <v>761</v>
      </c>
      <c r="M1356" s="250" t="s">
        <v>815</v>
      </c>
      <c r="N1356" s="250" t="s">
        <v>815</v>
      </c>
      <c r="O1356" s="250" t="n">
        <v>13130</v>
      </c>
      <c r="P1356" s="303" t="n">
        <v>45966</v>
      </c>
      <c r="Q1356" s="287"/>
      <c r="R1356" s="287"/>
      <c r="S1356" s="287"/>
    </row>
    <row r="1357" customFormat="false" ht="12.75" hidden="false" customHeight="true" outlineLevel="0" collapsed="false">
      <c r="A1357" s="291" t="n">
        <v>1354</v>
      </c>
      <c r="B1357" s="303" t="n">
        <v>46006</v>
      </c>
      <c r="C1357" s="276" t="n">
        <v>45992</v>
      </c>
      <c r="D1357" s="251" t="s">
        <v>158</v>
      </c>
      <c r="E1357" s="251" t="s">
        <v>334</v>
      </c>
      <c r="F1357" s="278" t="n">
        <v>1802.08</v>
      </c>
      <c r="G1357" s="322" t="s">
        <v>1213</v>
      </c>
      <c r="H1357" s="253" t="s">
        <v>872</v>
      </c>
      <c r="I1357" s="251" t="s">
        <v>393</v>
      </c>
      <c r="J1357" s="253" t="s">
        <v>887</v>
      </c>
      <c r="K1357" s="251" t="s">
        <v>761</v>
      </c>
      <c r="L1357" s="280" t="s">
        <v>761</v>
      </c>
      <c r="M1357" s="250" t="s">
        <v>815</v>
      </c>
      <c r="N1357" s="250" t="s">
        <v>815</v>
      </c>
      <c r="O1357" s="250" t="n">
        <v>392607</v>
      </c>
      <c r="P1357" s="303" t="n">
        <v>45966</v>
      </c>
      <c r="Q1357" s="287"/>
      <c r="R1357" s="287"/>
      <c r="S1357" s="287"/>
    </row>
    <row r="1358" customFormat="false" ht="12.75" hidden="false" customHeight="true" outlineLevel="0" collapsed="false">
      <c r="A1358" s="291" t="n">
        <v>1355</v>
      </c>
      <c r="B1358" s="303" t="n">
        <v>46006</v>
      </c>
      <c r="C1358" s="276" t="n">
        <v>45992</v>
      </c>
      <c r="D1358" s="251" t="s">
        <v>158</v>
      </c>
      <c r="E1358" s="251" t="s">
        <v>334</v>
      </c>
      <c r="F1358" s="278" t="n">
        <v>4480</v>
      </c>
      <c r="G1358" s="322" t="s">
        <v>1213</v>
      </c>
      <c r="H1358" s="253" t="s">
        <v>872</v>
      </c>
      <c r="I1358" s="251" t="s">
        <v>394</v>
      </c>
      <c r="J1358" s="253" t="s">
        <v>887</v>
      </c>
      <c r="K1358" s="251" t="s">
        <v>761</v>
      </c>
      <c r="L1358" s="280" t="s">
        <v>761</v>
      </c>
      <c r="M1358" s="250" t="s">
        <v>815</v>
      </c>
      <c r="N1358" s="250" t="s">
        <v>815</v>
      </c>
      <c r="O1358" s="250" t="n">
        <v>392608</v>
      </c>
      <c r="P1358" s="303" t="n">
        <v>45966</v>
      </c>
      <c r="Q1358" s="287"/>
      <c r="R1358" s="287"/>
      <c r="S1358" s="287"/>
    </row>
    <row r="1359" customFormat="false" ht="12.75" hidden="false" customHeight="true" outlineLevel="0" collapsed="false">
      <c r="A1359" s="302" t="n">
        <v>1356</v>
      </c>
      <c r="B1359" s="303" t="n">
        <v>46006</v>
      </c>
      <c r="C1359" s="276" t="n">
        <v>45992</v>
      </c>
      <c r="D1359" s="251" t="s">
        <v>158</v>
      </c>
      <c r="E1359" s="251" t="s">
        <v>334</v>
      </c>
      <c r="F1359" s="278" t="n">
        <v>308.14</v>
      </c>
      <c r="G1359" s="322" t="s">
        <v>1180</v>
      </c>
      <c r="H1359" s="253" t="s">
        <v>872</v>
      </c>
      <c r="I1359" s="251" t="s">
        <v>394</v>
      </c>
      <c r="J1359" s="253" t="s">
        <v>887</v>
      </c>
      <c r="K1359" s="251" t="s">
        <v>761</v>
      </c>
      <c r="L1359" s="280" t="s">
        <v>761</v>
      </c>
      <c r="M1359" s="250" t="s">
        <v>815</v>
      </c>
      <c r="N1359" s="250" t="s">
        <v>815</v>
      </c>
      <c r="O1359" s="250" t="n">
        <v>392609</v>
      </c>
      <c r="P1359" s="303" t="n">
        <v>45966</v>
      </c>
      <c r="Q1359" s="287"/>
      <c r="R1359" s="287"/>
      <c r="S1359" s="287"/>
    </row>
    <row r="1360" customFormat="false" ht="12.75" hidden="false" customHeight="true" outlineLevel="0" collapsed="false">
      <c r="A1360" s="291" t="n">
        <v>1357</v>
      </c>
      <c r="B1360" s="303" t="n">
        <v>46006</v>
      </c>
      <c r="C1360" s="276" t="n">
        <v>45992</v>
      </c>
      <c r="D1360" s="251" t="s">
        <v>158</v>
      </c>
      <c r="E1360" s="251" t="s">
        <v>334</v>
      </c>
      <c r="F1360" s="278" t="n">
        <v>308.14</v>
      </c>
      <c r="G1360" s="322" t="s">
        <v>1180</v>
      </c>
      <c r="H1360" s="253" t="s">
        <v>872</v>
      </c>
      <c r="I1360" s="251" t="s">
        <v>394</v>
      </c>
      <c r="J1360" s="253" t="s">
        <v>887</v>
      </c>
      <c r="K1360" s="251" t="s">
        <v>761</v>
      </c>
      <c r="L1360" s="280" t="s">
        <v>761</v>
      </c>
      <c r="M1360" s="250" t="s">
        <v>815</v>
      </c>
      <c r="N1360" s="250" t="s">
        <v>815</v>
      </c>
      <c r="O1360" s="250" t="n">
        <v>392610</v>
      </c>
      <c r="P1360" s="303" t="n">
        <v>45966</v>
      </c>
      <c r="Q1360" s="287"/>
      <c r="R1360" s="287"/>
      <c r="S1360" s="287"/>
    </row>
    <row r="1361" customFormat="false" ht="12.75" hidden="false" customHeight="true" outlineLevel="0" collapsed="false">
      <c r="A1361" s="291" t="n">
        <v>1358</v>
      </c>
      <c r="B1361" s="303" t="n">
        <v>46006</v>
      </c>
      <c r="C1361" s="276" t="n">
        <v>45962</v>
      </c>
      <c r="D1361" s="251" t="s">
        <v>158</v>
      </c>
      <c r="E1361" s="251" t="s">
        <v>248</v>
      </c>
      <c r="F1361" s="278" t="n">
        <v>87.84</v>
      </c>
      <c r="G1361" s="322" t="s">
        <v>1079</v>
      </c>
      <c r="H1361" s="253" t="s">
        <v>588</v>
      </c>
      <c r="I1361" s="251" t="s">
        <v>395</v>
      </c>
      <c r="J1361" s="253" t="s">
        <v>949</v>
      </c>
      <c r="K1361" s="251" t="s">
        <v>950</v>
      </c>
      <c r="L1361" s="280" t="s">
        <v>950</v>
      </c>
      <c r="M1361" s="250" t="s">
        <v>815</v>
      </c>
      <c r="N1361" s="250" t="s">
        <v>815</v>
      </c>
      <c r="O1361" s="250" t="n">
        <v>1048022</v>
      </c>
      <c r="P1361" s="303" t="n">
        <v>45991</v>
      </c>
      <c r="Q1361" s="287"/>
      <c r="R1361" s="287"/>
      <c r="S1361" s="287"/>
    </row>
    <row r="1362" customFormat="false" ht="12.75" hidden="false" customHeight="true" outlineLevel="0" collapsed="false">
      <c r="A1362" s="302" t="n">
        <v>1359</v>
      </c>
      <c r="B1362" s="303" t="n">
        <v>46006</v>
      </c>
      <c r="C1362" s="276" t="n">
        <v>45962</v>
      </c>
      <c r="D1362" s="251" t="s">
        <v>158</v>
      </c>
      <c r="E1362" s="251" t="s">
        <v>292</v>
      </c>
      <c r="F1362" s="278" t="n">
        <v>900</v>
      </c>
      <c r="G1362" s="322" t="s">
        <v>1165</v>
      </c>
      <c r="H1362" s="253" t="s">
        <v>708</v>
      </c>
      <c r="I1362" s="251" t="s">
        <v>397</v>
      </c>
      <c r="J1362" s="253" t="s">
        <v>1109</v>
      </c>
      <c r="K1362" s="251" t="s">
        <v>1110</v>
      </c>
      <c r="L1362" s="280" t="s">
        <v>1110</v>
      </c>
      <c r="M1362" s="250" t="s">
        <v>468</v>
      </c>
      <c r="N1362" s="250" t="s">
        <v>468</v>
      </c>
      <c r="O1362" s="250" t="n">
        <v>5</v>
      </c>
      <c r="P1362" s="303" t="n">
        <v>46000</v>
      </c>
      <c r="Q1362" s="287"/>
      <c r="R1362" s="287"/>
      <c r="S1362" s="287"/>
    </row>
    <row r="1363" customFormat="false" ht="12.75" hidden="false" customHeight="true" outlineLevel="0" collapsed="false">
      <c r="A1363" s="291" t="n">
        <v>1360</v>
      </c>
      <c r="B1363" s="303" t="n">
        <v>46007</v>
      </c>
      <c r="C1363" s="276" t="n">
        <v>45992</v>
      </c>
      <c r="D1363" s="251" t="s">
        <v>158</v>
      </c>
      <c r="E1363" s="251" t="s">
        <v>336</v>
      </c>
      <c r="F1363" s="278" t="n">
        <v>320</v>
      </c>
      <c r="G1363" s="322" t="s">
        <v>1254</v>
      </c>
      <c r="H1363" s="253" t="s">
        <v>1031</v>
      </c>
      <c r="I1363" s="251" t="s">
        <v>395</v>
      </c>
      <c r="J1363" s="253" t="s">
        <v>1255</v>
      </c>
      <c r="K1363" s="251" t="s">
        <v>1256</v>
      </c>
      <c r="L1363" s="280" t="s">
        <v>1256</v>
      </c>
      <c r="M1363" s="250" t="s">
        <v>468</v>
      </c>
      <c r="N1363" s="250" t="s">
        <v>468</v>
      </c>
      <c r="O1363" s="250" t="n">
        <v>2758</v>
      </c>
      <c r="P1363" s="303" t="n">
        <v>46006</v>
      </c>
      <c r="Q1363" s="287"/>
      <c r="R1363" s="287"/>
      <c r="S1363" s="287"/>
    </row>
    <row r="1364" customFormat="false" ht="12.75" hidden="false" customHeight="true" outlineLevel="0" collapsed="false">
      <c r="A1364" s="291" t="n">
        <v>1361</v>
      </c>
      <c r="B1364" s="303" t="n">
        <v>46007</v>
      </c>
      <c r="C1364" s="276" t="n">
        <v>45962</v>
      </c>
      <c r="D1364" s="251" t="s">
        <v>158</v>
      </c>
      <c r="E1364" s="251" t="s">
        <v>260</v>
      </c>
      <c r="F1364" s="278" t="n">
        <v>2000</v>
      </c>
      <c r="G1364" s="322" t="s">
        <v>1183</v>
      </c>
      <c r="H1364" s="253" t="s">
        <v>588</v>
      </c>
      <c r="I1364" s="251" t="s">
        <v>393</v>
      </c>
      <c r="J1364" s="253" t="s">
        <v>618</v>
      </c>
      <c r="K1364" s="251" t="s">
        <v>619</v>
      </c>
      <c r="L1364" s="280" t="s">
        <v>619</v>
      </c>
      <c r="M1364" s="250" t="s">
        <v>468</v>
      </c>
      <c r="N1364" s="250" t="s">
        <v>468</v>
      </c>
      <c r="O1364" s="250" t="n">
        <v>26</v>
      </c>
      <c r="P1364" s="303" t="n">
        <v>45993</v>
      </c>
      <c r="Q1364" s="287"/>
      <c r="R1364" s="287"/>
      <c r="S1364" s="287"/>
    </row>
    <row r="1365" customFormat="false" ht="12.75" hidden="false" customHeight="true" outlineLevel="0" collapsed="false">
      <c r="A1365" s="302" t="n">
        <v>1362</v>
      </c>
      <c r="B1365" s="303" t="n">
        <v>46008</v>
      </c>
      <c r="C1365" s="276" t="n">
        <v>45992</v>
      </c>
      <c r="D1365" s="251" t="s">
        <v>158</v>
      </c>
      <c r="E1365" s="251" t="s">
        <v>302</v>
      </c>
      <c r="F1365" s="278" t="n">
        <v>177.6</v>
      </c>
      <c r="G1365" s="322" t="s">
        <v>1157</v>
      </c>
      <c r="H1365" s="253"/>
      <c r="I1365" s="251" t="s">
        <v>392</v>
      </c>
      <c r="J1365" s="253" t="s">
        <v>839</v>
      </c>
      <c r="K1365" s="251" t="s">
        <v>479</v>
      </c>
      <c r="L1365" s="280" t="s">
        <v>479</v>
      </c>
      <c r="M1365" s="250" t="s">
        <v>468</v>
      </c>
      <c r="N1365" s="250" t="s">
        <v>468</v>
      </c>
      <c r="O1365" s="250" t="n">
        <v>7788555</v>
      </c>
      <c r="P1365" s="303" t="n">
        <v>46008</v>
      </c>
      <c r="Q1365" s="287"/>
      <c r="R1365" s="287"/>
      <c r="S1365" s="287"/>
    </row>
    <row r="1366" customFormat="false" ht="12.75" hidden="false" customHeight="true" outlineLevel="0" collapsed="false">
      <c r="A1366" s="291" t="n">
        <v>1363</v>
      </c>
      <c r="B1366" s="303" t="n">
        <v>46008</v>
      </c>
      <c r="C1366" s="276" t="n">
        <v>45992</v>
      </c>
      <c r="D1366" s="251" t="s">
        <v>147</v>
      </c>
      <c r="E1366" s="251" t="s">
        <v>203</v>
      </c>
      <c r="F1366" s="278" t="n">
        <v>856.22</v>
      </c>
      <c r="G1366" s="322" t="s">
        <v>1257</v>
      </c>
      <c r="H1366" s="253" t="s">
        <v>482</v>
      </c>
      <c r="I1366" s="251" t="s">
        <v>396</v>
      </c>
      <c r="J1366" s="251" t="s">
        <v>487</v>
      </c>
      <c r="K1366" s="251" t="s">
        <v>790</v>
      </c>
      <c r="L1366" s="280" t="s">
        <v>790</v>
      </c>
      <c r="M1366" s="250" t="s">
        <v>468</v>
      </c>
      <c r="N1366" s="250" t="s">
        <v>1159</v>
      </c>
      <c r="O1366" s="250" t="n">
        <v>69712</v>
      </c>
      <c r="P1366" s="303" t="n">
        <v>46022</v>
      </c>
      <c r="Q1366" s="287"/>
      <c r="R1366" s="287"/>
      <c r="S1366" s="287"/>
    </row>
    <row r="1367" customFormat="false" ht="12.75" hidden="false" customHeight="true" outlineLevel="0" collapsed="false">
      <c r="A1367" s="291" t="n">
        <v>1364</v>
      </c>
      <c r="B1367" s="303" t="n">
        <v>46008</v>
      </c>
      <c r="C1367" s="276" t="n">
        <v>45992</v>
      </c>
      <c r="D1367" s="251" t="s">
        <v>147</v>
      </c>
      <c r="E1367" s="251" t="s">
        <v>203</v>
      </c>
      <c r="F1367" s="278" t="n">
        <v>1477.17</v>
      </c>
      <c r="G1367" s="322" t="s">
        <v>1217</v>
      </c>
      <c r="H1367" s="253" t="s">
        <v>505</v>
      </c>
      <c r="I1367" s="251" t="s">
        <v>393</v>
      </c>
      <c r="J1367" s="251" t="s">
        <v>506</v>
      </c>
      <c r="K1367" s="251" t="s">
        <v>544</v>
      </c>
      <c r="L1367" s="280" t="s">
        <v>544</v>
      </c>
      <c r="M1367" s="250"/>
      <c r="N1367" s="250"/>
      <c r="O1367" s="250" t="n">
        <v>69195</v>
      </c>
      <c r="P1367" s="303"/>
      <c r="Q1367" s="287"/>
      <c r="R1367" s="287"/>
      <c r="S1367" s="287"/>
    </row>
    <row r="1368" customFormat="false" ht="12.75" hidden="false" customHeight="true" outlineLevel="0" collapsed="false">
      <c r="A1368" s="302" t="n">
        <v>1365</v>
      </c>
      <c r="B1368" s="303" t="n">
        <v>46008</v>
      </c>
      <c r="C1368" s="276" t="n">
        <v>45992</v>
      </c>
      <c r="D1368" s="251" t="s">
        <v>147</v>
      </c>
      <c r="E1368" s="251" t="s">
        <v>203</v>
      </c>
      <c r="F1368" s="278" t="n">
        <v>1288.42</v>
      </c>
      <c r="G1368" s="322" t="s">
        <v>1257</v>
      </c>
      <c r="H1368" s="253" t="s">
        <v>482</v>
      </c>
      <c r="I1368" s="251" t="s">
        <v>395</v>
      </c>
      <c r="J1368" s="251" t="s">
        <v>621</v>
      </c>
      <c r="K1368" s="251" t="s">
        <v>645</v>
      </c>
      <c r="L1368" s="280" t="s">
        <v>645</v>
      </c>
      <c r="M1368" s="250" t="s">
        <v>468</v>
      </c>
      <c r="N1368" s="250" t="s">
        <v>1159</v>
      </c>
      <c r="O1368" s="250" t="n">
        <v>69282</v>
      </c>
      <c r="P1368" s="303" t="n">
        <v>46022</v>
      </c>
      <c r="Q1368" s="287"/>
      <c r="R1368" s="287"/>
      <c r="S1368" s="287"/>
    </row>
    <row r="1369" customFormat="false" ht="12.75" hidden="false" customHeight="true" outlineLevel="0" collapsed="false">
      <c r="A1369" s="291" t="n">
        <v>1366</v>
      </c>
      <c r="B1369" s="303" t="n">
        <v>46008</v>
      </c>
      <c r="C1369" s="276" t="n">
        <v>45992</v>
      </c>
      <c r="D1369" s="251" t="s">
        <v>147</v>
      </c>
      <c r="E1369" s="251" t="s">
        <v>203</v>
      </c>
      <c r="F1369" s="278" t="n">
        <v>960.4</v>
      </c>
      <c r="G1369" s="322" t="s">
        <v>1257</v>
      </c>
      <c r="H1369" s="253" t="s">
        <v>482</v>
      </c>
      <c r="I1369" s="251" t="s">
        <v>394</v>
      </c>
      <c r="J1369" s="251" t="s">
        <v>487</v>
      </c>
      <c r="K1369" s="251" t="s">
        <v>520</v>
      </c>
      <c r="L1369" s="280" t="s">
        <v>520</v>
      </c>
      <c r="M1369" s="250" t="s">
        <v>468</v>
      </c>
      <c r="N1369" s="250" t="s">
        <v>1159</v>
      </c>
      <c r="O1369" s="250" t="n">
        <v>69329</v>
      </c>
      <c r="P1369" s="303" t="n">
        <v>46022</v>
      </c>
      <c r="Q1369" s="287"/>
      <c r="R1369" s="287"/>
      <c r="S1369" s="287"/>
    </row>
    <row r="1370" customFormat="false" ht="12.75" hidden="false" customHeight="true" outlineLevel="0" collapsed="false">
      <c r="A1370" s="291" t="n">
        <v>1367</v>
      </c>
      <c r="B1370" s="303" t="n">
        <v>46008</v>
      </c>
      <c r="C1370" s="276" t="n">
        <v>45992</v>
      </c>
      <c r="D1370" s="251" t="s">
        <v>147</v>
      </c>
      <c r="E1370" s="251" t="s">
        <v>203</v>
      </c>
      <c r="F1370" s="278" t="n">
        <v>856.22</v>
      </c>
      <c r="G1370" s="322" t="s">
        <v>1257</v>
      </c>
      <c r="H1370" s="253" t="s">
        <v>482</v>
      </c>
      <c r="I1370" s="251" t="s">
        <v>397</v>
      </c>
      <c r="J1370" s="251" t="s">
        <v>487</v>
      </c>
      <c r="K1370" s="277" t="s">
        <v>612</v>
      </c>
      <c r="L1370" s="280" t="s">
        <v>612</v>
      </c>
      <c r="M1370" s="250" t="s">
        <v>468</v>
      </c>
      <c r="N1370" s="250" t="s">
        <v>1159</v>
      </c>
      <c r="O1370" s="250" t="n">
        <v>69849</v>
      </c>
      <c r="P1370" s="303" t="n">
        <v>46022</v>
      </c>
      <c r="Q1370" s="287"/>
      <c r="R1370" s="287"/>
      <c r="S1370" s="287"/>
    </row>
    <row r="1371" customFormat="false" ht="12.75" hidden="false" customHeight="true" outlineLevel="0" collapsed="false">
      <c r="A1371" s="302" t="n">
        <v>1368</v>
      </c>
      <c r="B1371" s="303" t="n">
        <v>46008</v>
      </c>
      <c r="C1371" s="276" t="n">
        <v>45992</v>
      </c>
      <c r="D1371" s="251" t="s">
        <v>147</v>
      </c>
      <c r="E1371" s="251" t="s">
        <v>203</v>
      </c>
      <c r="F1371" s="278" t="n">
        <v>321.52</v>
      </c>
      <c r="G1371" s="322" t="s">
        <v>1257</v>
      </c>
      <c r="H1371" s="253" t="s">
        <v>482</v>
      </c>
      <c r="I1371" s="251" t="s">
        <v>398</v>
      </c>
      <c r="J1371" s="253" t="s">
        <v>621</v>
      </c>
      <c r="K1371" s="251" t="s">
        <v>1229</v>
      </c>
      <c r="L1371" s="280" t="s">
        <v>1229</v>
      </c>
      <c r="M1371" s="250" t="s">
        <v>468</v>
      </c>
      <c r="N1371" s="250" t="s">
        <v>1159</v>
      </c>
      <c r="O1371" s="250" t="n">
        <v>73095</v>
      </c>
      <c r="P1371" s="303" t="n">
        <v>46022</v>
      </c>
      <c r="Q1371" s="287"/>
      <c r="R1371" s="287"/>
      <c r="S1371" s="287"/>
    </row>
    <row r="1372" customFormat="false" ht="12.75" hidden="false" customHeight="true" outlineLevel="0" collapsed="false">
      <c r="A1372" s="291" t="n">
        <v>1369</v>
      </c>
      <c r="B1372" s="303" t="n">
        <v>46008</v>
      </c>
      <c r="C1372" s="276" t="n">
        <v>45992</v>
      </c>
      <c r="D1372" s="251" t="s">
        <v>147</v>
      </c>
      <c r="E1372" s="251" t="s">
        <v>203</v>
      </c>
      <c r="F1372" s="278" t="n">
        <v>960.4</v>
      </c>
      <c r="G1372" s="322" t="s">
        <v>1257</v>
      </c>
      <c r="H1372" s="253" t="s">
        <v>482</v>
      </c>
      <c r="I1372" s="251" t="s">
        <v>394</v>
      </c>
      <c r="J1372" s="296" t="s">
        <v>487</v>
      </c>
      <c r="K1372" s="280" t="s">
        <v>489</v>
      </c>
      <c r="L1372" s="280" t="s">
        <v>489</v>
      </c>
      <c r="M1372" s="250" t="s">
        <v>468</v>
      </c>
      <c r="N1372" s="250" t="s">
        <v>1159</v>
      </c>
      <c r="O1372" s="250" t="n">
        <v>69213</v>
      </c>
      <c r="P1372" s="303" t="n">
        <v>46022</v>
      </c>
      <c r="Q1372" s="287"/>
      <c r="R1372" s="287"/>
      <c r="S1372" s="287"/>
    </row>
    <row r="1373" customFormat="false" ht="12.75" hidden="false" customHeight="true" outlineLevel="0" collapsed="false">
      <c r="A1373" s="291" t="n">
        <v>1370</v>
      </c>
      <c r="B1373" s="303" t="n">
        <v>46008</v>
      </c>
      <c r="C1373" s="276" t="n">
        <v>45992</v>
      </c>
      <c r="D1373" s="251" t="s">
        <v>147</v>
      </c>
      <c r="E1373" s="251" t="s">
        <v>203</v>
      </c>
      <c r="F1373" s="278" t="n">
        <v>2216.8</v>
      </c>
      <c r="G1373" s="322" t="s">
        <v>1257</v>
      </c>
      <c r="H1373" s="253" t="s">
        <v>482</v>
      </c>
      <c r="I1373" s="251" t="s">
        <v>393</v>
      </c>
      <c r="J1373" s="296" t="s">
        <v>491</v>
      </c>
      <c r="K1373" s="251" t="s">
        <v>1002</v>
      </c>
      <c r="L1373" s="280" t="s">
        <v>1002</v>
      </c>
      <c r="M1373" s="250" t="s">
        <v>468</v>
      </c>
      <c r="N1373" s="250" t="s">
        <v>1159</v>
      </c>
      <c r="O1373" s="250" t="n">
        <v>6911</v>
      </c>
      <c r="P1373" s="303" t="n">
        <v>46022</v>
      </c>
      <c r="Q1373" s="287"/>
      <c r="R1373" s="287"/>
      <c r="S1373" s="287"/>
    </row>
    <row r="1374" customFormat="false" ht="12.75" hidden="false" customHeight="true" outlineLevel="0" collapsed="false">
      <c r="A1374" s="302" t="n">
        <v>1371</v>
      </c>
      <c r="B1374" s="303" t="n">
        <v>46008</v>
      </c>
      <c r="C1374" s="276" t="n">
        <v>45992</v>
      </c>
      <c r="D1374" s="251" t="s">
        <v>147</v>
      </c>
      <c r="E1374" s="251" t="s">
        <v>203</v>
      </c>
      <c r="F1374" s="278" t="n">
        <v>108</v>
      </c>
      <c r="G1374" s="322" t="s">
        <v>1257</v>
      </c>
      <c r="H1374" s="253" t="s">
        <v>482</v>
      </c>
      <c r="I1374" s="251" t="s">
        <v>396</v>
      </c>
      <c r="J1374" s="253" t="s">
        <v>487</v>
      </c>
      <c r="K1374" s="251" t="s">
        <v>1218</v>
      </c>
      <c r="L1374" s="280" t="s">
        <v>1218</v>
      </c>
      <c r="M1374" s="250" t="s">
        <v>468</v>
      </c>
      <c r="N1374" s="250" t="s">
        <v>1159</v>
      </c>
      <c r="O1374" s="250" t="n">
        <v>72991</v>
      </c>
      <c r="P1374" s="303" t="n">
        <v>46022</v>
      </c>
      <c r="Q1374" s="287"/>
      <c r="R1374" s="287"/>
      <c r="S1374" s="287"/>
    </row>
    <row r="1375" customFormat="false" ht="12.75" hidden="false" customHeight="true" outlineLevel="0" collapsed="false">
      <c r="A1375" s="291" t="n">
        <v>1372</v>
      </c>
      <c r="B1375" s="303" t="n">
        <v>46008</v>
      </c>
      <c r="C1375" s="276" t="n">
        <v>45992</v>
      </c>
      <c r="D1375" s="251" t="s">
        <v>147</v>
      </c>
      <c r="E1375" s="251" t="s">
        <v>203</v>
      </c>
      <c r="F1375" s="278" t="n">
        <v>960.4</v>
      </c>
      <c r="G1375" s="322" t="s">
        <v>1257</v>
      </c>
      <c r="H1375" s="253" t="s">
        <v>482</v>
      </c>
      <c r="I1375" s="251" t="s">
        <v>396</v>
      </c>
      <c r="J1375" s="251" t="s">
        <v>487</v>
      </c>
      <c r="K1375" s="251" t="s">
        <v>692</v>
      </c>
      <c r="L1375" s="280" t="s">
        <v>692</v>
      </c>
      <c r="M1375" s="250" t="s">
        <v>468</v>
      </c>
      <c r="N1375" s="250" t="s">
        <v>1159</v>
      </c>
      <c r="O1375" s="250" t="n">
        <v>69334</v>
      </c>
      <c r="P1375" s="303" t="n">
        <v>46022</v>
      </c>
      <c r="Q1375" s="287"/>
      <c r="R1375" s="287"/>
      <c r="S1375" s="287"/>
    </row>
    <row r="1376" customFormat="false" ht="12.75" hidden="false" customHeight="true" outlineLevel="0" collapsed="false">
      <c r="A1376" s="291" t="n">
        <v>1373</v>
      </c>
      <c r="B1376" s="303" t="n">
        <v>46008</v>
      </c>
      <c r="C1376" s="276" t="n">
        <v>45992</v>
      </c>
      <c r="D1376" s="251" t="s">
        <v>147</v>
      </c>
      <c r="E1376" s="251" t="s">
        <v>203</v>
      </c>
      <c r="F1376" s="278" t="n">
        <v>1114.4</v>
      </c>
      <c r="G1376" s="322" t="s">
        <v>1257</v>
      </c>
      <c r="H1376" s="253" t="s">
        <v>482</v>
      </c>
      <c r="I1376" s="251" t="s">
        <v>393</v>
      </c>
      <c r="J1376" s="251" t="s">
        <v>483</v>
      </c>
      <c r="K1376" s="253" t="s">
        <v>521</v>
      </c>
      <c r="L1376" s="280" t="s">
        <v>521</v>
      </c>
      <c r="M1376" s="250" t="s">
        <v>468</v>
      </c>
      <c r="N1376" s="250" t="s">
        <v>1159</v>
      </c>
      <c r="O1376" s="250" t="n">
        <v>69442</v>
      </c>
      <c r="P1376" s="303" t="n">
        <v>46022</v>
      </c>
      <c r="Q1376" s="287"/>
      <c r="R1376" s="287"/>
      <c r="S1376" s="287"/>
    </row>
    <row r="1377" customFormat="false" ht="12.75" hidden="false" customHeight="true" outlineLevel="0" collapsed="false">
      <c r="A1377" s="302" t="n">
        <v>1374</v>
      </c>
      <c r="B1377" s="303" t="n">
        <v>46008</v>
      </c>
      <c r="C1377" s="276" t="n">
        <v>45992</v>
      </c>
      <c r="D1377" s="251" t="s">
        <v>147</v>
      </c>
      <c r="E1377" s="251" t="s">
        <v>203</v>
      </c>
      <c r="F1377" s="278" t="n">
        <v>215.99</v>
      </c>
      <c r="G1377" s="322" t="s">
        <v>1257</v>
      </c>
      <c r="H1377" s="253" t="s">
        <v>482</v>
      </c>
      <c r="I1377" s="251" t="s">
        <v>397</v>
      </c>
      <c r="J1377" s="253" t="s">
        <v>487</v>
      </c>
      <c r="K1377" s="251" t="s">
        <v>1219</v>
      </c>
      <c r="L1377" s="280" t="s">
        <v>1219</v>
      </c>
      <c r="M1377" s="250" t="s">
        <v>468</v>
      </c>
      <c r="N1377" s="250" t="s">
        <v>1159</v>
      </c>
      <c r="O1377" s="250" t="n">
        <v>72787</v>
      </c>
      <c r="P1377" s="303" t="n">
        <v>46022</v>
      </c>
      <c r="Q1377" s="287"/>
      <c r="R1377" s="287"/>
      <c r="S1377" s="287"/>
    </row>
    <row r="1378" customFormat="false" ht="12.75" hidden="false" customHeight="true" outlineLevel="0" collapsed="false">
      <c r="A1378" s="291" t="n">
        <v>1375</v>
      </c>
      <c r="B1378" s="303" t="n">
        <v>46008</v>
      </c>
      <c r="C1378" s="276" t="n">
        <v>45992</v>
      </c>
      <c r="D1378" s="251" t="s">
        <v>147</v>
      </c>
      <c r="E1378" s="251" t="s">
        <v>203</v>
      </c>
      <c r="F1378" s="278" t="n">
        <v>1162.85</v>
      </c>
      <c r="G1378" s="322" t="s">
        <v>1257</v>
      </c>
      <c r="H1378" s="253" t="s">
        <v>482</v>
      </c>
      <c r="I1378" s="251" t="s">
        <v>397</v>
      </c>
      <c r="J1378" s="251" t="s">
        <v>621</v>
      </c>
      <c r="K1378" s="251" t="s">
        <v>694</v>
      </c>
      <c r="L1378" s="280" t="s">
        <v>694</v>
      </c>
      <c r="M1378" s="250" t="s">
        <v>468</v>
      </c>
      <c r="N1378" s="250" t="s">
        <v>1159</v>
      </c>
      <c r="O1378" s="250" t="n">
        <v>69850</v>
      </c>
      <c r="P1378" s="303" t="n">
        <v>46022</v>
      </c>
      <c r="Q1378" s="287"/>
      <c r="R1378" s="287"/>
      <c r="S1378" s="287"/>
    </row>
    <row r="1379" customFormat="false" ht="12.75" hidden="false" customHeight="true" outlineLevel="0" collapsed="false">
      <c r="A1379" s="291" t="n">
        <v>1376</v>
      </c>
      <c r="B1379" s="303" t="n">
        <v>46008</v>
      </c>
      <c r="C1379" s="276" t="n">
        <v>45992</v>
      </c>
      <c r="D1379" s="251" t="s">
        <v>147</v>
      </c>
      <c r="E1379" s="251" t="s">
        <v>203</v>
      </c>
      <c r="F1379" s="278" t="n">
        <v>960.4</v>
      </c>
      <c r="G1379" s="322" t="s">
        <v>1257</v>
      </c>
      <c r="H1379" s="253" t="s">
        <v>482</v>
      </c>
      <c r="I1379" s="251" t="s">
        <v>395</v>
      </c>
      <c r="J1379" s="295" t="s">
        <v>487</v>
      </c>
      <c r="K1379" s="251" t="s">
        <v>509</v>
      </c>
      <c r="L1379" s="280" t="s">
        <v>509</v>
      </c>
      <c r="M1379" s="250" t="s">
        <v>468</v>
      </c>
      <c r="N1379" s="250" t="s">
        <v>1159</v>
      </c>
      <c r="O1379" s="250" t="n">
        <v>69326</v>
      </c>
      <c r="P1379" s="303" t="n">
        <v>46022</v>
      </c>
      <c r="Q1379" s="287"/>
      <c r="R1379" s="287"/>
      <c r="S1379" s="287"/>
    </row>
    <row r="1380" customFormat="false" ht="12.75" hidden="false" customHeight="true" outlineLevel="0" collapsed="false">
      <c r="A1380" s="302" t="n">
        <v>1377</v>
      </c>
      <c r="B1380" s="303" t="n">
        <v>46008</v>
      </c>
      <c r="C1380" s="276" t="n">
        <v>45992</v>
      </c>
      <c r="D1380" s="251" t="s">
        <v>147</v>
      </c>
      <c r="E1380" s="251" t="s">
        <v>203</v>
      </c>
      <c r="F1380" s="278" t="n">
        <v>431.97</v>
      </c>
      <c r="G1380" s="322" t="s">
        <v>1257</v>
      </c>
      <c r="H1380" s="253" t="s">
        <v>482</v>
      </c>
      <c r="I1380" s="251" t="s">
        <v>394</v>
      </c>
      <c r="J1380" s="253" t="s">
        <v>487</v>
      </c>
      <c r="K1380" s="251" t="s">
        <v>1164</v>
      </c>
      <c r="L1380" s="280" t="s">
        <v>1164</v>
      </c>
      <c r="M1380" s="250" t="s">
        <v>468</v>
      </c>
      <c r="N1380" s="250" t="s">
        <v>1159</v>
      </c>
      <c r="O1380" s="250" t="n">
        <v>71703</v>
      </c>
      <c r="P1380" s="303" t="n">
        <v>46022</v>
      </c>
      <c r="Q1380" s="287"/>
      <c r="R1380" s="287"/>
      <c r="S1380" s="287"/>
    </row>
    <row r="1381" customFormat="false" ht="12.75" hidden="false" customHeight="true" outlineLevel="0" collapsed="false">
      <c r="A1381" s="291" t="n">
        <v>1378</v>
      </c>
      <c r="B1381" s="303" t="n">
        <v>46008</v>
      </c>
      <c r="C1381" s="276" t="n">
        <v>45992</v>
      </c>
      <c r="D1381" s="251" t="s">
        <v>147</v>
      </c>
      <c r="E1381" s="251" t="s">
        <v>203</v>
      </c>
      <c r="F1381" s="278" t="n">
        <v>960.4</v>
      </c>
      <c r="G1381" s="322" t="s">
        <v>1257</v>
      </c>
      <c r="H1381" s="253" t="s">
        <v>482</v>
      </c>
      <c r="I1381" s="251" t="s">
        <v>395</v>
      </c>
      <c r="J1381" s="249" t="s">
        <v>487</v>
      </c>
      <c r="K1381" s="251" t="s">
        <v>830</v>
      </c>
      <c r="L1381" s="280" t="s">
        <v>830</v>
      </c>
      <c r="M1381" s="250" t="s">
        <v>468</v>
      </c>
      <c r="N1381" s="250" t="s">
        <v>1159</v>
      </c>
      <c r="O1381" s="250" t="n">
        <v>69214</v>
      </c>
      <c r="P1381" s="303" t="n">
        <v>46022</v>
      </c>
      <c r="Q1381" s="287"/>
      <c r="R1381" s="287"/>
      <c r="S1381" s="287"/>
    </row>
    <row r="1382" customFormat="false" ht="12.75" hidden="false" customHeight="true" outlineLevel="0" collapsed="false">
      <c r="A1382" s="291" t="n">
        <v>1379</v>
      </c>
      <c r="B1382" s="303" t="n">
        <v>46008</v>
      </c>
      <c r="C1382" s="276" t="n">
        <v>45992</v>
      </c>
      <c r="D1382" s="251" t="s">
        <v>136</v>
      </c>
      <c r="E1382" s="251" t="s">
        <v>142</v>
      </c>
      <c r="F1382" s="278" t="n">
        <v>21.74</v>
      </c>
      <c r="G1382" s="322" t="s">
        <v>1151</v>
      </c>
      <c r="H1382" s="253" t="s">
        <v>505</v>
      </c>
      <c r="I1382" s="251" t="s">
        <v>395</v>
      </c>
      <c r="J1382" s="251" t="s">
        <v>487</v>
      </c>
      <c r="K1382" s="251" t="s">
        <v>695</v>
      </c>
      <c r="L1382" s="280" t="s">
        <v>695</v>
      </c>
      <c r="M1382" s="250" t="s">
        <v>468</v>
      </c>
      <c r="N1382" s="250" t="s">
        <v>468</v>
      </c>
      <c r="O1382" s="250" t="n">
        <v>2174</v>
      </c>
      <c r="P1382" s="303"/>
      <c r="Q1382" s="287"/>
      <c r="R1382" s="287"/>
      <c r="S1382" s="287"/>
    </row>
    <row r="1383" customFormat="false" ht="12.75" hidden="false" customHeight="true" outlineLevel="0" collapsed="false">
      <c r="A1383" s="302" t="n">
        <v>1380</v>
      </c>
      <c r="B1383" s="303" t="n">
        <v>46008</v>
      </c>
      <c r="C1383" s="276" t="n">
        <v>45992</v>
      </c>
      <c r="D1383" s="251" t="s">
        <v>147</v>
      </c>
      <c r="E1383" s="251" t="s">
        <v>203</v>
      </c>
      <c r="F1383" s="278" t="n">
        <v>960.4</v>
      </c>
      <c r="G1383" s="322" t="s">
        <v>1257</v>
      </c>
      <c r="H1383" s="253" t="s">
        <v>482</v>
      </c>
      <c r="I1383" s="251" t="s">
        <v>395</v>
      </c>
      <c r="J1383" s="251" t="s">
        <v>487</v>
      </c>
      <c r="K1383" s="251" t="s">
        <v>695</v>
      </c>
      <c r="L1383" s="280" t="s">
        <v>695</v>
      </c>
      <c r="M1383" s="250" t="s">
        <v>468</v>
      </c>
      <c r="N1383" s="250" t="s">
        <v>1159</v>
      </c>
      <c r="O1383" s="250" t="n">
        <v>69327</v>
      </c>
      <c r="P1383" s="303" t="n">
        <v>46022</v>
      </c>
      <c r="Q1383" s="287"/>
      <c r="R1383" s="287"/>
      <c r="S1383" s="287"/>
    </row>
    <row r="1384" customFormat="false" ht="12.75" hidden="false" customHeight="true" outlineLevel="0" collapsed="false">
      <c r="A1384" s="291" t="n">
        <v>1381</v>
      </c>
      <c r="B1384" s="303" t="n">
        <v>46008</v>
      </c>
      <c r="C1384" s="276" t="n">
        <v>45992</v>
      </c>
      <c r="D1384" s="251" t="s">
        <v>147</v>
      </c>
      <c r="E1384" s="251" t="s">
        <v>203</v>
      </c>
      <c r="F1384" s="278" t="n">
        <v>960.4</v>
      </c>
      <c r="G1384" s="322" t="s">
        <v>1257</v>
      </c>
      <c r="H1384" s="253" t="s">
        <v>482</v>
      </c>
      <c r="I1384" s="251" t="s">
        <v>396</v>
      </c>
      <c r="J1384" s="295" t="s">
        <v>487</v>
      </c>
      <c r="K1384" s="251" t="s">
        <v>514</v>
      </c>
      <c r="L1384" s="280" t="s">
        <v>514</v>
      </c>
      <c r="M1384" s="250" t="s">
        <v>468</v>
      </c>
      <c r="N1384" s="250" t="s">
        <v>1159</v>
      </c>
      <c r="O1384" s="250" t="n">
        <v>69333</v>
      </c>
      <c r="P1384" s="303" t="n">
        <v>46022</v>
      </c>
      <c r="Q1384" s="287"/>
      <c r="R1384" s="287"/>
      <c r="S1384" s="287"/>
    </row>
    <row r="1385" customFormat="false" ht="12.75" hidden="false" customHeight="true" outlineLevel="0" collapsed="false">
      <c r="A1385" s="291" t="n">
        <v>1382</v>
      </c>
      <c r="B1385" s="303" t="n">
        <v>46008</v>
      </c>
      <c r="C1385" s="276" t="n">
        <v>45992</v>
      </c>
      <c r="D1385" s="251" t="s">
        <v>147</v>
      </c>
      <c r="E1385" s="251" t="s">
        <v>203</v>
      </c>
      <c r="F1385" s="278" t="n">
        <v>1709.09</v>
      </c>
      <c r="G1385" s="322" t="s">
        <v>1257</v>
      </c>
      <c r="H1385" s="253" t="s">
        <v>482</v>
      </c>
      <c r="I1385" s="251" t="s">
        <v>394</v>
      </c>
      <c r="J1385" s="296" t="s">
        <v>487</v>
      </c>
      <c r="K1385" s="280" t="s">
        <v>490</v>
      </c>
      <c r="L1385" s="280" t="s">
        <v>490</v>
      </c>
      <c r="M1385" s="250" t="s">
        <v>468</v>
      </c>
      <c r="N1385" s="250" t="s">
        <v>1159</v>
      </c>
      <c r="O1385" s="250" t="n">
        <v>69217</v>
      </c>
      <c r="P1385" s="303" t="n">
        <v>46022</v>
      </c>
      <c r="Q1385" s="287"/>
      <c r="R1385" s="287"/>
      <c r="S1385" s="287"/>
    </row>
    <row r="1386" customFormat="false" ht="12.75" hidden="false" customHeight="true" outlineLevel="0" collapsed="false">
      <c r="A1386" s="302" t="n">
        <v>1383</v>
      </c>
      <c r="B1386" s="303" t="n">
        <v>46008</v>
      </c>
      <c r="C1386" s="276" t="n">
        <v>45992</v>
      </c>
      <c r="D1386" s="251" t="s">
        <v>147</v>
      </c>
      <c r="E1386" s="251" t="s">
        <v>203</v>
      </c>
      <c r="F1386" s="278" t="n">
        <v>539.97</v>
      </c>
      <c r="G1386" s="322" t="s">
        <v>1257</v>
      </c>
      <c r="H1386" s="253" t="s">
        <v>482</v>
      </c>
      <c r="I1386" s="251" t="s">
        <v>394</v>
      </c>
      <c r="J1386" s="253" t="s">
        <v>487</v>
      </c>
      <c r="K1386" s="251" t="s">
        <v>982</v>
      </c>
      <c r="L1386" s="280" t="s">
        <v>982</v>
      </c>
      <c r="M1386" s="250" t="s">
        <v>468</v>
      </c>
      <c r="N1386" s="250" t="s">
        <v>1159</v>
      </c>
      <c r="O1386" s="250" t="n">
        <v>70924</v>
      </c>
      <c r="P1386" s="303" t="n">
        <v>46022</v>
      </c>
      <c r="Q1386" s="287"/>
      <c r="R1386" s="287"/>
      <c r="S1386" s="287"/>
    </row>
    <row r="1387" customFormat="false" ht="12.75" hidden="false" customHeight="true" outlineLevel="0" collapsed="false">
      <c r="A1387" s="291" t="n">
        <v>1384</v>
      </c>
      <c r="B1387" s="303" t="n">
        <v>46008</v>
      </c>
      <c r="C1387" s="276" t="n">
        <v>45992</v>
      </c>
      <c r="D1387" s="251" t="s">
        <v>147</v>
      </c>
      <c r="E1387" s="251" t="s">
        <v>203</v>
      </c>
      <c r="F1387" s="278" t="n">
        <v>272.72</v>
      </c>
      <c r="G1387" s="322" t="s">
        <v>1257</v>
      </c>
      <c r="H1387" s="253" t="s">
        <v>482</v>
      </c>
      <c r="I1387" s="251" t="s">
        <v>394</v>
      </c>
      <c r="J1387" s="253" t="s">
        <v>485</v>
      </c>
      <c r="K1387" s="251" t="s">
        <v>1058</v>
      </c>
      <c r="L1387" s="280" t="s">
        <v>1058</v>
      </c>
      <c r="M1387" s="250" t="s">
        <v>468</v>
      </c>
      <c r="N1387" s="250" t="s">
        <v>1159</v>
      </c>
      <c r="O1387" s="250" t="n">
        <v>71621</v>
      </c>
      <c r="P1387" s="303" t="n">
        <v>46022</v>
      </c>
      <c r="Q1387" s="287"/>
      <c r="R1387" s="287"/>
      <c r="S1387" s="287"/>
    </row>
    <row r="1388" customFormat="false" ht="12.75" hidden="false" customHeight="true" outlineLevel="0" collapsed="false">
      <c r="A1388" s="291" t="n">
        <v>1385</v>
      </c>
      <c r="B1388" s="303" t="n">
        <v>46008</v>
      </c>
      <c r="C1388" s="276" t="n">
        <v>45992</v>
      </c>
      <c r="D1388" s="251" t="s">
        <v>147</v>
      </c>
      <c r="E1388" s="251" t="s">
        <v>203</v>
      </c>
      <c r="F1388" s="278" t="n">
        <v>1288.42</v>
      </c>
      <c r="G1388" s="322" t="s">
        <v>1257</v>
      </c>
      <c r="H1388" s="253" t="s">
        <v>482</v>
      </c>
      <c r="I1388" s="251" t="s">
        <v>396</v>
      </c>
      <c r="J1388" s="251" t="s">
        <v>621</v>
      </c>
      <c r="K1388" s="251" t="s">
        <v>646</v>
      </c>
      <c r="L1388" s="280" t="s">
        <v>646</v>
      </c>
      <c r="M1388" s="250" t="s">
        <v>468</v>
      </c>
      <c r="N1388" s="250" t="s">
        <v>1159</v>
      </c>
      <c r="O1388" s="250" t="n">
        <v>69331</v>
      </c>
      <c r="P1388" s="303" t="n">
        <v>46022</v>
      </c>
      <c r="Q1388" s="287"/>
      <c r="R1388" s="287"/>
      <c r="S1388" s="287"/>
    </row>
    <row r="1389" customFormat="false" ht="12.75" hidden="false" customHeight="true" outlineLevel="0" collapsed="false">
      <c r="A1389" s="302" t="n">
        <v>1386</v>
      </c>
      <c r="B1389" s="303" t="n">
        <v>46008</v>
      </c>
      <c r="C1389" s="276" t="n">
        <v>45992</v>
      </c>
      <c r="D1389" s="251" t="s">
        <v>147</v>
      </c>
      <c r="E1389" s="251" t="s">
        <v>203</v>
      </c>
      <c r="F1389" s="278" t="n">
        <v>752.04</v>
      </c>
      <c r="G1389" s="322" t="s">
        <v>1257</v>
      </c>
      <c r="H1389" s="253" t="s">
        <v>482</v>
      </c>
      <c r="I1389" s="251" t="s">
        <v>397</v>
      </c>
      <c r="J1389" s="249" t="s">
        <v>487</v>
      </c>
      <c r="K1389" s="251" t="s">
        <v>831</v>
      </c>
      <c r="L1389" s="280" t="s">
        <v>831</v>
      </c>
      <c r="M1389" s="250" t="s">
        <v>468</v>
      </c>
      <c r="N1389" s="250" t="s">
        <v>1159</v>
      </c>
      <c r="O1389" s="250" t="n">
        <v>70108</v>
      </c>
      <c r="P1389" s="303" t="n">
        <v>46022</v>
      </c>
      <c r="Q1389" s="287"/>
      <c r="R1389" s="287"/>
      <c r="S1389" s="287"/>
    </row>
    <row r="1390" customFormat="false" ht="12.75" hidden="false" customHeight="true" outlineLevel="0" collapsed="false">
      <c r="A1390" s="291" t="n">
        <v>1387</v>
      </c>
      <c r="B1390" s="303" t="n">
        <v>46008</v>
      </c>
      <c r="C1390" s="276" t="n">
        <v>45992</v>
      </c>
      <c r="D1390" s="251" t="s">
        <v>147</v>
      </c>
      <c r="E1390" s="251" t="s">
        <v>203</v>
      </c>
      <c r="F1390" s="278" t="n">
        <v>628.66</v>
      </c>
      <c r="G1390" s="322" t="s">
        <v>1257</v>
      </c>
      <c r="H1390" s="253" t="s">
        <v>482</v>
      </c>
      <c r="I1390" s="251" t="s">
        <v>394</v>
      </c>
      <c r="J1390" s="249" t="s">
        <v>483</v>
      </c>
      <c r="K1390" s="251" t="s">
        <v>977</v>
      </c>
      <c r="L1390" s="280" t="s">
        <v>977</v>
      </c>
      <c r="M1390" s="250" t="s">
        <v>468</v>
      </c>
      <c r="N1390" s="250" t="s">
        <v>1159</v>
      </c>
      <c r="O1390" s="250" t="n">
        <v>71083</v>
      </c>
      <c r="P1390" s="303" t="n">
        <v>46022</v>
      </c>
      <c r="Q1390" s="287"/>
      <c r="R1390" s="287"/>
      <c r="S1390" s="287"/>
    </row>
    <row r="1391" customFormat="false" ht="12.75" hidden="false" customHeight="true" outlineLevel="0" collapsed="false">
      <c r="A1391" s="291" t="n">
        <v>1388</v>
      </c>
      <c r="B1391" s="303" t="n">
        <v>46009</v>
      </c>
      <c r="C1391" s="276" t="n">
        <v>45962</v>
      </c>
      <c r="D1391" s="251" t="s">
        <v>158</v>
      </c>
      <c r="E1391" s="251" t="s">
        <v>356</v>
      </c>
      <c r="F1391" s="278" t="n">
        <v>488.93</v>
      </c>
      <c r="G1391" s="322" t="s">
        <v>1258</v>
      </c>
      <c r="H1391" s="253" t="s">
        <v>588</v>
      </c>
      <c r="I1391" s="251" t="s">
        <v>395</v>
      </c>
      <c r="J1391" s="253" t="s">
        <v>471</v>
      </c>
      <c r="K1391" s="251" t="s">
        <v>467</v>
      </c>
      <c r="L1391" s="280" t="s">
        <v>467</v>
      </c>
      <c r="M1391" s="250" t="s">
        <v>468</v>
      </c>
      <c r="N1391" s="250" t="s">
        <v>468</v>
      </c>
      <c r="O1391" s="250"/>
      <c r="P1391" s="303"/>
      <c r="Q1391" s="287"/>
      <c r="R1391" s="287"/>
      <c r="S1391" s="287"/>
    </row>
    <row r="1392" customFormat="false" ht="12.75" hidden="false" customHeight="true" outlineLevel="0" collapsed="false">
      <c r="A1392" s="302" t="n">
        <v>1389</v>
      </c>
      <c r="B1392" s="303" t="n">
        <v>46009</v>
      </c>
      <c r="C1392" s="276" t="n">
        <v>45962</v>
      </c>
      <c r="D1392" s="251" t="s">
        <v>158</v>
      </c>
      <c r="E1392" s="251" t="s">
        <v>356</v>
      </c>
      <c r="F1392" s="278" t="n">
        <v>272.83</v>
      </c>
      <c r="G1392" s="322" t="s">
        <v>1258</v>
      </c>
      <c r="H1392" s="253" t="s">
        <v>588</v>
      </c>
      <c r="I1392" s="251" t="s">
        <v>397</v>
      </c>
      <c r="J1392" s="253" t="s">
        <v>471</v>
      </c>
      <c r="K1392" s="251" t="s">
        <v>467</v>
      </c>
      <c r="L1392" s="280" t="s">
        <v>467</v>
      </c>
      <c r="M1392" s="250" t="s">
        <v>468</v>
      </c>
      <c r="N1392" s="250" t="s">
        <v>468</v>
      </c>
      <c r="O1392" s="250"/>
      <c r="P1392" s="303"/>
      <c r="Q1392" s="287"/>
      <c r="R1392" s="287"/>
      <c r="S1392" s="287"/>
    </row>
    <row r="1393" customFormat="false" ht="12.75" hidden="false" customHeight="true" outlineLevel="0" collapsed="false">
      <c r="A1393" s="291" t="n">
        <v>1390</v>
      </c>
      <c r="B1393" s="303" t="n">
        <v>46009</v>
      </c>
      <c r="C1393" s="276" t="n">
        <v>45962</v>
      </c>
      <c r="D1393" s="251" t="s">
        <v>158</v>
      </c>
      <c r="E1393" s="251" t="s">
        <v>356</v>
      </c>
      <c r="F1393" s="278" t="n">
        <v>576.73</v>
      </c>
      <c r="G1393" s="322" t="s">
        <v>1258</v>
      </c>
      <c r="H1393" s="253" t="s">
        <v>588</v>
      </c>
      <c r="I1393" s="251" t="s">
        <v>394</v>
      </c>
      <c r="J1393" s="253" t="s">
        <v>471</v>
      </c>
      <c r="K1393" s="251" t="s">
        <v>467</v>
      </c>
      <c r="L1393" s="280" t="s">
        <v>467</v>
      </c>
      <c r="M1393" s="250" t="s">
        <v>468</v>
      </c>
      <c r="N1393" s="250" t="s">
        <v>468</v>
      </c>
      <c r="O1393" s="250"/>
      <c r="P1393" s="303"/>
      <c r="Q1393" s="287"/>
      <c r="R1393" s="287"/>
      <c r="S1393" s="287"/>
    </row>
    <row r="1394" customFormat="false" ht="12.75" hidden="false" customHeight="true" outlineLevel="0" collapsed="false">
      <c r="A1394" s="291" t="n">
        <v>1391</v>
      </c>
      <c r="B1394" s="303" t="n">
        <v>46009</v>
      </c>
      <c r="C1394" s="276" t="n">
        <v>45962</v>
      </c>
      <c r="D1394" s="251" t="s">
        <v>158</v>
      </c>
      <c r="E1394" s="251" t="s">
        <v>356</v>
      </c>
      <c r="F1394" s="278" t="n">
        <v>212.36</v>
      </c>
      <c r="G1394" s="322" t="s">
        <v>1258</v>
      </c>
      <c r="H1394" s="253" t="s">
        <v>588</v>
      </c>
      <c r="I1394" s="251" t="s">
        <v>396</v>
      </c>
      <c r="J1394" s="253" t="s">
        <v>471</v>
      </c>
      <c r="K1394" s="251" t="s">
        <v>467</v>
      </c>
      <c r="L1394" s="280" t="s">
        <v>467</v>
      </c>
      <c r="M1394" s="250" t="s">
        <v>468</v>
      </c>
      <c r="N1394" s="250" t="s">
        <v>468</v>
      </c>
      <c r="O1394" s="250"/>
      <c r="P1394" s="303"/>
      <c r="Q1394" s="287"/>
      <c r="R1394" s="287"/>
      <c r="S1394" s="287"/>
    </row>
    <row r="1395" customFormat="false" ht="12.75" hidden="false" customHeight="true" outlineLevel="0" collapsed="false">
      <c r="A1395" s="302" t="n">
        <v>1392</v>
      </c>
      <c r="B1395" s="303" t="n">
        <v>46009</v>
      </c>
      <c r="C1395" s="276" t="n">
        <v>45992</v>
      </c>
      <c r="D1395" s="251" t="s">
        <v>136</v>
      </c>
      <c r="E1395" s="251" t="s">
        <v>142</v>
      </c>
      <c r="F1395" s="278" t="n">
        <v>2235.7</v>
      </c>
      <c r="G1395" s="322" t="s">
        <v>1259</v>
      </c>
      <c r="H1395" s="253"/>
      <c r="I1395" s="251" t="s">
        <v>392</v>
      </c>
      <c r="J1395" s="253" t="s">
        <v>471</v>
      </c>
      <c r="K1395" s="251" t="s">
        <v>467</v>
      </c>
      <c r="L1395" s="280" t="s">
        <v>467</v>
      </c>
      <c r="M1395" s="250" t="s">
        <v>468</v>
      </c>
      <c r="N1395" s="250" t="s">
        <v>468</v>
      </c>
      <c r="O1395" s="250"/>
      <c r="P1395" s="303"/>
      <c r="Q1395" s="287"/>
      <c r="R1395" s="287"/>
      <c r="S1395" s="287"/>
    </row>
    <row r="1396" customFormat="false" ht="12.75" hidden="false" customHeight="true" outlineLevel="0" collapsed="false">
      <c r="A1396" s="291" t="n">
        <v>1393</v>
      </c>
      <c r="B1396" s="303" t="n">
        <v>46009</v>
      </c>
      <c r="C1396" s="276" t="n">
        <v>46023</v>
      </c>
      <c r="D1396" s="251" t="s">
        <v>147</v>
      </c>
      <c r="E1396" s="251" t="s">
        <v>218</v>
      </c>
      <c r="F1396" s="278" t="n">
        <v>1385.62</v>
      </c>
      <c r="G1396" s="322" t="s">
        <v>1257</v>
      </c>
      <c r="H1396" s="253" t="s">
        <v>482</v>
      </c>
      <c r="I1396" s="251" t="s">
        <v>394</v>
      </c>
      <c r="J1396" s="253" t="s">
        <v>527</v>
      </c>
      <c r="K1396" s="251" t="s">
        <v>528</v>
      </c>
      <c r="L1396" s="280" t="s">
        <v>528</v>
      </c>
      <c r="M1396" s="250" t="s">
        <v>815</v>
      </c>
      <c r="N1396" s="250" t="s">
        <v>815</v>
      </c>
      <c r="O1396" s="250" t="n">
        <v>138562</v>
      </c>
      <c r="P1396" s="303" t="n">
        <v>46008</v>
      </c>
      <c r="Q1396" s="287"/>
      <c r="R1396" s="287"/>
      <c r="S1396" s="287"/>
    </row>
    <row r="1397" customFormat="false" ht="12.75" hidden="false" customHeight="true" outlineLevel="0" collapsed="false">
      <c r="A1397" s="291" t="n">
        <v>1394</v>
      </c>
      <c r="B1397" s="303" t="n">
        <v>46009</v>
      </c>
      <c r="C1397" s="276" t="n">
        <v>46023</v>
      </c>
      <c r="D1397" s="251" t="s">
        <v>147</v>
      </c>
      <c r="E1397" s="251" t="s">
        <v>218</v>
      </c>
      <c r="F1397" s="278" t="n">
        <v>158.92</v>
      </c>
      <c r="G1397" s="322" t="s">
        <v>1257</v>
      </c>
      <c r="H1397" s="253" t="s">
        <v>482</v>
      </c>
      <c r="I1397" s="251" t="s">
        <v>395</v>
      </c>
      <c r="J1397" s="253" t="s">
        <v>527</v>
      </c>
      <c r="K1397" s="251" t="s">
        <v>528</v>
      </c>
      <c r="L1397" s="280" t="s">
        <v>528</v>
      </c>
      <c r="M1397" s="250" t="s">
        <v>815</v>
      </c>
      <c r="N1397" s="250" t="s">
        <v>815</v>
      </c>
      <c r="O1397" s="250" t="n">
        <v>16224655</v>
      </c>
      <c r="P1397" s="303" t="n">
        <v>46008</v>
      </c>
      <c r="Q1397" s="287"/>
      <c r="R1397" s="287"/>
      <c r="S1397" s="287"/>
    </row>
    <row r="1398" customFormat="false" ht="12.75" hidden="false" customHeight="true" outlineLevel="0" collapsed="false">
      <c r="A1398" s="302" t="n">
        <v>1395</v>
      </c>
      <c r="B1398" s="303" t="n">
        <v>46009</v>
      </c>
      <c r="C1398" s="276" t="n">
        <v>46023</v>
      </c>
      <c r="D1398" s="251" t="s">
        <v>147</v>
      </c>
      <c r="E1398" s="251" t="s">
        <v>218</v>
      </c>
      <c r="F1398" s="278" t="n">
        <v>117.02</v>
      </c>
      <c r="G1398" s="322" t="s">
        <v>1257</v>
      </c>
      <c r="H1398" s="253" t="s">
        <v>482</v>
      </c>
      <c r="I1398" s="251" t="s">
        <v>397</v>
      </c>
      <c r="J1398" s="253" t="s">
        <v>527</v>
      </c>
      <c r="K1398" s="251" t="s">
        <v>528</v>
      </c>
      <c r="L1398" s="280" t="s">
        <v>528</v>
      </c>
      <c r="M1398" s="250" t="s">
        <v>815</v>
      </c>
      <c r="N1398" s="250" t="s">
        <v>815</v>
      </c>
      <c r="O1398" s="250" t="n">
        <v>16224659</v>
      </c>
      <c r="P1398" s="303" t="n">
        <v>46008</v>
      </c>
      <c r="Q1398" s="287"/>
      <c r="R1398" s="287"/>
      <c r="S1398" s="287"/>
    </row>
    <row r="1399" customFormat="false" ht="12.75" hidden="false" customHeight="true" outlineLevel="0" collapsed="false">
      <c r="A1399" s="291" t="n">
        <v>1396</v>
      </c>
      <c r="B1399" s="303" t="n">
        <v>46009</v>
      </c>
      <c r="C1399" s="276" t="n">
        <v>45992</v>
      </c>
      <c r="D1399" s="251" t="s">
        <v>158</v>
      </c>
      <c r="E1399" s="251" t="s">
        <v>254</v>
      </c>
      <c r="F1399" s="278" t="n">
        <v>119.99</v>
      </c>
      <c r="G1399" s="322" t="s">
        <v>1176</v>
      </c>
      <c r="H1399" s="253" t="s">
        <v>708</v>
      </c>
      <c r="I1399" s="251" t="s">
        <v>397</v>
      </c>
      <c r="J1399" s="253" t="s">
        <v>1077</v>
      </c>
      <c r="K1399" s="251" t="s">
        <v>1078</v>
      </c>
      <c r="L1399" s="280" t="s">
        <v>1078</v>
      </c>
      <c r="M1399" s="250" t="s">
        <v>815</v>
      </c>
      <c r="N1399" s="250" t="s">
        <v>815</v>
      </c>
      <c r="O1399" s="250" t="n">
        <v>3893350</v>
      </c>
      <c r="P1399" s="303" t="n">
        <v>46009</v>
      </c>
      <c r="Q1399" s="287"/>
      <c r="R1399" s="287"/>
      <c r="S1399" s="287"/>
    </row>
    <row r="1400" customFormat="false" ht="12.75" hidden="false" customHeight="true" outlineLevel="0" collapsed="false">
      <c r="A1400" s="291" t="n">
        <v>1397</v>
      </c>
      <c r="B1400" s="303" t="n">
        <v>46009</v>
      </c>
      <c r="C1400" s="276" t="n">
        <v>45992</v>
      </c>
      <c r="D1400" s="251" t="s">
        <v>158</v>
      </c>
      <c r="E1400" s="251" t="s">
        <v>354</v>
      </c>
      <c r="F1400" s="278" t="n">
        <v>328</v>
      </c>
      <c r="G1400" s="322" t="s">
        <v>1178</v>
      </c>
      <c r="H1400" s="253" t="s">
        <v>505</v>
      </c>
      <c r="I1400" s="251" t="s">
        <v>397</v>
      </c>
      <c r="J1400" s="253" t="s">
        <v>487</v>
      </c>
      <c r="K1400" s="251" t="s">
        <v>1219</v>
      </c>
      <c r="L1400" s="280" t="s">
        <v>1219</v>
      </c>
      <c r="M1400" s="250" t="s">
        <v>468</v>
      </c>
      <c r="N1400" s="250" t="s">
        <v>468</v>
      </c>
      <c r="O1400" s="250" t="n">
        <v>96121225</v>
      </c>
      <c r="P1400" s="303"/>
      <c r="Q1400" s="287"/>
      <c r="R1400" s="287"/>
      <c r="S1400" s="287"/>
    </row>
    <row r="1401" customFormat="false" ht="12.75" hidden="false" customHeight="true" outlineLevel="0" collapsed="false">
      <c r="A1401" s="302" t="n">
        <v>1398</v>
      </c>
      <c r="B1401" s="303" t="n">
        <v>46009</v>
      </c>
      <c r="C1401" s="276" t="n">
        <v>45992</v>
      </c>
      <c r="D1401" s="251" t="s">
        <v>136</v>
      </c>
      <c r="E1401" s="251" t="s">
        <v>142</v>
      </c>
      <c r="F1401" s="278" t="n">
        <v>1.64</v>
      </c>
      <c r="G1401" s="322" t="s">
        <v>1151</v>
      </c>
      <c r="H1401" s="253" t="s">
        <v>505</v>
      </c>
      <c r="I1401" s="251" t="s">
        <v>395</v>
      </c>
      <c r="J1401" s="251" t="s">
        <v>487</v>
      </c>
      <c r="K1401" s="251" t="s">
        <v>695</v>
      </c>
      <c r="L1401" s="280" t="s">
        <v>695</v>
      </c>
      <c r="M1401" s="250" t="s">
        <v>468</v>
      </c>
      <c r="N1401" s="250" t="s">
        <v>468</v>
      </c>
      <c r="O1401" s="250" t="n">
        <v>1454544</v>
      </c>
      <c r="P1401" s="303"/>
      <c r="Q1401" s="287"/>
      <c r="R1401" s="287"/>
      <c r="S1401" s="287"/>
    </row>
    <row r="1402" customFormat="false" ht="12.75" hidden="false" customHeight="true" outlineLevel="0" collapsed="false">
      <c r="A1402" s="291" t="n">
        <v>1399</v>
      </c>
      <c r="B1402" s="303" t="n">
        <v>46009</v>
      </c>
      <c r="C1402" s="276" t="n">
        <v>45992</v>
      </c>
      <c r="D1402" s="251" t="s">
        <v>158</v>
      </c>
      <c r="E1402" s="251" t="s">
        <v>328</v>
      </c>
      <c r="F1402" s="278" t="n">
        <v>500</v>
      </c>
      <c r="G1402" s="322" t="s">
        <v>1260</v>
      </c>
      <c r="H1402" s="253" t="s">
        <v>500</v>
      </c>
      <c r="I1402" s="251" t="s">
        <v>394</v>
      </c>
      <c r="J1402" s="296" t="s">
        <v>487</v>
      </c>
      <c r="K1402" s="280" t="s">
        <v>490</v>
      </c>
      <c r="L1402" s="280" t="s">
        <v>490</v>
      </c>
      <c r="M1402" s="250" t="s">
        <v>468</v>
      </c>
      <c r="N1402" s="250" t="s">
        <v>468</v>
      </c>
      <c r="O1402" s="250" t="n">
        <v>136571225</v>
      </c>
      <c r="P1402" s="303"/>
      <c r="Q1402" s="287"/>
      <c r="R1402" s="287"/>
      <c r="S1402" s="287"/>
    </row>
    <row r="1403" customFormat="false" ht="12.75" hidden="false" customHeight="true" outlineLevel="0" collapsed="false">
      <c r="A1403" s="291" t="n">
        <v>1400</v>
      </c>
      <c r="B1403" s="303" t="n">
        <v>46009</v>
      </c>
      <c r="C1403" s="276" t="n">
        <v>45992</v>
      </c>
      <c r="D1403" s="251" t="s">
        <v>158</v>
      </c>
      <c r="E1403" s="251" t="s">
        <v>306</v>
      </c>
      <c r="F1403" s="278" t="n">
        <v>2186.66</v>
      </c>
      <c r="G1403" s="322" t="s">
        <v>1261</v>
      </c>
      <c r="H1403" s="253" t="s">
        <v>473</v>
      </c>
      <c r="I1403" s="251" t="s">
        <v>395</v>
      </c>
      <c r="J1403" s="253" t="s">
        <v>1262</v>
      </c>
      <c r="K1403" s="251" t="s">
        <v>1263</v>
      </c>
      <c r="L1403" s="280" t="s">
        <v>1263</v>
      </c>
      <c r="M1403" s="250" t="s">
        <v>468</v>
      </c>
      <c r="N1403" s="250" t="s">
        <v>468</v>
      </c>
      <c r="O1403" s="250" t="n">
        <v>792401</v>
      </c>
      <c r="P1403" s="303"/>
      <c r="Q1403" s="287"/>
      <c r="R1403" s="287"/>
      <c r="S1403" s="287"/>
    </row>
    <row r="1404" customFormat="false" ht="12.75" hidden="false" customHeight="true" outlineLevel="0" collapsed="false">
      <c r="A1404" s="302" t="n">
        <v>1401</v>
      </c>
      <c r="B1404" s="303" t="n">
        <v>46009</v>
      </c>
      <c r="C1404" s="276" t="n">
        <v>45992</v>
      </c>
      <c r="D1404" s="251" t="s">
        <v>158</v>
      </c>
      <c r="E1404" s="251" t="s">
        <v>292</v>
      </c>
      <c r="F1404" s="278" t="n">
        <v>1360</v>
      </c>
      <c r="G1404" s="322" t="s">
        <v>1165</v>
      </c>
      <c r="H1404" s="253" t="s">
        <v>1106</v>
      </c>
      <c r="I1404" s="251" t="s">
        <v>396</v>
      </c>
      <c r="J1404" s="253" t="s">
        <v>1022</v>
      </c>
      <c r="K1404" s="251" t="s">
        <v>639</v>
      </c>
      <c r="L1404" s="280" t="s">
        <v>639</v>
      </c>
      <c r="M1404" s="250" t="s">
        <v>468</v>
      </c>
      <c r="N1404" s="250" t="s">
        <v>468</v>
      </c>
      <c r="O1404" s="250" t="n">
        <v>1997</v>
      </c>
      <c r="P1404" s="303" t="n">
        <v>45980</v>
      </c>
      <c r="Q1404" s="287"/>
      <c r="R1404" s="287"/>
      <c r="S1404" s="287"/>
    </row>
    <row r="1405" customFormat="false" ht="12.75" hidden="false" customHeight="true" outlineLevel="0" collapsed="false">
      <c r="A1405" s="291" t="n">
        <v>1402</v>
      </c>
      <c r="B1405" s="303" t="n">
        <v>46009</v>
      </c>
      <c r="C1405" s="276" t="n">
        <v>45992</v>
      </c>
      <c r="D1405" s="251" t="s">
        <v>158</v>
      </c>
      <c r="E1405" s="251" t="s">
        <v>354</v>
      </c>
      <c r="F1405" s="278" t="n">
        <v>258</v>
      </c>
      <c r="G1405" s="322" t="s">
        <v>1178</v>
      </c>
      <c r="H1405" s="253" t="s">
        <v>505</v>
      </c>
      <c r="I1405" s="251" t="s">
        <v>397</v>
      </c>
      <c r="J1405" s="249" t="s">
        <v>487</v>
      </c>
      <c r="K1405" s="251" t="s">
        <v>831</v>
      </c>
      <c r="L1405" s="280" t="s">
        <v>831</v>
      </c>
      <c r="M1405" s="250" t="s">
        <v>468</v>
      </c>
      <c r="N1405" s="250" t="s">
        <v>468</v>
      </c>
      <c r="O1405" s="250" t="n">
        <v>729061225</v>
      </c>
      <c r="P1405" s="303"/>
      <c r="Q1405" s="287"/>
      <c r="R1405" s="287"/>
      <c r="S1405" s="287"/>
    </row>
    <row r="1406" customFormat="false" ht="12.75" hidden="false" customHeight="true" outlineLevel="0" collapsed="false">
      <c r="A1406" s="291" t="n">
        <v>1403</v>
      </c>
      <c r="B1406" s="303" t="n">
        <v>46010</v>
      </c>
      <c r="C1406" s="276" t="n">
        <v>45992</v>
      </c>
      <c r="D1406" s="251" t="s">
        <v>147</v>
      </c>
      <c r="E1406" s="251" t="s">
        <v>149</v>
      </c>
      <c r="F1406" s="278" t="n">
        <v>26.06</v>
      </c>
      <c r="G1406" s="322" t="s">
        <v>1264</v>
      </c>
      <c r="H1406" s="253" t="s">
        <v>482</v>
      </c>
      <c r="I1406" s="251" t="s">
        <v>398</v>
      </c>
      <c r="J1406" s="253" t="s">
        <v>539</v>
      </c>
      <c r="K1406" s="251" t="s">
        <v>537</v>
      </c>
      <c r="L1406" s="280" t="s">
        <v>537</v>
      </c>
      <c r="M1406" s="250" t="s">
        <v>538</v>
      </c>
      <c r="N1406" s="250" t="s">
        <v>538</v>
      </c>
      <c r="O1406" s="250" t="n">
        <v>34611</v>
      </c>
      <c r="P1406" s="303" t="n">
        <v>46010</v>
      </c>
      <c r="Q1406" s="287"/>
      <c r="R1406" s="287"/>
      <c r="S1406" s="287"/>
    </row>
    <row r="1407" customFormat="false" ht="12.75" hidden="false" customHeight="true" outlineLevel="0" collapsed="false">
      <c r="A1407" s="302" t="n">
        <v>1404</v>
      </c>
      <c r="B1407" s="303" t="n">
        <v>46010</v>
      </c>
      <c r="C1407" s="276" t="n">
        <v>45992</v>
      </c>
      <c r="D1407" s="251" t="s">
        <v>147</v>
      </c>
      <c r="E1407" s="251" t="s">
        <v>149</v>
      </c>
      <c r="F1407" s="278" t="n">
        <v>1000.99</v>
      </c>
      <c r="G1407" s="322" t="s">
        <v>1264</v>
      </c>
      <c r="H1407" s="253" t="s">
        <v>482</v>
      </c>
      <c r="I1407" s="251" t="s">
        <v>395</v>
      </c>
      <c r="J1407" s="253" t="s">
        <v>539</v>
      </c>
      <c r="K1407" s="251" t="s">
        <v>537</v>
      </c>
      <c r="L1407" s="280" t="s">
        <v>537</v>
      </c>
      <c r="M1407" s="250" t="s">
        <v>538</v>
      </c>
      <c r="N1407" s="250" t="s">
        <v>538</v>
      </c>
      <c r="O1407" s="250" t="n">
        <v>44611</v>
      </c>
      <c r="P1407" s="303" t="n">
        <v>46010</v>
      </c>
      <c r="Q1407" s="287"/>
      <c r="R1407" s="287"/>
      <c r="S1407" s="287"/>
    </row>
    <row r="1408" customFormat="false" ht="12.75" hidden="false" customHeight="true" outlineLevel="0" collapsed="false">
      <c r="A1408" s="291" t="n">
        <v>1405</v>
      </c>
      <c r="B1408" s="303" t="n">
        <v>46010</v>
      </c>
      <c r="C1408" s="276" t="n">
        <v>45992</v>
      </c>
      <c r="D1408" s="251" t="s">
        <v>147</v>
      </c>
      <c r="E1408" s="251" t="s">
        <v>149</v>
      </c>
      <c r="F1408" s="278" t="n">
        <v>563.09</v>
      </c>
      <c r="G1408" s="322" t="s">
        <v>1264</v>
      </c>
      <c r="H1408" s="253" t="s">
        <v>482</v>
      </c>
      <c r="I1408" s="251" t="s">
        <v>397</v>
      </c>
      <c r="J1408" s="253" t="s">
        <v>539</v>
      </c>
      <c r="K1408" s="251" t="s">
        <v>537</v>
      </c>
      <c r="L1408" s="280" t="s">
        <v>537</v>
      </c>
      <c r="M1408" s="250" t="s">
        <v>538</v>
      </c>
      <c r="N1408" s="250" t="s">
        <v>538</v>
      </c>
      <c r="O1408" s="250" t="n">
        <v>54611</v>
      </c>
      <c r="P1408" s="303" t="n">
        <v>46010</v>
      </c>
      <c r="Q1408" s="287"/>
      <c r="R1408" s="287"/>
      <c r="S1408" s="287"/>
    </row>
    <row r="1409" customFormat="false" ht="12.75" hidden="false" customHeight="true" outlineLevel="0" collapsed="false">
      <c r="A1409" s="291" t="n">
        <v>1406</v>
      </c>
      <c r="B1409" s="303" t="n">
        <v>46010</v>
      </c>
      <c r="C1409" s="276" t="n">
        <v>45992</v>
      </c>
      <c r="D1409" s="251" t="s">
        <v>147</v>
      </c>
      <c r="E1409" s="251" t="s">
        <v>149</v>
      </c>
      <c r="F1409" s="278" t="n">
        <v>814.12</v>
      </c>
      <c r="G1409" s="322" t="s">
        <v>1264</v>
      </c>
      <c r="H1409" s="253" t="s">
        <v>482</v>
      </c>
      <c r="I1409" s="251" t="s">
        <v>396</v>
      </c>
      <c r="J1409" s="253" t="s">
        <v>539</v>
      </c>
      <c r="K1409" s="251" t="s">
        <v>537</v>
      </c>
      <c r="L1409" s="280" t="s">
        <v>537</v>
      </c>
      <c r="M1409" s="250" t="s">
        <v>538</v>
      </c>
      <c r="N1409" s="250" t="s">
        <v>538</v>
      </c>
      <c r="O1409" s="250" t="n">
        <v>64611</v>
      </c>
      <c r="P1409" s="303" t="n">
        <v>46010</v>
      </c>
      <c r="Q1409" s="287"/>
      <c r="R1409" s="287"/>
      <c r="S1409" s="287"/>
    </row>
    <row r="1410" customFormat="false" ht="12.75" hidden="false" customHeight="true" outlineLevel="0" collapsed="false">
      <c r="A1410" s="302" t="n">
        <v>1407</v>
      </c>
      <c r="B1410" s="303" t="n">
        <v>46010</v>
      </c>
      <c r="C1410" s="276" t="n">
        <v>45962</v>
      </c>
      <c r="D1410" s="251" t="s">
        <v>147</v>
      </c>
      <c r="E1410" s="251" t="s">
        <v>149</v>
      </c>
      <c r="F1410" s="278" t="n">
        <v>2011.98</v>
      </c>
      <c r="G1410" s="322" t="s">
        <v>1265</v>
      </c>
      <c r="H1410" s="253" t="s">
        <v>482</v>
      </c>
      <c r="I1410" s="251" t="s">
        <v>394</v>
      </c>
      <c r="J1410" s="253" t="s">
        <v>539</v>
      </c>
      <c r="K1410" s="251" t="s">
        <v>537</v>
      </c>
      <c r="L1410" s="280" t="s">
        <v>537</v>
      </c>
      <c r="M1410" s="250" t="s">
        <v>538</v>
      </c>
      <c r="N1410" s="250" t="s">
        <v>538</v>
      </c>
      <c r="O1410" s="250" t="n">
        <v>1234611</v>
      </c>
      <c r="P1410" s="303" t="n">
        <v>46010</v>
      </c>
      <c r="Q1410" s="287"/>
      <c r="R1410" s="287"/>
      <c r="S1410" s="287"/>
    </row>
    <row r="1411" customFormat="false" ht="12.75" hidden="false" customHeight="true" outlineLevel="0" collapsed="false">
      <c r="A1411" s="291" t="n">
        <v>1408</v>
      </c>
      <c r="B1411" s="303" t="n">
        <v>46010</v>
      </c>
      <c r="C1411" s="276" t="n">
        <v>45992</v>
      </c>
      <c r="D1411" s="251" t="s">
        <v>147</v>
      </c>
      <c r="E1411" s="251" t="s">
        <v>149</v>
      </c>
      <c r="F1411" s="278" t="n">
        <v>854.52</v>
      </c>
      <c r="G1411" s="322" t="s">
        <v>1264</v>
      </c>
      <c r="H1411" s="253" t="s">
        <v>482</v>
      </c>
      <c r="I1411" s="251" t="s">
        <v>394</v>
      </c>
      <c r="J1411" s="253" t="s">
        <v>539</v>
      </c>
      <c r="K1411" s="251" t="s">
        <v>537</v>
      </c>
      <c r="L1411" s="280" t="s">
        <v>537</v>
      </c>
      <c r="M1411" s="250" t="s">
        <v>538</v>
      </c>
      <c r="N1411" s="250" t="s">
        <v>538</v>
      </c>
      <c r="O1411" s="250" t="n">
        <v>3234611</v>
      </c>
      <c r="P1411" s="303" t="n">
        <v>46010</v>
      </c>
      <c r="Q1411" s="287"/>
      <c r="R1411" s="287"/>
      <c r="S1411" s="287"/>
    </row>
    <row r="1412" customFormat="false" ht="12.75" hidden="false" customHeight="true" outlineLevel="0" collapsed="false">
      <c r="A1412" s="291" t="n">
        <v>1409</v>
      </c>
      <c r="B1412" s="303" t="n">
        <v>46010</v>
      </c>
      <c r="C1412" s="276" t="n">
        <v>45992</v>
      </c>
      <c r="D1412" s="251" t="s">
        <v>147</v>
      </c>
      <c r="E1412" s="251" t="s">
        <v>149</v>
      </c>
      <c r="F1412" s="278" t="n">
        <v>1541.27</v>
      </c>
      <c r="G1412" s="322" t="s">
        <v>1264</v>
      </c>
      <c r="H1412" s="253" t="s">
        <v>482</v>
      </c>
      <c r="I1412" s="251" t="s">
        <v>393</v>
      </c>
      <c r="J1412" s="253" t="s">
        <v>539</v>
      </c>
      <c r="K1412" s="251" t="s">
        <v>537</v>
      </c>
      <c r="L1412" s="280" t="s">
        <v>537</v>
      </c>
      <c r="M1412" s="250" t="s">
        <v>538</v>
      </c>
      <c r="N1412" s="250" t="s">
        <v>538</v>
      </c>
      <c r="O1412" s="250" t="n">
        <v>4234610</v>
      </c>
      <c r="P1412" s="303" t="n">
        <v>46010</v>
      </c>
      <c r="Q1412" s="287"/>
      <c r="R1412" s="287"/>
      <c r="S1412" s="287"/>
    </row>
    <row r="1413" customFormat="false" ht="12.75" hidden="false" customHeight="true" outlineLevel="0" collapsed="false">
      <c r="A1413" s="302" t="n">
        <v>1410</v>
      </c>
      <c r="B1413" s="303" t="n">
        <v>46010</v>
      </c>
      <c r="C1413" s="276" t="n">
        <v>45962</v>
      </c>
      <c r="D1413" s="251" t="s">
        <v>147</v>
      </c>
      <c r="E1413" s="251" t="s">
        <v>149</v>
      </c>
      <c r="F1413" s="278" t="n">
        <v>72.99</v>
      </c>
      <c r="G1413" s="322" t="s">
        <v>1266</v>
      </c>
      <c r="H1413" s="253" t="s">
        <v>482</v>
      </c>
      <c r="I1413" s="251" t="s">
        <v>398</v>
      </c>
      <c r="J1413" s="253" t="s">
        <v>539</v>
      </c>
      <c r="K1413" s="251" t="s">
        <v>537</v>
      </c>
      <c r="L1413" s="280" t="s">
        <v>537</v>
      </c>
      <c r="M1413" s="250" t="s">
        <v>538</v>
      </c>
      <c r="N1413" s="250" t="s">
        <v>538</v>
      </c>
      <c r="O1413" s="250" t="n">
        <v>5234611</v>
      </c>
      <c r="P1413" s="303" t="n">
        <v>46010</v>
      </c>
      <c r="Q1413" s="287"/>
      <c r="R1413" s="287"/>
      <c r="S1413" s="287"/>
    </row>
    <row r="1414" customFormat="false" ht="12.75" hidden="false" customHeight="true" outlineLevel="0" collapsed="false">
      <c r="A1414" s="291" t="n">
        <v>1411</v>
      </c>
      <c r="B1414" s="303" t="n">
        <v>46010</v>
      </c>
      <c r="C1414" s="276" t="n">
        <v>45962</v>
      </c>
      <c r="D1414" s="251" t="s">
        <v>147</v>
      </c>
      <c r="E1414" s="251" t="s">
        <v>149</v>
      </c>
      <c r="F1414" s="278" t="n">
        <v>1571.53</v>
      </c>
      <c r="G1414" s="322" t="s">
        <v>1265</v>
      </c>
      <c r="H1414" s="253" t="s">
        <v>482</v>
      </c>
      <c r="I1414" s="251" t="s">
        <v>395</v>
      </c>
      <c r="J1414" s="253" t="s">
        <v>539</v>
      </c>
      <c r="K1414" s="251" t="s">
        <v>537</v>
      </c>
      <c r="L1414" s="280" t="s">
        <v>537</v>
      </c>
      <c r="M1414" s="250" t="s">
        <v>538</v>
      </c>
      <c r="N1414" s="250" t="s">
        <v>538</v>
      </c>
      <c r="O1414" s="250" t="n">
        <v>6234611</v>
      </c>
      <c r="P1414" s="303" t="n">
        <v>46010</v>
      </c>
      <c r="Q1414" s="287"/>
      <c r="R1414" s="287"/>
      <c r="S1414" s="287"/>
    </row>
    <row r="1415" customFormat="false" ht="12.75" hidden="false" customHeight="true" outlineLevel="0" collapsed="false">
      <c r="A1415" s="291" t="n">
        <v>1412</v>
      </c>
      <c r="B1415" s="303" t="n">
        <v>46010</v>
      </c>
      <c r="C1415" s="276" t="n">
        <v>45962</v>
      </c>
      <c r="D1415" s="251" t="s">
        <v>147</v>
      </c>
      <c r="E1415" s="251" t="s">
        <v>149</v>
      </c>
      <c r="F1415" s="278" t="n">
        <v>1287.84</v>
      </c>
      <c r="G1415" s="322" t="s">
        <v>1265</v>
      </c>
      <c r="H1415" s="253" t="s">
        <v>482</v>
      </c>
      <c r="I1415" s="251" t="s">
        <v>397</v>
      </c>
      <c r="J1415" s="253" t="s">
        <v>539</v>
      </c>
      <c r="K1415" s="251" t="s">
        <v>537</v>
      </c>
      <c r="L1415" s="280" t="s">
        <v>537</v>
      </c>
      <c r="M1415" s="250" t="s">
        <v>538</v>
      </c>
      <c r="N1415" s="250" t="s">
        <v>538</v>
      </c>
      <c r="O1415" s="250" t="n">
        <v>7234611</v>
      </c>
      <c r="P1415" s="303" t="n">
        <v>46010</v>
      </c>
      <c r="Q1415" s="287"/>
      <c r="R1415" s="287"/>
      <c r="S1415" s="287"/>
    </row>
    <row r="1416" customFormat="false" ht="12.75" hidden="false" customHeight="true" outlineLevel="0" collapsed="false">
      <c r="A1416" s="302" t="n">
        <v>1413</v>
      </c>
      <c r="B1416" s="303" t="n">
        <v>46010</v>
      </c>
      <c r="C1416" s="276" t="n">
        <v>45962</v>
      </c>
      <c r="D1416" s="251" t="s">
        <v>147</v>
      </c>
      <c r="E1416" s="251" t="s">
        <v>149</v>
      </c>
      <c r="F1416" s="278" t="n">
        <v>1418.95</v>
      </c>
      <c r="G1416" s="322" t="s">
        <v>1265</v>
      </c>
      <c r="H1416" s="253" t="s">
        <v>482</v>
      </c>
      <c r="I1416" s="251" t="s">
        <v>396</v>
      </c>
      <c r="J1416" s="253" t="s">
        <v>539</v>
      </c>
      <c r="K1416" s="251" t="s">
        <v>537</v>
      </c>
      <c r="L1416" s="280" t="s">
        <v>537</v>
      </c>
      <c r="M1416" s="250" t="s">
        <v>538</v>
      </c>
      <c r="N1416" s="250" t="s">
        <v>538</v>
      </c>
      <c r="O1416" s="250" t="n">
        <v>8234611</v>
      </c>
      <c r="P1416" s="303" t="n">
        <v>46010</v>
      </c>
      <c r="Q1416" s="287"/>
      <c r="R1416" s="287"/>
      <c r="S1416" s="287"/>
    </row>
    <row r="1417" customFormat="false" ht="12.75" hidden="false" customHeight="true" outlineLevel="0" collapsed="false">
      <c r="A1417" s="291" t="n">
        <v>1414</v>
      </c>
      <c r="B1417" s="303" t="n">
        <v>46010</v>
      </c>
      <c r="C1417" s="276" t="n">
        <v>45962</v>
      </c>
      <c r="D1417" s="251" t="s">
        <v>158</v>
      </c>
      <c r="E1417" s="251" t="s">
        <v>356</v>
      </c>
      <c r="F1417" s="278" t="n">
        <v>24.48</v>
      </c>
      <c r="G1417" s="322" t="s">
        <v>1267</v>
      </c>
      <c r="H1417" s="253" t="s">
        <v>588</v>
      </c>
      <c r="I1417" s="251" t="s">
        <v>393</v>
      </c>
      <c r="J1417" s="253" t="s">
        <v>539</v>
      </c>
      <c r="K1417" s="251" t="s">
        <v>537</v>
      </c>
      <c r="L1417" s="280" t="s">
        <v>537</v>
      </c>
      <c r="M1417" s="250" t="s">
        <v>538</v>
      </c>
      <c r="N1417" s="250" t="s">
        <v>538</v>
      </c>
      <c r="O1417" s="250" t="n">
        <v>20251822</v>
      </c>
      <c r="P1417" s="303" t="n">
        <v>46010</v>
      </c>
      <c r="Q1417" s="287"/>
      <c r="R1417" s="287"/>
      <c r="S1417" s="287"/>
    </row>
    <row r="1418" customFormat="false" ht="12.75" hidden="false" customHeight="true" outlineLevel="0" collapsed="false">
      <c r="A1418" s="291" t="n">
        <v>1415</v>
      </c>
      <c r="B1418" s="303" t="n">
        <v>46010</v>
      </c>
      <c r="C1418" s="276" t="n">
        <v>45962</v>
      </c>
      <c r="D1418" s="251" t="s">
        <v>158</v>
      </c>
      <c r="E1418" s="251" t="s">
        <v>356</v>
      </c>
      <c r="F1418" s="278" t="n">
        <v>51.98</v>
      </c>
      <c r="G1418" s="322" t="s">
        <v>1267</v>
      </c>
      <c r="H1418" s="253" t="s">
        <v>588</v>
      </c>
      <c r="I1418" s="251" t="s">
        <v>394</v>
      </c>
      <c r="J1418" s="253" t="s">
        <v>539</v>
      </c>
      <c r="K1418" s="251" t="s">
        <v>537</v>
      </c>
      <c r="L1418" s="280" t="s">
        <v>537</v>
      </c>
      <c r="M1418" s="250" t="s">
        <v>538</v>
      </c>
      <c r="N1418" s="250" t="s">
        <v>538</v>
      </c>
      <c r="O1418" s="250" t="n">
        <v>20251823</v>
      </c>
      <c r="P1418" s="303" t="n">
        <v>46010</v>
      </c>
      <c r="Q1418" s="287"/>
      <c r="R1418" s="287"/>
      <c r="S1418" s="287"/>
    </row>
    <row r="1419" customFormat="false" ht="12.75" hidden="false" customHeight="true" outlineLevel="0" collapsed="false">
      <c r="A1419" s="302" t="n">
        <v>1416</v>
      </c>
      <c r="B1419" s="303" t="n">
        <v>46010</v>
      </c>
      <c r="C1419" s="276" t="n">
        <v>45962</v>
      </c>
      <c r="D1419" s="251" t="s">
        <v>158</v>
      </c>
      <c r="E1419" s="251" t="s">
        <v>356</v>
      </c>
      <c r="F1419" s="278" t="n">
        <v>36.73</v>
      </c>
      <c r="G1419" s="322" t="s">
        <v>1267</v>
      </c>
      <c r="H1419" s="253" t="s">
        <v>588</v>
      </c>
      <c r="I1419" s="251" t="s">
        <v>395</v>
      </c>
      <c r="J1419" s="253" t="s">
        <v>539</v>
      </c>
      <c r="K1419" s="251" t="s">
        <v>537</v>
      </c>
      <c r="L1419" s="280" t="s">
        <v>537</v>
      </c>
      <c r="M1419" s="250" t="s">
        <v>538</v>
      </c>
      <c r="N1419" s="250" t="s">
        <v>538</v>
      </c>
      <c r="O1419" s="250" t="n">
        <v>20251824</v>
      </c>
      <c r="P1419" s="303" t="n">
        <v>46010</v>
      </c>
      <c r="Q1419" s="287"/>
      <c r="R1419" s="287"/>
      <c r="S1419" s="287"/>
    </row>
    <row r="1420" customFormat="false" ht="12.75" hidden="false" customHeight="true" outlineLevel="0" collapsed="false">
      <c r="A1420" s="291" t="n">
        <v>1417</v>
      </c>
      <c r="B1420" s="303" t="n">
        <v>46010</v>
      </c>
      <c r="C1420" s="276" t="n">
        <v>45962</v>
      </c>
      <c r="D1420" s="251" t="s">
        <v>158</v>
      </c>
      <c r="E1420" s="251" t="s">
        <v>356</v>
      </c>
      <c r="F1420" s="278" t="n">
        <v>11.97</v>
      </c>
      <c r="G1420" s="322" t="s">
        <v>1267</v>
      </c>
      <c r="H1420" s="253" t="s">
        <v>588</v>
      </c>
      <c r="I1420" s="251" t="s">
        <v>397</v>
      </c>
      <c r="J1420" s="253" t="s">
        <v>539</v>
      </c>
      <c r="K1420" s="251" t="s">
        <v>537</v>
      </c>
      <c r="L1420" s="280" t="s">
        <v>537</v>
      </c>
      <c r="M1420" s="250" t="s">
        <v>538</v>
      </c>
      <c r="N1420" s="250" t="s">
        <v>538</v>
      </c>
      <c r="O1420" s="250" t="n">
        <v>20251825</v>
      </c>
      <c r="P1420" s="303" t="n">
        <v>46010</v>
      </c>
      <c r="Q1420" s="287"/>
      <c r="R1420" s="287"/>
      <c r="S1420" s="287"/>
    </row>
    <row r="1421" customFormat="false" ht="12.75" hidden="false" customHeight="true" outlineLevel="0" collapsed="false">
      <c r="A1421" s="291" t="n">
        <v>1418</v>
      </c>
      <c r="B1421" s="303" t="n">
        <v>46010</v>
      </c>
      <c r="C1421" s="276" t="n">
        <v>45962</v>
      </c>
      <c r="D1421" s="251" t="s">
        <v>158</v>
      </c>
      <c r="E1421" s="251" t="s">
        <v>356</v>
      </c>
      <c r="F1421" s="278" t="n">
        <v>30.62</v>
      </c>
      <c r="G1421" s="322" t="s">
        <v>1267</v>
      </c>
      <c r="H1421" s="253" t="s">
        <v>588</v>
      </c>
      <c r="I1421" s="251" t="s">
        <v>396</v>
      </c>
      <c r="J1421" s="253" t="s">
        <v>539</v>
      </c>
      <c r="K1421" s="251" t="s">
        <v>537</v>
      </c>
      <c r="L1421" s="280" t="s">
        <v>537</v>
      </c>
      <c r="M1421" s="250" t="s">
        <v>538</v>
      </c>
      <c r="N1421" s="250" t="s">
        <v>538</v>
      </c>
      <c r="O1421" s="250" t="n">
        <v>20251826</v>
      </c>
      <c r="P1421" s="303" t="n">
        <v>46010</v>
      </c>
      <c r="Q1421" s="287"/>
      <c r="R1421" s="287"/>
      <c r="S1421" s="287"/>
    </row>
    <row r="1422" customFormat="false" ht="12.75" hidden="false" customHeight="true" outlineLevel="0" collapsed="false">
      <c r="A1422" s="302" t="n">
        <v>1419</v>
      </c>
      <c r="B1422" s="303" t="n">
        <v>46010</v>
      </c>
      <c r="C1422" s="276" t="n">
        <v>45962</v>
      </c>
      <c r="D1422" s="251" t="s">
        <v>147</v>
      </c>
      <c r="E1422" s="251" t="s">
        <v>199</v>
      </c>
      <c r="F1422" s="278" t="n">
        <v>1333.2</v>
      </c>
      <c r="G1422" s="322" t="s">
        <v>1268</v>
      </c>
      <c r="H1422" s="253" t="s">
        <v>482</v>
      </c>
      <c r="I1422" s="251" t="s">
        <v>397</v>
      </c>
      <c r="J1422" s="253" t="s">
        <v>818</v>
      </c>
      <c r="K1422" s="251" t="s">
        <v>534</v>
      </c>
      <c r="L1422" s="280" t="s">
        <v>534</v>
      </c>
      <c r="M1422" s="250" t="s">
        <v>468</v>
      </c>
      <c r="N1422" s="250" t="s">
        <v>468</v>
      </c>
      <c r="O1422" s="250" t="n">
        <v>182154</v>
      </c>
      <c r="P1422" s="303" t="n">
        <v>46010</v>
      </c>
      <c r="Q1422" s="287"/>
      <c r="R1422" s="287"/>
      <c r="S1422" s="287"/>
    </row>
    <row r="1423" customFormat="false" ht="12.75" hidden="false" customHeight="true" outlineLevel="0" collapsed="false">
      <c r="A1423" s="291" t="n">
        <v>1420</v>
      </c>
      <c r="B1423" s="303" t="n">
        <v>46010</v>
      </c>
      <c r="C1423" s="276" t="n">
        <v>45962</v>
      </c>
      <c r="D1423" s="251" t="s">
        <v>147</v>
      </c>
      <c r="E1423" s="251" t="s">
        <v>199</v>
      </c>
      <c r="F1423" s="278" t="n">
        <v>2088.08</v>
      </c>
      <c r="G1423" s="322" t="s">
        <v>1268</v>
      </c>
      <c r="H1423" s="253" t="s">
        <v>482</v>
      </c>
      <c r="I1423" s="251" t="s">
        <v>1269</v>
      </c>
      <c r="J1423" s="253" t="s">
        <v>818</v>
      </c>
      <c r="K1423" s="251" t="s">
        <v>534</v>
      </c>
      <c r="L1423" s="280" t="s">
        <v>534</v>
      </c>
      <c r="M1423" s="250" t="s">
        <v>468</v>
      </c>
      <c r="N1423" s="250" t="s">
        <v>468</v>
      </c>
      <c r="O1423" s="250" t="n">
        <v>208808</v>
      </c>
      <c r="P1423" s="303" t="n">
        <v>46010</v>
      </c>
      <c r="Q1423" s="287"/>
      <c r="R1423" s="287"/>
      <c r="S1423" s="287"/>
    </row>
    <row r="1424" customFormat="false" ht="12.75" hidden="false" customHeight="true" outlineLevel="0" collapsed="false">
      <c r="A1424" s="291" t="n">
        <v>1421</v>
      </c>
      <c r="B1424" s="303" t="n">
        <v>46010</v>
      </c>
      <c r="C1424" s="276" t="n">
        <v>45962</v>
      </c>
      <c r="D1424" s="251" t="s">
        <v>147</v>
      </c>
      <c r="E1424" s="251" t="s">
        <v>199</v>
      </c>
      <c r="F1424" s="278" t="n">
        <v>1578.83</v>
      </c>
      <c r="G1424" s="322" t="s">
        <v>1268</v>
      </c>
      <c r="H1424" s="253" t="s">
        <v>482</v>
      </c>
      <c r="I1424" s="251" t="s">
        <v>396</v>
      </c>
      <c r="J1424" s="253" t="s">
        <v>818</v>
      </c>
      <c r="K1424" s="251" t="s">
        <v>534</v>
      </c>
      <c r="L1424" s="280" t="s">
        <v>534</v>
      </c>
      <c r="M1424" s="250" t="s">
        <v>468</v>
      </c>
      <c r="N1424" s="250" t="s">
        <v>468</v>
      </c>
      <c r="O1424" s="250" t="n">
        <v>306547</v>
      </c>
      <c r="P1424" s="303" t="n">
        <v>46010</v>
      </c>
      <c r="Q1424" s="287"/>
      <c r="R1424" s="287"/>
      <c r="S1424" s="287"/>
    </row>
    <row r="1425" customFormat="false" ht="12.75" hidden="false" customHeight="true" outlineLevel="0" collapsed="false">
      <c r="A1425" s="302" t="n">
        <v>1422</v>
      </c>
      <c r="B1425" s="303" t="n">
        <v>46010</v>
      </c>
      <c r="C1425" s="276" t="n">
        <v>45962</v>
      </c>
      <c r="D1425" s="251" t="s">
        <v>147</v>
      </c>
      <c r="E1425" s="251" t="s">
        <v>199</v>
      </c>
      <c r="F1425" s="278" t="n">
        <v>1465</v>
      </c>
      <c r="G1425" s="322" t="s">
        <v>1270</v>
      </c>
      <c r="H1425" s="253" t="s">
        <v>482</v>
      </c>
      <c r="I1425" s="251" t="s">
        <v>395</v>
      </c>
      <c r="J1425" s="253" t="s">
        <v>818</v>
      </c>
      <c r="K1425" s="251" t="s">
        <v>534</v>
      </c>
      <c r="L1425" s="280" t="s">
        <v>534</v>
      </c>
      <c r="M1425" s="250" t="s">
        <v>468</v>
      </c>
      <c r="N1425" s="250" t="s">
        <v>468</v>
      </c>
      <c r="O1425" s="250" t="n">
        <v>3130940</v>
      </c>
      <c r="P1425" s="303" t="n">
        <v>46010</v>
      </c>
      <c r="Q1425" s="287"/>
      <c r="R1425" s="287"/>
      <c r="S1425" s="287"/>
    </row>
    <row r="1426" customFormat="false" ht="12.75" hidden="false" customHeight="true" outlineLevel="0" collapsed="false">
      <c r="A1426" s="291" t="n">
        <v>1423</v>
      </c>
      <c r="B1426" s="303" t="n">
        <v>46010</v>
      </c>
      <c r="C1426" s="276" t="n">
        <v>45962</v>
      </c>
      <c r="D1426" s="251" t="s">
        <v>147</v>
      </c>
      <c r="E1426" s="251" t="s">
        <v>199</v>
      </c>
      <c r="F1426" s="278" t="n">
        <v>77.85</v>
      </c>
      <c r="G1426" s="322" t="s">
        <v>1270</v>
      </c>
      <c r="H1426" s="253" t="s">
        <v>482</v>
      </c>
      <c r="I1426" s="251" t="s">
        <v>398</v>
      </c>
      <c r="J1426" s="253" t="s">
        <v>818</v>
      </c>
      <c r="K1426" s="251" t="s">
        <v>534</v>
      </c>
      <c r="L1426" s="280" t="s">
        <v>534</v>
      </c>
      <c r="M1426" s="250" t="s">
        <v>468</v>
      </c>
      <c r="N1426" s="250" t="s">
        <v>468</v>
      </c>
      <c r="O1426" s="250" t="n">
        <v>7785001</v>
      </c>
      <c r="P1426" s="303" t="n">
        <v>46010</v>
      </c>
      <c r="Q1426" s="287"/>
      <c r="R1426" s="287"/>
      <c r="S1426" s="287"/>
    </row>
    <row r="1427" customFormat="false" ht="12.75" hidden="false" customHeight="true" outlineLevel="0" collapsed="false">
      <c r="A1427" s="291" t="n">
        <v>1424</v>
      </c>
      <c r="B1427" s="303" t="n">
        <v>46010</v>
      </c>
      <c r="C1427" s="276" t="n">
        <v>45992</v>
      </c>
      <c r="D1427" s="251" t="s">
        <v>158</v>
      </c>
      <c r="E1427" s="251" t="s">
        <v>292</v>
      </c>
      <c r="F1427" s="278" t="n">
        <v>810</v>
      </c>
      <c r="G1427" s="322" t="s">
        <v>868</v>
      </c>
      <c r="H1427" s="253" t="s">
        <v>1004</v>
      </c>
      <c r="I1427" s="251" t="s">
        <v>395</v>
      </c>
      <c r="J1427" s="253" t="s">
        <v>870</v>
      </c>
      <c r="K1427" s="251" t="s">
        <v>710</v>
      </c>
      <c r="L1427" s="280" t="s">
        <v>710</v>
      </c>
      <c r="M1427" s="250" t="s">
        <v>468</v>
      </c>
      <c r="N1427" s="250" t="s">
        <v>468</v>
      </c>
      <c r="O1427" s="250" t="n">
        <v>159</v>
      </c>
      <c r="P1427" s="303" t="n">
        <v>46002</v>
      </c>
      <c r="Q1427" s="287"/>
      <c r="R1427" s="287"/>
      <c r="S1427" s="287"/>
    </row>
    <row r="1428" customFormat="false" ht="12.75" hidden="false" customHeight="true" outlineLevel="0" collapsed="false">
      <c r="A1428" s="302" t="n">
        <v>1425</v>
      </c>
      <c r="B1428" s="303" t="n">
        <v>46013</v>
      </c>
      <c r="C1428" s="276" t="n">
        <v>45992</v>
      </c>
      <c r="D1428" s="251" t="s">
        <v>158</v>
      </c>
      <c r="E1428" s="251" t="s">
        <v>302</v>
      </c>
      <c r="F1428" s="278" t="n">
        <v>31.6</v>
      </c>
      <c r="G1428" s="322" t="s">
        <v>1157</v>
      </c>
      <c r="H1428" s="253"/>
      <c r="I1428" s="251" t="s">
        <v>392</v>
      </c>
      <c r="J1428" s="253" t="s">
        <v>839</v>
      </c>
      <c r="K1428" s="251" t="s">
        <v>479</v>
      </c>
      <c r="L1428" s="280" t="s">
        <v>479</v>
      </c>
      <c r="M1428" s="250" t="s">
        <v>468</v>
      </c>
      <c r="N1428" s="250" t="s">
        <v>468</v>
      </c>
      <c r="O1428" s="250" t="n">
        <v>284518</v>
      </c>
      <c r="P1428" s="303" t="n">
        <v>46013</v>
      </c>
      <c r="Q1428" s="287"/>
      <c r="R1428" s="287"/>
      <c r="S1428" s="287"/>
    </row>
    <row r="1429" customFormat="false" ht="12.75" hidden="false" customHeight="true" outlineLevel="0" collapsed="false">
      <c r="A1429" s="291" t="n">
        <v>1426</v>
      </c>
      <c r="B1429" s="303" t="n">
        <v>46013</v>
      </c>
      <c r="C1429" s="276" t="n">
        <v>45992</v>
      </c>
      <c r="D1429" s="251" t="s">
        <v>158</v>
      </c>
      <c r="E1429" s="251" t="s">
        <v>246</v>
      </c>
      <c r="F1429" s="278" t="n">
        <v>248.19</v>
      </c>
      <c r="G1429" s="322" t="s">
        <v>1188</v>
      </c>
      <c r="H1429" s="253" t="s">
        <v>588</v>
      </c>
      <c r="I1429" s="251" t="s">
        <v>396</v>
      </c>
      <c r="J1429" s="253" t="s">
        <v>631</v>
      </c>
      <c r="K1429" s="251" t="s">
        <v>632</v>
      </c>
      <c r="L1429" s="280" t="s">
        <v>632</v>
      </c>
      <c r="M1429" s="250" t="s">
        <v>815</v>
      </c>
      <c r="N1429" s="250" t="s">
        <v>815</v>
      </c>
      <c r="O1429" s="250" t="n">
        <v>133787</v>
      </c>
      <c r="P1429" s="303"/>
      <c r="Q1429" s="287"/>
      <c r="R1429" s="287"/>
      <c r="S1429" s="287"/>
    </row>
    <row r="1430" customFormat="false" ht="12.75" hidden="false" customHeight="true" outlineLevel="0" collapsed="false">
      <c r="A1430" s="291" t="n">
        <v>1427</v>
      </c>
      <c r="B1430" s="303" t="n">
        <v>46013</v>
      </c>
      <c r="C1430" s="276" t="n">
        <v>45992</v>
      </c>
      <c r="D1430" s="251" t="s">
        <v>158</v>
      </c>
      <c r="E1430" s="251" t="s">
        <v>246</v>
      </c>
      <c r="F1430" s="278" t="n">
        <v>100.51</v>
      </c>
      <c r="G1430" s="322" t="s">
        <v>1188</v>
      </c>
      <c r="H1430" s="253" t="s">
        <v>588</v>
      </c>
      <c r="I1430" s="251" t="s">
        <v>397</v>
      </c>
      <c r="J1430" s="253" t="s">
        <v>631</v>
      </c>
      <c r="K1430" s="251" t="s">
        <v>632</v>
      </c>
      <c r="L1430" s="280" t="s">
        <v>632</v>
      </c>
      <c r="M1430" s="250" t="s">
        <v>815</v>
      </c>
      <c r="N1430" s="250" t="s">
        <v>815</v>
      </c>
      <c r="O1430" s="250" t="n">
        <v>403589</v>
      </c>
      <c r="P1430" s="303"/>
      <c r="Q1430" s="287"/>
      <c r="R1430" s="287"/>
      <c r="S1430" s="287"/>
    </row>
    <row r="1431" customFormat="false" ht="12.75" hidden="false" customHeight="true" outlineLevel="0" collapsed="false">
      <c r="A1431" s="302" t="n">
        <v>1428</v>
      </c>
      <c r="B1431" s="303" t="n">
        <v>46013</v>
      </c>
      <c r="C1431" s="276" t="n">
        <v>45992</v>
      </c>
      <c r="D1431" s="251" t="s">
        <v>158</v>
      </c>
      <c r="E1431" s="251" t="s">
        <v>246</v>
      </c>
      <c r="F1431" s="278" t="n">
        <v>159.81</v>
      </c>
      <c r="G1431" s="322" t="s">
        <v>1188</v>
      </c>
      <c r="H1431" s="253" t="s">
        <v>588</v>
      </c>
      <c r="I1431" s="251" t="s">
        <v>395</v>
      </c>
      <c r="J1431" s="253" t="s">
        <v>631</v>
      </c>
      <c r="K1431" s="251" t="s">
        <v>632</v>
      </c>
      <c r="L1431" s="280" t="s">
        <v>632</v>
      </c>
      <c r="M1431" s="250" t="s">
        <v>815</v>
      </c>
      <c r="N1431" s="250" t="s">
        <v>815</v>
      </c>
      <c r="O1431" s="250" t="n">
        <v>928733</v>
      </c>
      <c r="P1431" s="303"/>
      <c r="Q1431" s="287"/>
      <c r="R1431" s="287"/>
      <c r="S1431" s="287"/>
    </row>
    <row r="1432" customFormat="false" ht="12.75" hidden="false" customHeight="true" outlineLevel="0" collapsed="false">
      <c r="A1432" s="291" t="n">
        <v>1429</v>
      </c>
      <c r="B1432" s="303" t="n">
        <v>46013</v>
      </c>
      <c r="C1432" s="276" t="n">
        <v>45962</v>
      </c>
      <c r="D1432" s="251" t="s">
        <v>158</v>
      </c>
      <c r="E1432" s="251" t="s">
        <v>258</v>
      </c>
      <c r="F1432" s="278" t="n">
        <v>322.84</v>
      </c>
      <c r="G1432" s="322" t="s">
        <v>1166</v>
      </c>
      <c r="H1432" s="253" t="s">
        <v>708</v>
      </c>
      <c r="I1432" s="251" t="s">
        <v>393</v>
      </c>
      <c r="J1432" s="253" t="s">
        <v>1030</v>
      </c>
      <c r="K1432" s="251" t="s">
        <v>939</v>
      </c>
      <c r="L1432" s="280" t="s">
        <v>939</v>
      </c>
      <c r="M1432" s="250" t="s">
        <v>468</v>
      </c>
      <c r="N1432" s="250" t="s">
        <v>468</v>
      </c>
      <c r="O1432" s="250" t="n">
        <v>135</v>
      </c>
      <c r="P1432" s="303" t="n">
        <v>45996</v>
      </c>
      <c r="Q1432" s="287"/>
      <c r="R1432" s="287"/>
      <c r="S1432" s="287"/>
    </row>
    <row r="1433" customFormat="false" ht="12.75" hidden="false" customHeight="true" outlineLevel="0" collapsed="false">
      <c r="A1433" s="291" t="n">
        <v>1430</v>
      </c>
      <c r="B1433" s="303" t="n">
        <v>46013</v>
      </c>
      <c r="C1433" s="276" t="n">
        <v>45962</v>
      </c>
      <c r="D1433" s="251" t="s">
        <v>158</v>
      </c>
      <c r="E1433" s="251" t="s">
        <v>258</v>
      </c>
      <c r="F1433" s="278" t="n">
        <v>564.98</v>
      </c>
      <c r="G1433" s="322" t="s">
        <v>1166</v>
      </c>
      <c r="H1433" s="253" t="s">
        <v>708</v>
      </c>
      <c r="I1433" s="251" t="s">
        <v>394</v>
      </c>
      <c r="J1433" s="253" t="s">
        <v>1030</v>
      </c>
      <c r="K1433" s="251" t="s">
        <v>939</v>
      </c>
      <c r="L1433" s="280" t="s">
        <v>939</v>
      </c>
      <c r="M1433" s="250" t="s">
        <v>468</v>
      </c>
      <c r="N1433" s="250" t="s">
        <v>468</v>
      </c>
      <c r="O1433" s="250" t="n">
        <v>136</v>
      </c>
      <c r="P1433" s="303" t="n">
        <v>45996</v>
      </c>
      <c r="Q1433" s="287"/>
      <c r="R1433" s="287"/>
      <c r="S1433" s="287"/>
    </row>
    <row r="1434" customFormat="false" ht="12.75" hidden="false" customHeight="true" outlineLevel="0" collapsed="false">
      <c r="A1434" s="302" t="n">
        <v>1431</v>
      </c>
      <c r="B1434" s="303" t="n">
        <v>46013</v>
      </c>
      <c r="C1434" s="276" t="n">
        <v>45962</v>
      </c>
      <c r="D1434" s="251" t="s">
        <v>158</v>
      </c>
      <c r="E1434" s="251" t="s">
        <v>258</v>
      </c>
      <c r="F1434" s="278" t="n">
        <v>484.27</v>
      </c>
      <c r="G1434" s="322" t="s">
        <v>1166</v>
      </c>
      <c r="H1434" s="253" t="s">
        <v>708</v>
      </c>
      <c r="I1434" s="251" t="s">
        <v>395</v>
      </c>
      <c r="J1434" s="253" t="s">
        <v>1030</v>
      </c>
      <c r="K1434" s="251" t="s">
        <v>939</v>
      </c>
      <c r="L1434" s="280" t="s">
        <v>939</v>
      </c>
      <c r="M1434" s="250" t="s">
        <v>468</v>
      </c>
      <c r="N1434" s="250" t="s">
        <v>468</v>
      </c>
      <c r="O1434" s="250" t="n">
        <v>137</v>
      </c>
      <c r="P1434" s="303" t="n">
        <v>45996</v>
      </c>
      <c r="Q1434" s="287"/>
      <c r="R1434" s="287"/>
      <c r="S1434" s="287"/>
    </row>
    <row r="1435" customFormat="false" ht="12.75" hidden="false" customHeight="true" outlineLevel="0" collapsed="false">
      <c r="A1435" s="291" t="n">
        <v>1432</v>
      </c>
      <c r="B1435" s="303" t="n">
        <v>46013</v>
      </c>
      <c r="C1435" s="276" t="n">
        <v>45992</v>
      </c>
      <c r="D1435" s="251" t="s">
        <v>136</v>
      </c>
      <c r="E1435" s="251" t="s">
        <v>142</v>
      </c>
      <c r="F1435" s="278" t="n">
        <v>500</v>
      </c>
      <c r="G1435" s="322" t="s">
        <v>1151</v>
      </c>
      <c r="H1435" s="253" t="s">
        <v>505</v>
      </c>
      <c r="I1435" s="251" t="s">
        <v>394</v>
      </c>
      <c r="J1435" s="296" t="s">
        <v>487</v>
      </c>
      <c r="K1435" s="280" t="s">
        <v>490</v>
      </c>
      <c r="L1435" s="280" t="s">
        <v>490</v>
      </c>
      <c r="M1435" s="250" t="s">
        <v>468</v>
      </c>
      <c r="N1435" s="250" t="s">
        <v>468</v>
      </c>
      <c r="O1435" s="250" t="n">
        <v>2454544</v>
      </c>
      <c r="P1435" s="303"/>
      <c r="Q1435" s="287"/>
      <c r="R1435" s="287"/>
      <c r="S1435" s="287"/>
    </row>
    <row r="1436" customFormat="false" ht="12.75" hidden="false" customHeight="true" outlineLevel="0" collapsed="false">
      <c r="A1436" s="291" t="n">
        <v>1433</v>
      </c>
      <c r="B1436" s="303" t="n">
        <v>46013</v>
      </c>
      <c r="C1436" s="276" t="n">
        <v>45992</v>
      </c>
      <c r="D1436" s="251" t="s">
        <v>158</v>
      </c>
      <c r="E1436" s="251" t="s">
        <v>356</v>
      </c>
      <c r="F1436" s="278" t="n">
        <v>450</v>
      </c>
      <c r="G1436" s="322" t="s">
        <v>1035</v>
      </c>
      <c r="H1436" s="253" t="s">
        <v>482</v>
      </c>
      <c r="I1436" s="251" t="s">
        <v>395</v>
      </c>
      <c r="J1436" s="253" t="s">
        <v>1036</v>
      </c>
      <c r="K1436" s="251" t="s">
        <v>628</v>
      </c>
      <c r="L1436" s="280" t="s">
        <v>628</v>
      </c>
      <c r="M1436" s="250" t="s">
        <v>468</v>
      </c>
      <c r="N1436" s="250" t="s">
        <v>468</v>
      </c>
      <c r="O1436" s="250" t="n">
        <v>190021225</v>
      </c>
      <c r="P1436" s="303" t="n">
        <v>46013</v>
      </c>
      <c r="Q1436" s="287"/>
      <c r="R1436" s="287"/>
      <c r="S1436" s="287"/>
    </row>
    <row r="1437" customFormat="false" ht="12.75" hidden="false" customHeight="true" outlineLevel="0" collapsed="false">
      <c r="A1437" s="302" t="n">
        <v>1434</v>
      </c>
      <c r="B1437" s="303" t="n">
        <v>46013</v>
      </c>
      <c r="C1437" s="276" t="n">
        <v>45992</v>
      </c>
      <c r="D1437" s="251" t="s">
        <v>158</v>
      </c>
      <c r="E1437" s="251" t="s">
        <v>254</v>
      </c>
      <c r="F1437" s="278" t="n">
        <v>189.69</v>
      </c>
      <c r="G1437" s="322" t="s">
        <v>1101</v>
      </c>
      <c r="H1437" s="253" t="s">
        <v>1031</v>
      </c>
      <c r="I1437" s="251" t="s">
        <v>396</v>
      </c>
      <c r="J1437" s="253" t="s">
        <v>1107</v>
      </c>
      <c r="K1437" s="251" t="s">
        <v>1108</v>
      </c>
      <c r="L1437" s="280" t="s">
        <v>1108</v>
      </c>
      <c r="M1437" s="250" t="s">
        <v>815</v>
      </c>
      <c r="N1437" s="250" t="s">
        <v>815</v>
      </c>
      <c r="O1437" s="250" t="n">
        <v>52220844</v>
      </c>
      <c r="P1437" s="303" t="n">
        <v>45994</v>
      </c>
      <c r="Q1437" s="287"/>
      <c r="R1437" s="287"/>
      <c r="S1437" s="287"/>
    </row>
    <row r="1438" customFormat="false" ht="12.75" hidden="false" customHeight="true" outlineLevel="0" collapsed="false">
      <c r="A1438" s="291" t="n">
        <v>1435</v>
      </c>
      <c r="B1438" s="303" t="n">
        <v>46013</v>
      </c>
      <c r="C1438" s="276" t="n">
        <v>45992</v>
      </c>
      <c r="D1438" s="251" t="s">
        <v>158</v>
      </c>
      <c r="E1438" s="251" t="s">
        <v>314</v>
      </c>
      <c r="F1438" s="278" t="n">
        <v>499.6</v>
      </c>
      <c r="G1438" s="322" t="s">
        <v>1161</v>
      </c>
      <c r="H1438" s="253" t="s">
        <v>500</v>
      </c>
      <c r="I1438" s="251" t="s">
        <v>394</v>
      </c>
      <c r="J1438" s="253" t="s">
        <v>1271</v>
      </c>
      <c r="K1438" s="251" t="s">
        <v>1272</v>
      </c>
      <c r="L1438" s="280" t="s">
        <v>1272</v>
      </c>
      <c r="M1438" s="250" t="s">
        <v>468</v>
      </c>
      <c r="N1438" s="250" t="s">
        <v>468</v>
      </c>
      <c r="O1438" s="250" t="n">
        <v>856</v>
      </c>
      <c r="P1438" s="303" t="n">
        <v>46010</v>
      </c>
      <c r="Q1438" s="287"/>
      <c r="R1438" s="287"/>
      <c r="S1438" s="287"/>
    </row>
    <row r="1439" customFormat="false" ht="12.75" hidden="false" customHeight="true" outlineLevel="0" collapsed="false">
      <c r="A1439" s="291" t="n">
        <v>1436</v>
      </c>
      <c r="B1439" s="303" t="n">
        <v>46013</v>
      </c>
      <c r="C1439" s="276" t="n">
        <v>45992</v>
      </c>
      <c r="D1439" s="251" t="s">
        <v>158</v>
      </c>
      <c r="E1439" s="251" t="s">
        <v>254</v>
      </c>
      <c r="F1439" s="278" t="n">
        <v>130</v>
      </c>
      <c r="G1439" s="322" t="s">
        <v>1101</v>
      </c>
      <c r="H1439" s="253" t="s">
        <v>708</v>
      </c>
      <c r="I1439" s="251" t="s">
        <v>395</v>
      </c>
      <c r="J1439" s="253" t="s">
        <v>952</v>
      </c>
      <c r="K1439" s="251" t="s">
        <v>953</v>
      </c>
      <c r="L1439" s="280" t="s">
        <v>953</v>
      </c>
      <c r="M1439" s="250" t="s">
        <v>815</v>
      </c>
      <c r="N1439" s="250" t="s">
        <v>815</v>
      </c>
      <c r="O1439" s="250" t="n">
        <v>17316254</v>
      </c>
      <c r="P1439" s="303" t="n">
        <v>45987</v>
      </c>
      <c r="Q1439" s="287"/>
      <c r="R1439" s="287"/>
      <c r="S1439" s="287"/>
    </row>
    <row r="1440" customFormat="false" ht="12.75" hidden="false" customHeight="true" outlineLevel="0" collapsed="false">
      <c r="A1440" s="302" t="n">
        <v>1437</v>
      </c>
      <c r="B1440" s="303" t="n">
        <v>46014</v>
      </c>
      <c r="C1440" s="276" t="n">
        <v>45992</v>
      </c>
      <c r="D1440" s="251" t="s">
        <v>158</v>
      </c>
      <c r="E1440" s="251" t="s">
        <v>302</v>
      </c>
      <c r="F1440" s="278" t="n">
        <v>4.94</v>
      </c>
      <c r="G1440" s="322" t="s">
        <v>1157</v>
      </c>
      <c r="H1440" s="253"/>
      <c r="I1440" s="251" t="s">
        <v>392</v>
      </c>
      <c r="J1440" s="253" t="s">
        <v>839</v>
      </c>
      <c r="K1440" s="251" t="s">
        <v>479</v>
      </c>
      <c r="L1440" s="280" t="s">
        <v>479</v>
      </c>
      <c r="M1440" s="250" t="s">
        <v>468</v>
      </c>
      <c r="N1440" s="250" t="s">
        <v>468</v>
      </c>
      <c r="O1440" s="250" t="n">
        <v>264518</v>
      </c>
      <c r="P1440" s="303" t="n">
        <v>46014</v>
      </c>
      <c r="Q1440" s="287"/>
      <c r="R1440" s="287"/>
      <c r="S1440" s="287"/>
    </row>
    <row r="1441" customFormat="false" ht="12.75" hidden="false" customHeight="true" outlineLevel="0" collapsed="false">
      <c r="A1441" s="291" t="n">
        <v>1438</v>
      </c>
      <c r="B1441" s="303" t="n">
        <v>46014</v>
      </c>
      <c r="C1441" s="276" t="n">
        <v>45992</v>
      </c>
      <c r="D1441" s="251" t="s">
        <v>158</v>
      </c>
      <c r="E1441" s="251" t="s">
        <v>356</v>
      </c>
      <c r="F1441" s="278" t="n">
        <v>575</v>
      </c>
      <c r="G1441" s="322" t="s">
        <v>626</v>
      </c>
      <c r="H1441" s="253" t="s">
        <v>482</v>
      </c>
      <c r="I1441" s="251" t="s">
        <v>394</v>
      </c>
      <c r="J1441" s="253" t="s">
        <v>1068</v>
      </c>
      <c r="K1441" s="251" t="s">
        <v>648</v>
      </c>
      <c r="L1441" s="280" t="s">
        <v>648</v>
      </c>
      <c r="M1441" s="250" t="s">
        <v>468</v>
      </c>
      <c r="N1441" s="250" t="s">
        <v>468</v>
      </c>
      <c r="O1441" s="250" t="n">
        <v>43981225</v>
      </c>
      <c r="P1441" s="303" t="s">
        <v>1273</v>
      </c>
      <c r="Q1441" s="287"/>
      <c r="R1441" s="287"/>
      <c r="S1441" s="287"/>
    </row>
    <row r="1442" customFormat="false" ht="12.75" hidden="false" customHeight="true" outlineLevel="0" collapsed="false">
      <c r="A1442" s="291" t="n">
        <v>1439</v>
      </c>
      <c r="B1442" s="303" t="n">
        <v>46015</v>
      </c>
      <c r="C1442" s="276" t="n">
        <v>45992</v>
      </c>
      <c r="D1442" s="251" t="s">
        <v>158</v>
      </c>
      <c r="E1442" s="251" t="s">
        <v>302</v>
      </c>
      <c r="F1442" s="278" t="n">
        <v>5.69</v>
      </c>
      <c r="G1442" s="322" t="s">
        <v>1157</v>
      </c>
      <c r="H1442" s="253"/>
      <c r="I1442" s="251" t="s">
        <v>392</v>
      </c>
      <c r="J1442" s="253" t="s">
        <v>839</v>
      </c>
      <c r="K1442" s="251" t="s">
        <v>479</v>
      </c>
      <c r="L1442" s="280" t="s">
        <v>479</v>
      </c>
      <c r="M1442" s="250" t="s">
        <v>468</v>
      </c>
      <c r="N1442" s="250" t="s">
        <v>468</v>
      </c>
      <c r="O1442" s="250" t="n">
        <v>274518</v>
      </c>
      <c r="P1442" s="303" t="n">
        <v>46015</v>
      </c>
      <c r="Q1442" s="287"/>
      <c r="R1442" s="287"/>
      <c r="S1442" s="287"/>
    </row>
    <row r="1443" customFormat="false" ht="12.75" hidden="false" customHeight="true" outlineLevel="0" collapsed="false">
      <c r="A1443" s="302" t="n">
        <v>1440</v>
      </c>
      <c r="B1443" s="303" t="n">
        <v>46017</v>
      </c>
      <c r="C1443" s="276" t="n">
        <v>45992</v>
      </c>
      <c r="D1443" s="251" t="s">
        <v>147</v>
      </c>
      <c r="E1443" s="251" t="s">
        <v>211</v>
      </c>
      <c r="F1443" s="278" t="n">
        <v>93.66</v>
      </c>
      <c r="G1443" s="322" t="s">
        <v>568</v>
      </c>
      <c r="H1443" s="253" t="s">
        <v>482</v>
      </c>
      <c r="I1443" s="251" t="s">
        <v>393</v>
      </c>
      <c r="J1443" s="253" t="s">
        <v>569</v>
      </c>
      <c r="K1443" s="251" t="s">
        <v>570</v>
      </c>
      <c r="L1443" s="280" t="s">
        <v>570</v>
      </c>
      <c r="M1443" s="250" t="s">
        <v>815</v>
      </c>
      <c r="N1443" s="250" t="s">
        <v>815</v>
      </c>
      <c r="O1443" s="250" t="n">
        <v>137</v>
      </c>
      <c r="P1443" s="303" t="n">
        <v>45996</v>
      </c>
      <c r="Q1443" s="287"/>
      <c r="R1443" s="287"/>
      <c r="S1443" s="287"/>
    </row>
    <row r="1444" customFormat="false" ht="12.75" hidden="false" customHeight="true" outlineLevel="0" collapsed="false">
      <c r="A1444" s="291" t="n">
        <v>1441</v>
      </c>
      <c r="B1444" s="303" t="n">
        <v>46017</v>
      </c>
      <c r="C1444" s="276" t="n">
        <v>45992</v>
      </c>
      <c r="D1444" s="251" t="s">
        <v>147</v>
      </c>
      <c r="E1444" s="251" t="s">
        <v>211</v>
      </c>
      <c r="F1444" s="278" t="n">
        <v>98.42</v>
      </c>
      <c r="G1444" s="322" t="s">
        <v>568</v>
      </c>
      <c r="H1444" s="253" t="s">
        <v>482</v>
      </c>
      <c r="I1444" s="251" t="s">
        <v>394</v>
      </c>
      <c r="J1444" s="253" t="s">
        <v>569</v>
      </c>
      <c r="K1444" s="251" t="s">
        <v>570</v>
      </c>
      <c r="L1444" s="280" t="s">
        <v>570</v>
      </c>
      <c r="M1444" s="250" t="s">
        <v>815</v>
      </c>
      <c r="N1444" s="250" t="s">
        <v>815</v>
      </c>
      <c r="O1444" s="250" t="n">
        <v>138</v>
      </c>
      <c r="P1444" s="303" t="n">
        <v>45996</v>
      </c>
      <c r="Q1444" s="287"/>
      <c r="R1444" s="287"/>
      <c r="S1444" s="287"/>
    </row>
    <row r="1445" customFormat="false" ht="12.75" hidden="false" customHeight="true" outlineLevel="0" collapsed="false">
      <c r="A1445" s="291" t="n">
        <v>1442</v>
      </c>
      <c r="B1445" s="303" t="n">
        <v>46017</v>
      </c>
      <c r="C1445" s="276" t="n">
        <v>45992</v>
      </c>
      <c r="D1445" s="251" t="s">
        <v>147</v>
      </c>
      <c r="E1445" s="251" t="s">
        <v>211</v>
      </c>
      <c r="F1445" s="278" t="n">
        <v>56.76</v>
      </c>
      <c r="G1445" s="322" t="s">
        <v>568</v>
      </c>
      <c r="H1445" s="253" t="s">
        <v>482</v>
      </c>
      <c r="I1445" s="251" t="s">
        <v>398</v>
      </c>
      <c r="J1445" s="253" t="s">
        <v>569</v>
      </c>
      <c r="K1445" s="251" t="s">
        <v>570</v>
      </c>
      <c r="L1445" s="280" t="s">
        <v>570</v>
      </c>
      <c r="M1445" s="250" t="s">
        <v>815</v>
      </c>
      <c r="N1445" s="250" t="s">
        <v>815</v>
      </c>
      <c r="O1445" s="250" t="n">
        <v>139</v>
      </c>
      <c r="P1445" s="303" t="n">
        <v>45996</v>
      </c>
      <c r="Q1445" s="287"/>
      <c r="R1445" s="287"/>
      <c r="S1445" s="287"/>
    </row>
    <row r="1446" customFormat="false" ht="12.75" hidden="false" customHeight="true" outlineLevel="0" collapsed="false">
      <c r="A1446" s="302" t="n">
        <v>1443</v>
      </c>
      <c r="B1446" s="303" t="n">
        <v>46017</v>
      </c>
      <c r="C1446" s="276" t="n">
        <v>45992</v>
      </c>
      <c r="D1446" s="251" t="s">
        <v>147</v>
      </c>
      <c r="E1446" s="251" t="s">
        <v>211</v>
      </c>
      <c r="F1446" s="278" t="n">
        <v>36.9</v>
      </c>
      <c r="G1446" s="322" t="s">
        <v>568</v>
      </c>
      <c r="H1446" s="253" t="s">
        <v>482</v>
      </c>
      <c r="I1446" s="251" t="s">
        <v>397</v>
      </c>
      <c r="J1446" s="253" t="s">
        <v>569</v>
      </c>
      <c r="K1446" s="251" t="s">
        <v>570</v>
      </c>
      <c r="L1446" s="280" t="s">
        <v>570</v>
      </c>
      <c r="M1446" s="250" t="s">
        <v>815</v>
      </c>
      <c r="N1446" s="250" t="s">
        <v>815</v>
      </c>
      <c r="O1446" s="250" t="n">
        <v>140</v>
      </c>
      <c r="P1446" s="303" t="n">
        <v>45996</v>
      </c>
      <c r="Q1446" s="287"/>
      <c r="R1446" s="287"/>
      <c r="S1446" s="287"/>
    </row>
    <row r="1447" customFormat="false" ht="12.75" hidden="false" customHeight="true" outlineLevel="0" collapsed="false">
      <c r="A1447" s="291" t="n">
        <v>1444</v>
      </c>
      <c r="B1447" s="303" t="n">
        <v>46017</v>
      </c>
      <c r="C1447" s="276" t="n">
        <v>45992</v>
      </c>
      <c r="D1447" s="251" t="s">
        <v>147</v>
      </c>
      <c r="E1447" s="251" t="s">
        <v>211</v>
      </c>
      <c r="F1447" s="278" t="n">
        <v>73.8</v>
      </c>
      <c r="G1447" s="322" t="s">
        <v>568</v>
      </c>
      <c r="H1447" s="253" t="s">
        <v>482</v>
      </c>
      <c r="I1447" s="251" t="s">
        <v>395</v>
      </c>
      <c r="J1447" s="253" t="s">
        <v>569</v>
      </c>
      <c r="K1447" s="251" t="s">
        <v>570</v>
      </c>
      <c r="L1447" s="280" t="s">
        <v>570</v>
      </c>
      <c r="M1447" s="250" t="s">
        <v>815</v>
      </c>
      <c r="N1447" s="250" t="s">
        <v>815</v>
      </c>
      <c r="O1447" s="250" t="n">
        <v>141</v>
      </c>
      <c r="P1447" s="303" t="n">
        <v>45996</v>
      </c>
      <c r="Q1447" s="287"/>
      <c r="R1447" s="287"/>
      <c r="S1447" s="287"/>
    </row>
    <row r="1448" customFormat="false" ht="12.75" hidden="false" customHeight="true" outlineLevel="0" collapsed="false">
      <c r="A1448" s="291" t="n">
        <v>1445</v>
      </c>
      <c r="B1448" s="303" t="n">
        <v>46017</v>
      </c>
      <c r="C1448" s="276" t="n">
        <v>45992</v>
      </c>
      <c r="D1448" s="251" t="s">
        <v>147</v>
      </c>
      <c r="E1448" s="251" t="s">
        <v>211</v>
      </c>
      <c r="F1448" s="278" t="n">
        <v>118.25</v>
      </c>
      <c r="G1448" s="322" t="s">
        <v>568</v>
      </c>
      <c r="H1448" s="253" t="s">
        <v>482</v>
      </c>
      <c r="I1448" s="251" t="s">
        <v>396</v>
      </c>
      <c r="J1448" s="253" t="s">
        <v>569</v>
      </c>
      <c r="K1448" s="251" t="s">
        <v>570</v>
      </c>
      <c r="L1448" s="280" t="s">
        <v>570</v>
      </c>
      <c r="M1448" s="250" t="s">
        <v>815</v>
      </c>
      <c r="N1448" s="250" t="s">
        <v>815</v>
      </c>
      <c r="O1448" s="250" t="n">
        <v>142</v>
      </c>
      <c r="P1448" s="303" t="n">
        <v>45996</v>
      </c>
      <c r="Q1448" s="287"/>
      <c r="R1448" s="287"/>
      <c r="S1448" s="287"/>
    </row>
    <row r="1449" customFormat="false" ht="12.75" hidden="false" customHeight="true" outlineLevel="0" collapsed="false">
      <c r="A1449" s="302" t="n">
        <v>1446</v>
      </c>
      <c r="B1449" s="303" t="n">
        <v>46020</v>
      </c>
      <c r="C1449" s="276" t="n">
        <v>45992</v>
      </c>
      <c r="D1449" s="251" t="s">
        <v>158</v>
      </c>
      <c r="E1449" s="251" t="s">
        <v>354</v>
      </c>
      <c r="F1449" s="278" t="n">
        <v>216.9</v>
      </c>
      <c r="G1449" s="322" t="s">
        <v>1178</v>
      </c>
      <c r="H1449" s="253" t="s">
        <v>505</v>
      </c>
      <c r="I1449" s="251" t="s">
        <v>393</v>
      </c>
      <c r="J1449" s="251" t="s">
        <v>506</v>
      </c>
      <c r="K1449" s="251" t="s">
        <v>544</v>
      </c>
      <c r="L1449" s="280" t="s">
        <v>544</v>
      </c>
      <c r="M1449" s="250" t="s">
        <v>468</v>
      </c>
      <c r="N1449" s="250" t="s">
        <v>468</v>
      </c>
      <c r="O1449" s="250" t="n">
        <v>16251225</v>
      </c>
      <c r="P1449" s="303"/>
      <c r="Q1449" s="287"/>
      <c r="R1449" s="287"/>
      <c r="S1449" s="287"/>
    </row>
    <row r="1450" customFormat="false" ht="12.75" hidden="false" customHeight="true" outlineLevel="0" collapsed="false">
      <c r="A1450" s="291" t="n">
        <v>1447</v>
      </c>
      <c r="B1450" s="303" t="n">
        <v>46020</v>
      </c>
      <c r="C1450" s="276" t="n">
        <v>45962</v>
      </c>
      <c r="D1450" s="251" t="s">
        <v>158</v>
      </c>
      <c r="E1450" s="251" t="s">
        <v>258</v>
      </c>
      <c r="F1450" s="278" t="n">
        <v>131.39</v>
      </c>
      <c r="G1450" s="322" t="s">
        <v>1166</v>
      </c>
      <c r="H1450" s="253" t="s">
        <v>708</v>
      </c>
      <c r="I1450" s="251" t="s">
        <v>397</v>
      </c>
      <c r="J1450" s="253" t="s">
        <v>1030</v>
      </c>
      <c r="K1450" s="251" t="s">
        <v>939</v>
      </c>
      <c r="L1450" s="280" t="s">
        <v>939</v>
      </c>
      <c r="M1450" s="250" t="s">
        <v>468</v>
      </c>
      <c r="N1450" s="250" t="s">
        <v>468</v>
      </c>
      <c r="O1450" s="250" t="n">
        <v>138</v>
      </c>
      <c r="P1450" s="303" t="n">
        <v>45996</v>
      </c>
      <c r="Q1450" s="287"/>
      <c r="R1450" s="287"/>
      <c r="S1450" s="287"/>
    </row>
    <row r="1451" customFormat="false" ht="12.75" hidden="false" customHeight="true" outlineLevel="0" collapsed="false">
      <c r="A1451" s="291" t="n">
        <v>1448</v>
      </c>
      <c r="B1451" s="303" t="n">
        <v>46020</v>
      </c>
      <c r="C1451" s="276" t="n">
        <v>45962</v>
      </c>
      <c r="D1451" s="251" t="s">
        <v>158</v>
      </c>
      <c r="E1451" s="251" t="s">
        <v>258</v>
      </c>
      <c r="F1451" s="278" t="n">
        <v>484.27</v>
      </c>
      <c r="G1451" s="322" t="s">
        <v>1166</v>
      </c>
      <c r="H1451" s="253" t="s">
        <v>708</v>
      </c>
      <c r="I1451" s="251" t="s">
        <v>396</v>
      </c>
      <c r="J1451" s="253" t="s">
        <v>1030</v>
      </c>
      <c r="K1451" s="251" t="s">
        <v>939</v>
      </c>
      <c r="L1451" s="280" t="s">
        <v>939</v>
      </c>
      <c r="M1451" s="250" t="s">
        <v>468</v>
      </c>
      <c r="N1451" s="250" t="s">
        <v>468</v>
      </c>
      <c r="O1451" s="250" t="n">
        <v>140</v>
      </c>
      <c r="P1451" s="303" t="n">
        <v>45996</v>
      </c>
      <c r="Q1451" s="287"/>
      <c r="R1451" s="287"/>
      <c r="S1451" s="287"/>
    </row>
    <row r="1452" customFormat="false" ht="12.75" hidden="false" customHeight="true" outlineLevel="0" collapsed="false">
      <c r="A1452" s="302" t="n">
        <v>1449</v>
      </c>
      <c r="B1452" s="303" t="n">
        <v>46020</v>
      </c>
      <c r="C1452" s="276" t="n">
        <v>45992</v>
      </c>
      <c r="D1452" s="251" t="s">
        <v>158</v>
      </c>
      <c r="E1452" s="251" t="s">
        <v>238</v>
      </c>
      <c r="F1452" s="278" t="n">
        <v>1679.65</v>
      </c>
      <c r="G1452" s="322" t="s">
        <v>1274</v>
      </c>
      <c r="H1452" s="253" t="s">
        <v>961</v>
      </c>
      <c r="I1452" s="251" t="s">
        <v>397</v>
      </c>
      <c r="J1452" s="253" t="s">
        <v>962</v>
      </c>
      <c r="K1452" s="251" t="s">
        <v>963</v>
      </c>
      <c r="L1452" s="280" t="s">
        <v>963</v>
      </c>
      <c r="M1452" s="250" t="s">
        <v>815</v>
      </c>
      <c r="N1452" s="250" t="s">
        <v>815</v>
      </c>
      <c r="O1452" s="250" t="n">
        <v>169283</v>
      </c>
      <c r="P1452" s="303" t="n">
        <v>46008</v>
      </c>
      <c r="Q1452" s="287"/>
      <c r="R1452" s="287"/>
      <c r="S1452" s="287"/>
    </row>
    <row r="1453" customFormat="false" ht="12.75" hidden="false" customHeight="true" outlineLevel="0" collapsed="false">
      <c r="A1453" s="291" t="n">
        <v>1450</v>
      </c>
      <c r="B1453" s="303" t="n">
        <v>46020</v>
      </c>
      <c r="C1453" s="276" t="n">
        <v>45992</v>
      </c>
      <c r="D1453" s="251" t="s">
        <v>147</v>
      </c>
      <c r="E1453" s="251" t="s">
        <v>226</v>
      </c>
      <c r="F1453" s="278" t="n">
        <v>120</v>
      </c>
      <c r="G1453" s="322" t="s">
        <v>1173</v>
      </c>
      <c r="H1453" s="253" t="s">
        <v>482</v>
      </c>
      <c r="I1453" s="251" t="s">
        <v>394</v>
      </c>
      <c r="J1453" s="253" t="s">
        <v>1174</v>
      </c>
      <c r="K1453" s="251" t="s">
        <v>1175</v>
      </c>
      <c r="L1453" s="280" t="s">
        <v>1175</v>
      </c>
      <c r="M1453" s="250" t="s">
        <v>815</v>
      </c>
      <c r="N1453" s="250" t="s">
        <v>815</v>
      </c>
      <c r="O1453" s="250" t="n">
        <v>15170429</v>
      </c>
      <c r="P1453" s="303" t="n">
        <v>45986</v>
      </c>
      <c r="Q1453" s="287"/>
      <c r="R1453" s="287"/>
      <c r="S1453" s="287"/>
    </row>
    <row r="1454" customFormat="false" ht="12.75" hidden="false" customHeight="true" outlineLevel="0" collapsed="false">
      <c r="A1454" s="291" t="n">
        <v>1451</v>
      </c>
      <c r="B1454" s="303" t="n">
        <v>46020</v>
      </c>
      <c r="C1454" s="276" t="n">
        <v>45992</v>
      </c>
      <c r="D1454" s="251" t="s">
        <v>147</v>
      </c>
      <c r="E1454" s="251" t="s">
        <v>226</v>
      </c>
      <c r="F1454" s="278" t="n">
        <v>72</v>
      </c>
      <c r="G1454" s="322" t="s">
        <v>1173</v>
      </c>
      <c r="H1454" s="253" t="s">
        <v>482</v>
      </c>
      <c r="I1454" s="251" t="s">
        <v>395</v>
      </c>
      <c r="J1454" s="253" t="s">
        <v>1174</v>
      </c>
      <c r="K1454" s="251" t="s">
        <v>1175</v>
      </c>
      <c r="L1454" s="280" t="s">
        <v>1175</v>
      </c>
      <c r="M1454" s="250" t="s">
        <v>815</v>
      </c>
      <c r="N1454" s="250" t="s">
        <v>815</v>
      </c>
      <c r="O1454" s="250" t="n">
        <v>15170456</v>
      </c>
      <c r="P1454" s="303" t="n">
        <v>45986</v>
      </c>
      <c r="Q1454" s="287"/>
      <c r="R1454" s="287"/>
      <c r="S1454" s="287"/>
    </row>
    <row r="1455" customFormat="false" ht="12.75" hidden="false" customHeight="true" outlineLevel="0" collapsed="false">
      <c r="A1455" s="302" t="n">
        <v>1452</v>
      </c>
      <c r="B1455" s="303" t="n">
        <v>46020</v>
      </c>
      <c r="C1455" s="276" t="n">
        <v>45992</v>
      </c>
      <c r="D1455" s="251" t="s">
        <v>147</v>
      </c>
      <c r="E1455" s="251" t="s">
        <v>226</v>
      </c>
      <c r="F1455" s="278" t="n">
        <v>48</v>
      </c>
      <c r="G1455" s="322" t="s">
        <v>1173</v>
      </c>
      <c r="H1455" s="253" t="s">
        <v>482</v>
      </c>
      <c r="I1455" s="251" t="s">
        <v>397</v>
      </c>
      <c r="J1455" s="253" t="s">
        <v>1174</v>
      </c>
      <c r="K1455" s="251" t="s">
        <v>1175</v>
      </c>
      <c r="L1455" s="280" t="s">
        <v>1175</v>
      </c>
      <c r="M1455" s="250" t="s">
        <v>815</v>
      </c>
      <c r="N1455" s="250" t="s">
        <v>815</v>
      </c>
      <c r="O1455" s="250" t="n">
        <v>15170483</v>
      </c>
      <c r="P1455" s="303" t="n">
        <v>45986</v>
      </c>
      <c r="Q1455" s="287"/>
      <c r="R1455" s="287"/>
      <c r="S1455" s="287"/>
    </row>
    <row r="1456" customFormat="false" ht="12.75" hidden="false" customHeight="true" outlineLevel="0" collapsed="false">
      <c r="A1456" s="291" t="n">
        <v>1453</v>
      </c>
      <c r="B1456" s="303" t="n">
        <v>46020</v>
      </c>
      <c r="C1456" s="276" t="n">
        <v>45992</v>
      </c>
      <c r="D1456" s="251" t="s">
        <v>147</v>
      </c>
      <c r="E1456" s="251" t="s">
        <v>226</v>
      </c>
      <c r="F1456" s="278" t="n">
        <v>60</v>
      </c>
      <c r="G1456" s="322" t="s">
        <v>1173</v>
      </c>
      <c r="H1456" s="253" t="s">
        <v>482</v>
      </c>
      <c r="I1456" s="251" t="s">
        <v>396</v>
      </c>
      <c r="J1456" s="253" t="s">
        <v>1174</v>
      </c>
      <c r="K1456" s="251" t="s">
        <v>1175</v>
      </c>
      <c r="L1456" s="280" t="s">
        <v>1175</v>
      </c>
      <c r="M1456" s="250" t="s">
        <v>815</v>
      </c>
      <c r="N1456" s="250" t="s">
        <v>815</v>
      </c>
      <c r="O1456" s="250" t="n">
        <v>15170510</v>
      </c>
      <c r="P1456" s="303" t="n">
        <v>45986</v>
      </c>
      <c r="Q1456" s="287"/>
      <c r="R1456" s="287"/>
      <c r="S1456" s="287"/>
    </row>
    <row r="1457" customFormat="false" ht="12.75" hidden="false" customHeight="true" outlineLevel="0" collapsed="false">
      <c r="A1457" s="291" t="n">
        <v>1454</v>
      </c>
      <c r="B1457" s="303" t="n">
        <v>46020</v>
      </c>
      <c r="C1457" s="276" t="n">
        <v>45992</v>
      </c>
      <c r="D1457" s="251" t="s">
        <v>136</v>
      </c>
      <c r="E1457" s="251" t="s">
        <v>142</v>
      </c>
      <c r="F1457" s="278" t="n">
        <v>10.19</v>
      </c>
      <c r="G1457" s="322" t="s">
        <v>1151</v>
      </c>
      <c r="H1457" s="253" t="s">
        <v>505</v>
      </c>
      <c r="I1457" s="251" t="s">
        <v>397</v>
      </c>
      <c r="J1457" s="249" t="s">
        <v>487</v>
      </c>
      <c r="K1457" s="251" t="s">
        <v>831</v>
      </c>
      <c r="L1457" s="280" t="s">
        <v>831</v>
      </c>
      <c r="M1457" s="250"/>
      <c r="N1457" s="250"/>
      <c r="O1457" s="250" t="n">
        <v>10191019</v>
      </c>
      <c r="P1457" s="303"/>
      <c r="Q1457" s="287"/>
      <c r="R1457" s="287"/>
      <c r="S1457" s="287"/>
    </row>
    <row r="1458" customFormat="false" ht="12.75" hidden="false" customHeight="true" outlineLevel="0" collapsed="false">
      <c r="A1458" s="302" t="n">
        <v>1455</v>
      </c>
      <c r="B1458" s="303" t="n">
        <v>46021</v>
      </c>
      <c r="C1458" s="276" t="n">
        <v>45992</v>
      </c>
      <c r="D1458" s="251" t="s">
        <v>158</v>
      </c>
      <c r="E1458" s="251" t="s">
        <v>302</v>
      </c>
      <c r="F1458" s="278" t="n">
        <v>8.23</v>
      </c>
      <c r="G1458" s="322" t="s">
        <v>1157</v>
      </c>
      <c r="H1458" s="253"/>
      <c r="I1458" s="251" t="s">
        <v>392</v>
      </c>
      <c r="J1458" s="253" t="s">
        <v>839</v>
      </c>
      <c r="K1458" s="251" t="s">
        <v>479</v>
      </c>
      <c r="L1458" s="280" t="s">
        <v>479</v>
      </c>
      <c r="M1458" s="250" t="s">
        <v>468</v>
      </c>
      <c r="N1458" s="250" t="s">
        <v>468</v>
      </c>
      <c r="O1458" s="250" t="n">
        <v>7788450</v>
      </c>
      <c r="P1458" s="303" t="n">
        <v>46021</v>
      </c>
      <c r="Q1458" s="287"/>
      <c r="R1458" s="287"/>
      <c r="S1458" s="287"/>
    </row>
    <row r="1459" customFormat="false" ht="12.75" hidden="false" customHeight="true" outlineLevel="0" collapsed="false">
      <c r="A1459" s="291" t="n">
        <v>1456</v>
      </c>
      <c r="B1459" s="303" t="n">
        <v>46021</v>
      </c>
      <c r="C1459" s="276" t="n">
        <v>45992</v>
      </c>
      <c r="D1459" s="251" t="s">
        <v>147</v>
      </c>
      <c r="E1459" s="251" t="s">
        <v>201</v>
      </c>
      <c r="F1459" s="278" t="n">
        <v>1733.39</v>
      </c>
      <c r="G1459" s="322" t="s">
        <v>1275</v>
      </c>
      <c r="H1459" s="253" t="s">
        <v>482</v>
      </c>
      <c r="I1459" s="251" t="s">
        <v>395</v>
      </c>
      <c r="J1459" s="253" t="s">
        <v>818</v>
      </c>
      <c r="K1459" s="251" t="s">
        <v>534</v>
      </c>
      <c r="L1459" s="280" t="s">
        <v>534</v>
      </c>
      <c r="M1459" s="250" t="s">
        <v>468</v>
      </c>
      <c r="N1459" s="250" t="s">
        <v>468</v>
      </c>
      <c r="O1459" s="250" t="n">
        <v>173339</v>
      </c>
      <c r="P1459" s="303" t="n">
        <v>46021</v>
      </c>
      <c r="Q1459" s="287"/>
      <c r="R1459" s="287"/>
      <c r="S1459" s="287"/>
    </row>
    <row r="1460" customFormat="false" ht="12.75" hidden="false" customHeight="true" outlineLevel="0" collapsed="false">
      <c r="A1460" s="291" t="n">
        <v>1457</v>
      </c>
      <c r="B1460" s="303" t="n">
        <v>46021</v>
      </c>
      <c r="C1460" s="276" t="n">
        <v>45962</v>
      </c>
      <c r="D1460" s="251" t="s">
        <v>158</v>
      </c>
      <c r="E1460" s="251" t="s">
        <v>340</v>
      </c>
      <c r="F1460" s="278" t="n">
        <v>396.6</v>
      </c>
      <c r="G1460" s="322" t="s">
        <v>966</v>
      </c>
      <c r="H1460" s="253" t="s">
        <v>588</v>
      </c>
      <c r="I1460" s="251" t="s">
        <v>393</v>
      </c>
      <c r="J1460" s="253" t="s">
        <v>814</v>
      </c>
      <c r="K1460" s="251" t="s">
        <v>662</v>
      </c>
      <c r="L1460" s="280" t="s">
        <v>662</v>
      </c>
      <c r="M1460" s="250" t="s">
        <v>815</v>
      </c>
      <c r="N1460" s="250" t="s">
        <v>815</v>
      </c>
      <c r="O1460" s="250" t="n">
        <v>3284518</v>
      </c>
      <c r="P1460" s="303" t="n">
        <v>45992</v>
      </c>
      <c r="Q1460" s="287"/>
      <c r="R1460" s="287"/>
      <c r="S1460" s="287"/>
    </row>
    <row r="1461" customFormat="false" ht="12.75" hidden="false" customHeight="true" outlineLevel="0" collapsed="false">
      <c r="A1461" s="302" t="n">
        <v>1458</v>
      </c>
      <c r="B1461" s="303" t="n">
        <v>46021</v>
      </c>
      <c r="C1461" s="276" t="n">
        <v>45992</v>
      </c>
      <c r="D1461" s="251" t="s">
        <v>136</v>
      </c>
      <c r="E1461" s="251" t="s">
        <v>142</v>
      </c>
      <c r="F1461" s="278" t="n">
        <v>49.95</v>
      </c>
      <c r="G1461" s="322" t="s">
        <v>1151</v>
      </c>
      <c r="H1461" s="253" t="s">
        <v>505</v>
      </c>
      <c r="I1461" s="251" t="s">
        <v>397</v>
      </c>
      <c r="J1461" s="253" t="s">
        <v>487</v>
      </c>
      <c r="K1461" s="251" t="s">
        <v>1219</v>
      </c>
      <c r="L1461" s="280" t="s">
        <v>1219</v>
      </c>
      <c r="M1461" s="250" t="s">
        <v>468</v>
      </c>
      <c r="N1461" s="250" t="s">
        <v>468</v>
      </c>
      <c r="O1461" s="250" t="n">
        <v>1191019</v>
      </c>
      <c r="P1461" s="303"/>
      <c r="Q1461" s="287"/>
      <c r="R1461" s="287"/>
      <c r="S1461" s="287"/>
    </row>
    <row r="1462" customFormat="false" ht="12.75" hidden="false" customHeight="true" outlineLevel="0" collapsed="false">
      <c r="A1462" s="291" t="n">
        <v>1459</v>
      </c>
      <c r="B1462" s="303" t="n">
        <v>45961</v>
      </c>
      <c r="C1462" s="276" t="n">
        <v>45931</v>
      </c>
      <c r="D1462" s="251" t="s">
        <v>134</v>
      </c>
      <c r="E1462" s="251" t="s">
        <v>134</v>
      </c>
      <c r="F1462" s="278" t="n">
        <v>558.11</v>
      </c>
      <c r="G1462" s="322" t="s">
        <v>1003</v>
      </c>
      <c r="H1462" s="253"/>
      <c r="I1462" s="251" t="s">
        <v>392</v>
      </c>
      <c r="J1462" s="253" t="s">
        <v>478</v>
      </c>
      <c r="K1462" s="251" t="s">
        <v>479</v>
      </c>
      <c r="L1462" s="280" t="s">
        <v>479</v>
      </c>
      <c r="M1462" s="250" t="s">
        <v>468</v>
      </c>
      <c r="N1462" s="250" t="s">
        <v>468</v>
      </c>
      <c r="O1462" s="250"/>
      <c r="P1462" s="303" t="n">
        <v>45961</v>
      </c>
      <c r="Q1462" s="287"/>
      <c r="R1462" s="287"/>
      <c r="S1462" s="287"/>
    </row>
    <row r="1463" customFormat="false" ht="12.75" hidden="false" customHeight="true" outlineLevel="0" collapsed="false">
      <c r="A1463" s="291" t="n">
        <v>1460</v>
      </c>
      <c r="B1463" s="303" t="n">
        <v>45991</v>
      </c>
      <c r="C1463" s="276" t="n">
        <v>45962</v>
      </c>
      <c r="D1463" s="251" t="s">
        <v>134</v>
      </c>
      <c r="E1463" s="251" t="s">
        <v>134</v>
      </c>
      <c r="F1463" s="278" t="n">
        <v>1295.65</v>
      </c>
      <c r="G1463" s="322" t="s">
        <v>1003</v>
      </c>
      <c r="H1463" s="253"/>
      <c r="I1463" s="251" t="s">
        <v>392</v>
      </c>
      <c r="J1463" s="253" t="s">
        <v>478</v>
      </c>
      <c r="K1463" s="251" t="s">
        <v>479</v>
      </c>
      <c r="L1463" s="280" t="s">
        <v>479</v>
      </c>
      <c r="M1463" s="250" t="s">
        <v>468</v>
      </c>
      <c r="N1463" s="250" t="s">
        <v>468</v>
      </c>
      <c r="O1463" s="250"/>
      <c r="P1463" s="303" t="n">
        <v>45991</v>
      </c>
      <c r="Q1463" s="287"/>
      <c r="R1463" s="287"/>
      <c r="S1463" s="287"/>
    </row>
    <row r="1464" customFormat="false" ht="12.75" hidden="false" customHeight="true" outlineLevel="0" collapsed="false">
      <c r="A1464" s="302" t="n">
        <v>1461</v>
      </c>
      <c r="B1464" s="303" t="n">
        <v>46021</v>
      </c>
      <c r="C1464" s="276" t="n">
        <v>45992</v>
      </c>
      <c r="D1464" s="251" t="s">
        <v>134</v>
      </c>
      <c r="E1464" s="251" t="s">
        <v>134</v>
      </c>
      <c r="F1464" s="278" t="n">
        <v>3113.87</v>
      </c>
      <c r="G1464" s="322" t="s">
        <v>1003</v>
      </c>
      <c r="H1464" s="253"/>
      <c r="I1464" s="251" t="s">
        <v>392</v>
      </c>
      <c r="J1464" s="253" t="s">
        <v>478</v>
      </c>
      <c r="K1464" s="251" t="s">
        <v>479</v>
      </c>
      <c r="L1464" s="280" t="s">
        <v>479</v>
      </c>
      <c r="M1464" s="250" t="s">
        <v>468</v>
      </c>
      <c r="N1464" s="250" t="s">
        <v>468</v>
      </c>
      <c r="O1464" s="250"/>
      <c r="P1464" s="303" t="n">
        <v>46022</v>
      </c>
      <c r="Q1464" s="287"/>
      <c r="R1464" s="287"/>
      <c r="S1464" s="287"/>
    </row>
    <row r="1465" customFormat="false" ht="12.75" hidden="false" customHeight="true" outlineLevel="0" collapsed="false">
      <c r="A1465" s="291" t="n">
        <v>1462</v>
      </c>
      <c r="B1465" s="303"/>
      <c r="C1465" s="276"/>
      <c r="D1465" s="251"/>
      <c r="E1465" s="251"/>
      <c r="F1465" s="278"/>
      <c r="G1465" s="322"/>
      <c r="H1465" s="253"/>
      <c r="I1465" s="251"/>
      <c r="J1465" s="253"/>
      <c r="K1465" s="251"/>
      <c r="L1465" s="280"/>
      <c r="M1465" s="250"/>
      <c r="N1465" s="250"/>
      <c r="O1465" s="250"/>
      <c r="P1465" s="303"/>
      <c r="Q1465" s="287"/>
      <c r="R1465" s="287"/>
      <c r="S1465" s="287"/>
    </row>
    <row r="1466" customFormat="false" ht="12.75" hidden="false" customHeight="true" outlineLevel="0" collapsed="false">
      <c r="A1466" s="291" t="n">
        <v>1463</v>
      </c>
      <c r="B1466" s="303"/>
      <c r="C1466" s="276"/>
      <c r="D1466" s="251"/>
      <c r="E1466" s="251"/>
      <c r="F1466" s="278"/>
      <c r="G1466" s="322"/>
      <c r="H1466" s="253"/>
      <c r="I1466" s="251"/>
      <c r="J1466" s="253"/>
      <c r="K1466" s="251"/>
      <c r="L1466" s="280"/>
      <c r="M1466" s="250"/>
      <c r="N1466" s="250"/>
      <c r="O1466" s="250"/>
      <c r="P1466" s="303"/>
      <c r="Q1466" s="287"/>
      <c r="R1466" s="287"/>
      <c r="S1466" s="287"/>
    </row>
    <row r="1467" customFormat="false" ht="12.75" hidden="false" customHeight="true" outlineLevel="0" collapsed="false">
      <c r="A1467" s="302" t="n">
        <v>1464</v>
      </c>
      <c r="B1467" s="303"/>
      <c r="C1467" s="276"/>
      <c r="D1467" s="251"/>
      <c r="E1467" s="251"/>
      <c r="F1467" s="278"/>
      <c r="G1467" s="322"/>
      <c r="H1467" s="253"/>
      <c r="I1467" s="251"/>
      <c r="J1467" s="253"/>
      <c r="K1467" s="251"/>
      <c r="L1467" s="280"/>
      <c r="M1467" s="250"/>
      <c r="N1467" s="250"/>
      <c r="O1467" s="250"/>
      <c r="P1467" s="303"/>
      <c r="Q1467" s="287"/>
      <c r="R1467" s="287"/>
      <c r="S1467" s="287"/>
    </row>
    <row r="1468" customFormat="false" ht="12.75" hidden="false" customHeight="true" outlineLevel="0" collapsed="false">
      <c r="A1468" s="291" t="n">
        <v>1465</v>
      </c>
      <c r="B1468" s="303"/>
      <c r="C1468" s="276"/>
      <c r="D1468" s="251"/>
      <c r="E1468" s="251"/>
      <c r="F1468" s="278"/>
      <c r="G1468" s="322"/>
      <c r="H1468" s="253"/>
      <c r="I1468" s="251"/>
      <c r="J1468" s="253"/>
      <c r="K1468" s="251"/>
      <c r="L1468" s="280"/>
      <c r="M1468" s="250"/>
      <c r="N1468" s="250"/>
      <c r="O1468" s="250"/>
      <c r="P1468" s="303"/>
      <c r="Q1468" s="287"/>
      <c r="R1468" s="287"/>
      <c r="S1468" s="287"/>
    </row>
    <row r="1469" customFormat="false" ht="12.75" hidden="false" customHeight="true" outlineLevel="0" collapsed="false">
      <c r="A1469" s="291" t="n">
        <v>1466</v>
      </c>
      <c r="B1469" s="303"/>
      <c r="C1469" s="276"/>
      <c r="D1469" s="251"/>
      <c r="E1469" s="251"/>
      <c r="F1469" s="278"/>
      <c r="G1469" s="322"/>
      <c r="H1469" s="253"/>
      <c r="I1469" s="251"/>
      <c r="J1469" s="253"/>
      <c r="K1469" s="251"/>
      <c r="L1469" s="280"/>
      <c r="M1469" s="250"/>
      <c r="N1469" s="250"/>
      <c r="O1469" s="250"/>
      <c r="P1469" s="303"/>
      <c r="Q1469" s="287"/>
      <c r="R1469" s="287"/>
      <c r="S1469" s="287"/>
    </row>
    <row r="1470" customFormat="false" ht="12.75" hidden="false" customHeight="true" outlineLevel="0" collapsed="false">
      <c r="A1470" s="302" t="n">
        <v>1467</v>
      </c>
      <c r="B1470" s="303"/>
      <c r="C1470" s="276"/>
      <c r="D1470" s="251"/>
      <c r="E1470" s="251"/>
      <c r="F1470" s="278"/>
      <c r="G1470" s="322"/>
      <c r="H1470" s="253"/>
      <c r="I1470" s="251"/>
      <c r="J1470" s="253"/>
      <c r="K1470" s="251"/>
      <c r="L1470" s="280"/>
      <c r="M1470" s="250"/>
      <c r="N1470" s="250"/>
      <c r="O1470" s="250"/>
      <c r="P1470" s="303"/>
      <c r="Q1470" s="287"/>
      <c r="R1470" s="287"/>
      <c r="S1470" s="287"/>
    </row>
    <row r="1471" customFormat="false" ht="12.75" hidden="false" customHeight="true" outlineLevel="0" collapsed="false">
      <c r="A1471" s="291" t="n">
        <v>1468</v>
      </c>
      <c r="B1471" s="303"/>
      <c r="C1471" s="276"/>
      <c r="D1471" s="251"/>
      <c r="E1471" s="251"/>
      <c r="F1471" s="278"/>
      <c r="G1471" s="322"/>
      <c r="H1471" s="253"/>
      <c r="I1471" s="251"/>
      <c r="J1471" s="253"/>
      <c r="K1471" s="251"/>
      <c r="L1471" s="280"/>
      <c r="M1471" s="250"/>
      <c r="N1471" s="250"/>
      <c r="O1471" s="250"/>
      <c r="P1471" s="303"/>
      <c r="Q1471" s="287"/>
      <c r="R1471" s="287"/>
      <c r="S1471" s="287"/>
    </row>
    <row r="1472" customFormat="false" ht="12.75" hidden="false" customHeight="true" outlineLevel="0" collapsed="false">
      <c r="A1472" s="291" t="n">
        <v>1469</v>
      </c>
      <c r="B1472" s="303"/>
      <c r="C1472" s="276"/>
      <c r="D1472" s="251"/>
      <c r="E1472" s="251"/>
      <c r="F1472" s="278"/>
      <c r="G1472" s="322"/>
      <c r="H1472" s="253"/>
      <c r="I1472" s="251"/>
      <c r="J1472" s="253"/>
      <c r="K1472" s="251"/>
      <c r="L1472" s="280"/>
      <c r="M1472" s="250"/>
      <c r="N1472" s="250"/>
      <c r="O1472" s="250"/>
      <c r="P1472" s="303"/>
      <c r="Q1472" s="287"/>
      <c r="R1472" s="287"/>
      <c r="S1472" s="287"/>
    </row>
    <row r="1473" customFormat="false" ht="12.75" hidden="false" customHeight="true" outlineLevel="0" collapsed="false">
      <c r="A1473" s="302" t="n">
        <v>1470</v>
      </c>
      <c r="B1473" s="303"/>
      <c r="C1473" s="276"/>
      <c r="D1473" s="251"/>
      <c r="E1473" s="251"/>
      <c r="F1473" s="278"/>
      <c r="G1473" s="322"/>
      <c r="H1473" s="253"/>
      <c r="I1473" s="251"/>
      <c r="J1473" s="253"/>
      <c r="K1473" s="251"/>
      <c r="L1473" s="280"/>
      <c r="M1473" s="250"/>
      <c r="N1473" s="250"/>
      <c r="O1473" s="250"/>
      <c r="P1473" s="303"/>
      <c r="Q1473" s="287"/>
      <c r="R1473" s="287"/>
      <c r="S1473" s="287"/>
    </row>
    <row r="1474" customFormat="false" ht="12.75" hidden="false" customHeight="true" outlineLevel="0" collapsed="false">
      <c r="A1474" s="291" t="n">
        <v>1471</v>
      </c>
      <c r="B1474" s="303"/>
      <c r="C1474" s="276"/>
      <c r="D1474" s="251"/>
      <c r="E1474" s="251"/>
      <c r="F1474" s="278"/>
      <c r="G1474" s="322"/>
      <c r="H1474" s="253"/>
      <c r="I1474" s="251"/>
      <c r="J1474" s="253"/>
      <c r="K1474" s="251"/>
      <c r="L1474" s="280"/>
      <c r="M1474" s="250"/>
      <c r="N1474" s="250"/>
      <c r="O1474" s="250"/>
      <c r="P1474" s="303"/>
      <c r="Q1474" s="287"/>
      <c r="R1474" s="287"/>
      <c r="S1474" s="287"/>
    </row>
    <row r="1475" customFormat="false" ht="12.75" hidden="false" customHeight="true" outlineLevel="0" collapsed="false">
      <c r="A1475" s="291" t="n">
        <v>1472</v>
      </c>
      <c r="B1475" s="303"/>
      <c r="C1475" s="276"/>
      <c r="D1475" s="251"/>
      <c r="E1475" s="251"/>
      <c r="F1475" s="278"/>
      <c r="G1475" s="322"/>
      <c r="H1475" s="253"/>
      <c r="I1475" s="251"/>
      <c r="J1475" s="253"/>
      <c r="K1475" s="251"/>
      <c r="L1475" s="280"/>
      <c r="M1475" s="250"/>
      <c r="N1475" s="250"/>
      <c r="O1475" s="250"/>
      <c r="P1475" s="303"/>
      <c r="Q1475" s="287"/>
      <c r="R1475" s="287"/>
      <c r="S1475" s="287"/>
    </row>
    <row r="1476" customFormat="false" ht="12.75" hidden="false" customHeight="true" outlineLevel="0" collapsed="false">
      <c r="A1476" s="302" t="n">
        <v>1473</v>
      </c>
      <c r="B1476" s="303"/>
      <c r="C1476" s="276"/>
      <c r="D1476" s="251"/>
      <c r="E1476" s="251"/>
      <c r="F1476" s="278"/>
      <c r="G1476" s="322"/>
      <c r="H1476" s="253"/>
      <c r="I1476" s="251"/>
      <c r="J1476" s="253"/>
      <c r="K1476" s="251"/>
      <c r="L1476" s="280"/>
      <c r="M1476" s="250"/>
      <c r="N1476" s="250"/>
      <c r="O1476" s="250"/>
      <c r="P1476" s="303"/>
      <c r="Q1476" s="287"/>
      <c r="R1476" s="287"/>
      <c r="S1476" s="287"/>
    </row>
    <row r="1477" customFormat="false" ht="12.75" hidden="false" customHeight="true" outlineLevel="0" collapsed="false">
      <c r="A1477" s="291" t="n">
        <v>1474</v>
      </c>
      <c r="B1477" s="303"/>
      <c r="C1477" s="276"/>
      <c r="D1477" s="251"/>
      <c r="E1477" s="251"/>
      <c r="F1477" s="278"/>
      <c r="G1477" s="322"/>
      <c r="H1477" s="253"/>
      <c r="I1477" s="251"/>
      <c r="J1477" s="253"/>
      <c r="K1477" s="251"/>
      <c r="L1477" s="280"/>
      <c r="M1477" s="250"/>
      <c r="N1477" s="250"/>
      <c r="O1477" s="250"/>
      <c r="P1477" s="303"/>
      <c r="Q1477" s="287"/>
      <c r="R1477" s="287"/>
      <c r="S1477" s="287"/>
    </row>
    <row r="1478" customFormat="false" ht="12.75" hidden="false" customHeight="true" outlineLevel="0" collapsed="false">
      <c r="A1478" s="291" t="n">
        <v>1475</v>
      </c>
      <c r="B1478" s="303"/>
      <c r="C1478" s="276"/>
      <c r="D1478" s="251"/>
      <c r="E1478" s="251"/>
      <c r="F1478" s="278"/>
      <c r="G1478" s="322"/>
      <c r="H1478" s="253"/>
      <c r="I1478" s="251"/>
      <c r="J1478" s="253"/>
      <c r="K1478" s="251"/>
      <c r="L1478" s="280"/>
      <c r="M1478" s="250"/>
      <c r="N1478" s="250"/>
      <c r="O1478" s="250"/>
      <c r="P1478" s="303"/>
      <c r="Q1478" s="287"/>
      <c r="R1478" s="287"/>
      <c r="S1478" s="287"/>
    </row>
    <row r="1479" customFormat="false" ht="12.75" hidden="false" customHeight="true" outlineLevel="0" collapsed="false">
      <c r="A1479" s="302" t="n">
        <v>1476</v>
      </c>
      <c r="B1479" s="303"/>
      <c r="C1479" s="276"/>
      <c r="D1479" s="251"/>
      <c r="E1479" s="251"/>
      <c r="F1479" s="278"/>
      <c r="G1479" s="322"/>
      <c r="H1479" s="253"/>
      <c r="I1479" s="251"/>
      <c r="J1479" s="253"/>
      <c r="K1479" s="251"/>
      <c r="L1479" s="280"/>
      <c r="M1479" s="250"/>
      <c r="N1479" s="250"/>
      <c r="O1479" s="250"/>
      <c r="P1479" s="303"/>
      <c r="Q1479" s="287"/>
      <c r="R1479" s="287"/>
      <c r="S1479" s="287"/>
    </row>
    <row r="1480" customFormat="false" ht="12.75" hidden="false" customHeight="true" outlineLevel="0" collapsed="false">
      <c r="A1480" s="291" t="n">
        <v>1477</v>
      </c>
      <c r="B1480" s="303"/>
      <c r="C1480" s="276"/>
      <c r="D1480" s="251"/>
      <c r="E1480" s="251"/>
      <c r="F1480" s="278"/>
      <c r="G1480" s="322"/>
      <c r="H1480" s="253"/>
      <c r="I1480" s="251"/>
      <c r="J1480" s="253"/>
      <c r="K1480" s="251"/>
      <c r="L1480" s="280"/>
      <c r="M1480" s="250"/>
      <c r="N1480" s="250"/>
      <c r="O1480" s="250"/>
      <c r="P1480" s="303"/>
      <c r="Q1480" s="287"/>
      <c r="R1480" s="287"/>
      <c r="S1480" s="287"/>
    </row>
    <row r="1481" customFormat="false" ht="12.75" hidden="false" customHeight="true" outlineLevel="0" collapsed="false">
      <c r="A1481" s="291" t="n">
        <v>1478</v>
      </c>
      <c r="B1481" s="303"/>
      <c r="C1481" s="276"/>
      <c r="D1481" s="251"/>
      <c r="E1481" s="251"/>
      <c r="F1481" s="278"/>
      <c r="G1481" s="322"/>
      <c r="H1481" s="253"/>
      <c r="I1481" s="251"/>
      <c r="J1481" s="253"/>
      <c r="K1481" s="251"/>
      <c r="L1481" s="280"/>
      <c r="M1481" s="250"/>
      <c r="N1481" s="250"/>
      <c r="O1481" s="250"/>
      <c r="P1481" s="303"/>
      <c r="Q1481" s="287"/>
      <c r="R1481" s="287"/>
      <c r="S1481" s="287"/>
    </row>
    <row r="1482" customFormat="false" ht="12.75" hidden="false" customHeight="true" outlineLevel="0" collapsed="false">
      <c r="A1482" s="302" t="n">
        <v>1479</v>
      </c>
      <c r="B1482" s="303"/>
      <c r="C1482" s="276"/>
      <c r="D1482" s="251"/>
      <c r="E1482" s="251"/>
      <c r="F1482" s="278"/>
      <c r="G1482" s="322"/>
      <c r="H1482" s="253"/>
      <c r="I1482" s="251"/>
      <c r="J1482" s="253"/>
      <c r="K1482" s="251"/>
      <c r="L1482" s="280"/>
      <c r="M1482" s="250"/>
      <c r="N1482" s="250"/>
      <c r="O1482" s="250"/>
      <c r="P1482" s="303"/>
      <c r="Q1482" s="287"/>
      <c r="R1482" s="287"/>
      <c r="S1482" s="287"/>
    </row>
    <row r="1483" customFormat="false" ht="12.75" hidden="false" customHeight="true" outlineLevel="0" collapsed="false">
      <c r="A1483" s="291" t="n">
        <v>1480</v>
      </c>
      <c r="B1483" s="303"/>
      <c r="C1483" s="276"/>
      <c r="D1483" s="251"/>
      <c r="E1483" s="251"/>
      <c r="F1483" s="278"/>
      <c r="G1483" s="322"/>
      <c r="H1483" s="253"/>
      <c r="I1483" s="251"/>
      <c r="J1483" s="253"/>
      <c r="K1483" s="251"/>
      <c r="L1483" s="280"/>
      <c r="M1483" s="250"/>
      <c r="N1483" s="250"/>
      <c r="O1483" s="250"/>
      <c r="P1483" s="303"/>
      <c r="Q1483" s="287"/>
      <c r="R1483" s="287"/>
      <c r="S1483" s="287"/>
    </row>
    <row r="1484" customFormat="false" ht="12.75" hidden="false" customHeight="true" outlineLevel="0" collapsed="false">
      <c r="A1484" s="291" t="n">
        <v>1481</v>
      </c>
      <c r="B1484" s="303"/>
      <c r="C1484" s="276"/>
      <c r="D1484" s="251"/>
      <c r="E1484" s="251"/>
      <c r="F1484" s="278"/>
      <c r="G1484" s="322"/>
      <c r="H1484" s="253"/>
      <c r="I1484" s="251"/>
      <c r="J1484" s="253"/>
      <c r="K1484" s="251"/>
      <c r="L1484" s="280"/>
      <c r="M1484" s="250"/>
      <c r="N1484" s="250"/>
      <c r="O1484" s="250"/>
      <c r="P1484" s="303"/>
      <c r="Q1484" s="287"/>
      <c r="R1484" s="287"/>
      <c r="S1484" s="287"/>
    </row>
    <row r="1485" customFormat="false" ht="12.75" hidden="false" customHeight="true" outlineLevel="0" collapsed="false">
      <c r="A1485" s="302" t="n">
        <v>1482</v>
      </c>
      <c r="B1485" s="303"/>
      <c r="C1485" s="276"/>
      <c r="D1485" s="251"/>
      <c r="E1485" s="251"/>
      <c r="F1485" s="278"/>
      <c r="G1485" s="322"/>
      <c r="H1485" s="253"/>
      <c r="I1485" s="251"/>
      <c r="J1485" s="253"/>
      <c r="K1485" s="251"/>
      <c r="L1485" s="280"/>
      <c r="M1485" s="250"/>
      <c r="N1485" s="250"/>
      <c r="O1485" s="250"/>
      <c r="P1485" s="303"/>
      <c r="Q1485" s="287"/>
      <c r="R1485" s="287"/>
      <c r="S1485" s="287"/>
    </row>
    <row r="1486" customFormat="false" ht="12.75" hidden="false" customHeight="true" outlineLevel="0" collapsed="false">
      <c r="A1486" s="291" t="n">
        <v>1483</v>
      </c>
      <c r="B1486" s="303"/>
      <c r="C1486" s="276"/>
      <c r="D1486" s="251"/>
      <c r="E1486" s="251"/>
      <c r="F1486" s="278"/>
      <c r="G1486" s="322"/>
      <c r="H1486" s="253"/>
      <c r="I1486" s="251"/>
      <c r="J1486" s="253"/>
      <c r="K1486" s="251"/>
      <c r="L1486" s="280"/>
      <c r="M1486" s="250"/>
      <c r="N1486" s="250"/>
      <c r="O1486" s="250"/>
      <c r="P1486" s="303"/>
      <c r="Q1486" s="287"/>
      <c r="R1486" s="287"/>
      <c r="S1486" s="287"/>
    </row>
    <row r="1487" customFormat="false" ht="12.75" hidden="false" customHeight="true" outlineLevel="0" collapsed="false">
      <c r="A1487" s="291" t="n">
        <v>1484</v>
      </c>
      <c r="B1487" s="303"/>
      <c r="C1487" s="276"/>
      <c r="D1487" s="251"/>
      <c r="E1487" s="251"/>
      <c r="F1487" s="278"/>
      <c r="G1487" s="322"/>
      <c r="H1487" s="253"/>
      <c r="I1487" s="251"/>
      <c r="J1487" s="253"/>
      <c r="K1487" s="251"/>
      <c r="L1487" s="280"/>
      <c r="M1487" s="250"/>
      <c r="N1487" s="250"/>
      <c r="O1487" s="250"/>
      <c r="P1487" s="303"/>
      <c r="Q1487" s="287"/>
      <c r="R1487" s="287"/>
      <c r="S1487" s="287"/>
    </row>
    <row r="1488" customFormat="false" ht="12.75" hidden="false" customHeight="true" outlineLevel="0" collapsed="false">
      <c r="A1488" s="302" t="n">
        <v>1485</v>
      </c>
      <c r="B1488" s="303"/>
      <c r="C1488" s="276"/>
      <c r="D1488" s="251"/>
      <c r="E1488" s="251"/>
      <c r="F1488" s="278"/>
      <c r="G1488" s="322"/>
      <c r="H1488" s="253"/>
      <c r="I1488" s="251"/>
      <c r="J1488" s="253"/>
      <c r="K1488" s="251"/>
      <c r="L1488" s="280"/>
      <c r="M1488" s="250"/>
      <c r="N1488" s="250"/>
      <c r="O1488" s="250"/>
      <c r="P1488" s="303"/>
      <c r="Q1488" s="287"/>
      <c r="R1488" s="287"/>
      <c r="S1488" s="287"/>
    </row>
    <row r="1489" customFormat="false" ht="12.75" hidden="false" customHeight="true" outlineLevel="0" collapsed="false">
      <c r="A1489" s="291" t="n">
        <v>1486</v>
      </c>
      <c r="B1489" s="303"/>
      <c r="C1489" s="276"/>
      <c r="D1489" s="251"/>
      <c r="E1489" s="251"/>
      <c r="F1489" s="278"/>
      <c r="G1489" s="322"/>
      <c r="H1489" s="253"/>
      <c r="I1489" s="251"/>
      <c r="J1489" s="253"/>
      <c r="K1489" s="251"/>
      <c r="L1489" s="280"/>
      <c r="M1489" s="250"/>
      <c r="N1489" s="250"/>
      <c r="O1489" s="250"/>
      <c r="P1489" s="303"/>
      <c r="Q1489" s="287"/>
      <c r="R1489" s="287"/>
      <c r="S1489" s="287"/>
    </row>
    <row r="1490" customFormat="false" ht="12.75" hidden="false" customHeight="true" outlineLevel="0" collapsed="false">
      <c r="A1490" s="291" t="n">
        <v>1487</v>
      </c>
      <c r="B1490" s="303"/>
      <c r="C1490" s="276"/>
      <c r="D1490" s="251"/>
      <c r="E1490" s="251"/>
      <c r="F1490" s="278"/>
      <c r="G1490" s="322"/>
      <c r="H1490" s="253"/>
      <c r="I1490" s="251"/>
      <c r="J1490" s="253"/>
      <c r="K1490" s="251"/>
      <c r="L1490" s="280"/>
      <c r="M1490" s="250"/>
      <c r="N1490" s="250"/>
      <c r="O1490" s="250"/>
      <c r="P1490" s="303"/>
      <c r="Q1490" s="287"/>
      <c r="R1490" s="287"/>
      <c r="S1490" s="287"/>
    </row>
    <row r="1491" customFormat="false" ht="12.75" hidden="false" customHeight="true" outlineLevel="0" collapsed="false">
      <c r="A1491" s="302" t="n">
        <v>1488</v>
      </c>
      <c r="B1491" s="303"/>
      <c r="C1491" s="276"/>
      <c r="D1491" s="251"/>
      <c r="E1491" s="251"/>
      <c r="F1491" s="278"/>
      <c r="G1491" s="322"/>
      <c r="H1491" s="253"/>
      <c r="I1491" s="251"/>
      <c r="J1491" s="253"/>
      <c r="K1491" s="251"/>
      <c r="L1491" s="280"/>
      <c r="M1491" s="250"/>
      <c r="N1491" s="250"/>
      <c r="O1491" s="250"/>
      <c r="P1491" s="303"/>
      <c r="Q1491" s="287"/>
      <c r="R1491" s="287"/>
      <c r="S1491" s="287"/>
    </row>
    <row r="1492" customFormat="false" ht="12.75" hidden="false" customHeight="true" outlineLevel="0" collapsed="false">
      <c r="A1492" s="291" t="n">
        <v>1489</v>
      </c>
      <c r="B1492" s="303"/>
      <c r="C1492" s="276"/>
      <c r="D1492" s="251"/>
      <c r="E1492" s="251"/>
      <c r="F1492" s="278"/>
      <c r="G1492" s="322"/>
      <c r="H1492" s="253"/>
      <c r="I1492" s="251"/>
      <c r="J1492" s="253"/>
      <c r="K1492" s="251"/>
      <c r="L1492" s="280"/>
      <c r="M1492" s="250"/>
      <c r="N1492" s="250"/>
      <c r="O1492" s="250"/>
      <c r="P1492" s="303"/>
      <c r="Q1492" s="287"/>
      <c r="R1492" s="287"/>
      <c r="S1492" s="287"/>
    </row>
    <row r="1493" customFormat="false" ht="12.75" hidden="false" customHeight="true" outlineLevel="0" collapsed="false">
      <c r="A1493" s="291" t="n">
        <v>1490</v>
      </c>
      <c r="B1493" s="303"/>
      <c r="C1493" s="276"/>
      <c r="D1493" s="251"/>
      <c r="E1493" s="251"/>
      <c r="F1493" s="278"/>
      <c r="G1493" s="322"/>
      <c r="H1493" s="253"/>
      <c r="I1493" s="251"/>
      <c r="J1493" s="253"/>
      <c r="K1493" s="251"/>
      <c r="L1493" s="280"/>
      <c r="M1493" s="250"/>
      <c r="N1493" s="250"/>
      <c r="O1493" s="250"/>
      <c r="P1493" s="303"/>
      <c r="Q1493" s="287"/>
      <c r="R1493" s="287"/>
      <c r="S1493" s="287"/>
    </row>
    <row r="1494" customFormat="false" ht="12.75" hidden="false" customHeight="true" outlineLevel="0" collapsed="false">
      <c r="A1494" s="302" t="n">
        <v>1491</v>
      </c>
      <c r="B1494" s="303"/>
      <c r="C1494" s="276"/>
      <c r="D1494" s="251"/>
      <c r="E1494" s="251"/>
      <c r="F1494" s="278"/>
      <c r="G1494" s="322"/>
      <c r="H1494" s="253"/>
      <c r="I1494" s="251"/>
      <c r="J1494" s="253"/>
      <c r="K1494" s="251"/>
      <c r="L1494" s="280"/>
      <c r="M1494" s="250"/>
      <c r="N1494" s="250"/>
      <c r="O1494" s="250"/>
      <c r="P1494" s="303"/>
      <c r="Q1494" s="287"/>
      <c r="R1494" s="287"/>
      <c r="S1494" s="287"/>
    </row>
    <row r="1495" customFormat="false" ht="12.75" hidden="false" customHeight="true" outlineLevel="0" collapsed="false">
      <c r="A1495" s="0"/>
      <c r="B1495" s="0"/>
      <c r="C1495" s="0"/>
      <c r="D1495" s="0"/>
      <c r="E1495" s="0"/>
      <c r="F1495" s="0"/>
      <c r="G1495" s="0"/>
      <c r="H1495" s="0"/>
      <c r="I1495" s="0"/>
      <c r="J1495" s="0"/>
      <c r="K1495" s="0"/>
      <c r="L1495" s="0"/>
      <c r="M1495" s="0"/>
      <c r="N1495" s="0"/>
      <c r="O1495" s="0"/>
      <c r="P1495" s="0"/>
      <c r="Q1495" s="287"/>
      <c r="R1495" s="287"/>
      <c r="S1495" s="287"/>
    </row>
    <row r="1496" customFormat="false" ht="12.75" hidden="false" customHeight="true" outlineLevel="0" collapsed="false">
      <c r="A1496" s="0"/>
      <c r="B1496" s="0"/>
      <c r="C1496" s="0"/>
      <c r="D1496" s="0"/>
      <c r="E1496" s="0"/>
      <c r="F1496" s="0"/>
      <c r="G1496" s="0"/>
      <c r="H1496" s="0"/>
      <c r="I1496" s="0"/>
      <c r="J1496" s="0"/>
      <c r="K1496" s="0"/>
      <c r="L1496" s="0"/>
      <c r="M1496" s="0"/>
      <c r="N1496" s="0"/>
      <c r="O1496" s="0"/>
      <c r="P1496" s="0"/>
      <c r="Q1496" s="287"/>
      <c r="R1496" s="287"/>
      <c r="S1496" s="287"/>
    </row>
    <row r="1497" customFormat="false" ht="12.75" hidden="false" customHeight="true" outlineLevel="0" collapsed="false">
      <c r="A1497" s="0"/>
      <c r="B1497" s="0"/>
      <c r="C1497" s="0"/>
      <c r="D1497" s="0"/>
      <c r="E1497" s="0"/>
      <c r="F1497" s="0"/>
      <c r="G1497" s="0"/>
      <c r="H1497" s="0"/>
      <c r="I1497" s="0"/>
      <c r="J1497" s="0"/>
      <c r="K1497" s="0"/>
      <c r="L1497" s="0"/>
      <c r="M1497" s="0"/>
      <c r="N1497" s="0"/>
      <c r="O1497" s="0"/>
      <c r="P1497" s="0"/>
      <c r="Q1497" s="287"/>
      <c r="R1497" s="287"/>
      <c r="S1497" s="287"/>
    </row>
    <row r="1498" customFormat="false" ht="13.25" hidden="false" customHeight="true" outlineLevel="0" collapsed="false">
      <c r="A1498" s="0"/>
      <c r="B1498" s="0"/>
      <c r="C1498" s="0"/>
      <c r="D1498" s="0"/>
      <c r="E1498" s="0"/>
      <c r="F1498" s="0"/>
      <c r="G1498" s="0"/>
      <c r="H1498" s="0"/>
      <c r="I1498" s="0"/>
      <c r="J1498" s="0"/>
      <c r="K1498" s="0"/>
      <c r="L1498" s="0"/>
      <c r="M1498" s="0"/>
      <c r="N1498" s="0"/>
      <c r="O1498" s="0"/>
      <c r="P1498" s="0"/>
      <c r="Q1498" s="287"/>
      <c r="R1498" s="287"/>
      <c r="S1498" s="287"/>
    </row>
    <row r="1499" customFormat="false" ht="12.75" hidden="false" customHeight="true" outlineLevel="0" collapsed="false">
      <c r="A1499" s="0"/>
      <c r="B1499" s="0"/>
      <c r="C1499" s="0"/>
      <c r="D1499" s="0"/>
      <c r="E1499" s="0"/>
      <c r="F1499" s="0"/>
      <c r="G1499" s="0"/>
      <c r="H1499" s="0"/>
      <c r="I1499" s="0"/>
      <c r="J1499" s="0"/>
      <c r="K1499" s="0"/>
      <c r="L1499" s="0"/>
      <c r="M1499" s="0"/>
      <c r="N1499" s="0"/>
      <c r="O1499" s="0"/>
      <c r="P1499" s="0"/>
      <c r="Q1499" s="287"/>
      <c r="R1499" s="287"/>
      <c r="S1499" s="287"/>
    </row>
    <row r="1500" customFormat="false" ht="12.75" hidden="false" customHeight="true" outlineLevel="0" collapsed="false">
      <c r="A1500" s="0"/>
      <c r="B1500" s="0"/>
      <c r="C1500" s="0"/>
      <c r="D1500" s="0"/>
      <c r="E1500" s="0"/>
      <c r="F1500" s="0"/>
      <c r="G1500" s="0"/>
      <c r="H1500" s="0"/>
      <c r="I1500" s="0"/>
      <c r="J1500" s="0"/>
      <c r="K1500" s="0"/>
      <c r="L1500" s="0"/>
      <c r="M1500" s="0"/>
      <c r="N1500" s="0"/>
      <c r="O1500" s="0"/>
      <c r="P1500" s="0"/>
      <c r="Q1500" s="287"/>
      <c r="R1500" s="287"/>
      <c r="S1500" s="287"/>
    </row>
    <row r="1501" customFormat="false" ht="12.75" hidden="false" customHeight="true" outlineLevel="0" collapsed="false">
      <c r="A1501" s="0"/>
      <c r="B1501" s="0"/>
      <c r="C1501" s="0"/>
      <c r="D1501" s="0"/>
      <c r="E1501" s="0"/>
      <c r="F1501" s="0"/>
      <c r="G1501" s="0"/>
      <c r="H1501" s="0"/>
      <c r="I1501" s="0"/>
      <c r="J1501" s="0"/>
      <c r="K1501" s="0"/>
      <c r="L1501" s="0"/>
      <c r="M1501" s="0"/>
      <c r="N1501" s="0"/>
      <c r="O1501" s="0"/>
      <c r="P1501" s="0"/>
      <c r="Q1501" s="287"/>
      <c r="R1501" s="287"/>
      <c r="S1501" s="287"/>
    </row>
    <row r="1502" customFormat="false" ht="12.75" hidden="false" customHeight="true" outlineLevel="0" collapsed="false">
      <c r="A1502" s="0"/>
      <c r="B1502" s="0"/>
      <c r="C1502" s="0"/>
      <c r="D1502" s="0"/>
      <c r="E1502" s="0"/>
      <c r="F1502" s="0"/>
      <c r="G1502" s="0"/>
      <c r="H1502" s="0"/>
      <c r="I1502" s="0"/>
      <c r="J1502" s="0"/>
      <c r="K1502" s="0"/>
      <c r="L1502" s="0"/>
      <c r="M1502" s="0"/>
      <c r="N1502" s="0"/>
      <c r="O1502" s="0"/>
      <c r="P1502" s="0"/>
      <c r="Q1502" s="287"/>
      <c r="R1502" s="287"/>
      <c r="S1502" s="287"/>
    </row>
    <row r="1503" customFormat="false" ht="12.75" hidden="false" customHeight="true" outlineLevel="0" collapsed="false">
      <c r="A1503" s="0"/>
      <c r="B1503" s="0"/>
      <c r="C1503" s="0"/>
      <c r="D1503" s="0"/>
      <c r="E1503" s="0"/>
      <c r="F1503" s="0"/>
      <c r="G1503" s="0"/>
      <c r="H1503" s="0"/>
      <c r="I1503" s="0"/>
      <c r="J1503" s="0"/>
      <c r="K1503" s="0"/>
      <c r="L1503" s="0"/>
      <c r="M1503" s="0"/>
      <c r="N1503" s="0"/>
      <c r="O1503" s="0"/>
      <c r="P1503" s="0"/>
      <c r="Q1503" s="287"/>
      <c r="R1503" s="287"/>
      <c r="S1503" s="287"/>
    </row>
    <row r="1504" customFormat="false" ht="12.75" hidden="false" customHeight="true" outlineLevel="0" collapsed="false">
      <c r="A1504" s="0"/>
      <c r="B1504" s="0"/>
      <c r="C1504" s="0"/>
      <c r="D1504" s="0"/>
      <c r="E1504" s="0"/>
      <c r="F1504" s="0"/>
      <c r="G1504" s="0"/>
      <c r="H1504" s="0"/>
      <c r="I1504" s="0"/>
      <c r="J1504" s="0"/>
      <c r="K1504" s="0"/>
      <c r="L1504" s="0"/>
      <c r="M1504" s="0"/>
      <c r="N1504" s="0"/>
      <c r="O1504" s="0"/>
      <c r="P1504" s="0"/>
      <c r="Q1504" s="287"/>
      <c r="R1504" s="287"/>
      <c r="S1504" s="287"/>
    </row>
    <row r="1505" customFormat="false" ht="12.75" hidden="false" customHeight="true" outlineLevel="0" collapsed="false">
      <c r="A1505" s="0"/>
      <c r="B1505" s="0"/>
      <c r="C1505" s="0"/>
      <c r="D1505" s="0"/>
      <c r="E1505" s="0"/>
      <c r="F1505" s="0"/>
      <c r="G1505" s="0"/>
      <c r="H1505" s="0"/>
      <c r="I1505" s="0"/>
      <c r="J1505" s="0"/>
      <c r="K1505" s="0"/>
      <c r="L1505" s="0"/>
      <c r="M1505" s="0"/>
      <c r="N1505" s="0"/>
      <c r="O1505" s="0"/>
      <c r="P1505" s="0"/>
      <c r="Q1505" s="287"/>
      <c r="R1505" s="287"/>
      <c r="S1505" s="287"/>
    </row>
    <row r="1506" customFormat="false" ht="12.75" hidden="false" customHeight="true" outlineLevel="0" collapsed="false">
      <c r="A1506" s="0"/>
      <c r="B1506" s="0"/>
      <c r="C1506" s="0"/>
      <c r="D1506" s="0"/>
      <c r="E1506" s="0"/>
      <c r="F1506" s="0"/>
      <c r="G1506" s="0"/>
      <c r="H1506" s="0"/>
      <c r="I1506" s="0"/>
      <c r="J1506" s="0"/>
      <c r="K1506" s="0"/>
      <c r="L1506" s="0"/>
      <c r="M1506" s="0"/>
      <c r="N1506" s="0"/>
      <c r="O1506" s="0"/>
      <c r="P1506" s="0"/>
      <c r="Q1506" s="287"/>
      <c r="R1506" s="287"/>
      <c r="S1506" s="287"/>
    </row>
    <row r="1507" customFormat="false" ht="12.75" hidden="false" customHeight="true" outlineLevel="0" collapsed="false">
      <c r="A1507" s="0"/>
      <c r="B1507" s="0"/>
      <c r="C1507" s="0"/>
      <c r="D1507" s="0"/>
      <c r="E1507" s="0"/>
      <c r="F1507" s="0"/>
      <c r="G1507" s="0"/>
      <c r="H1507" s="0"/>
      <c r="I1507" s="0"/>
      <c r="J1507" s="0"/>
      <c r="K1507" s="0"/>
      <c r="L1507" s="0"/>
      <c r="M1507" s="0"/>
      <c r="N1507" s="0"/>
      <c r="O1507" s="0"/>
      <c r="P1507" s="0"/>
      <c r="Q1507" s="287"/>
      <c r="R1507" s="287"/>
      <c r="S1507" s="287"/>
    </row>
    <row r="1508" customFormat="false" ht="12.75" hidden="false" customHeight="true" outlineLevel="0" collapsed="false">
      <c r="A1508" s="0"/>
      <c r="B1508" s="0"/>
      <c r="C1508" s="0"/>
      <c r="D1508" s="0"/>
      <c r="E1508" s="0"/>
      <c r="F1508" s="0"/>
      <c r="G1508" s="0"/>
      <c r="H1508" s="0"/>
      <c r="I1508" s="0"/>
      <c r="J1508" s="0"/>
      <c r="K1508" s="0"/>
      <c r="L1508" s="0"/>
      <c r="M1508" s="0"/>
      <c r="N1508" s="0"/>
      <c r="O1508" s="0"/>
      <c r="P1508" s="0"/>
      <c r="Q1508" s="287"/>
      <c r="R1508" s="287"/>
      <c r="S1508" s="287"/>
    </row>
    <row r="1509" customFormat="false" ht="12.75" hidden="false" customHeight="true" outlineLevel="0" collapsed="false">
      <c r="A1509" s="0"/>
      <c r="B1509" s="0"/>
      <c r="C1509" s="0"/>
      <c r="D1509" s="0"/>
      <c r="E1509" s="0"/>
      <c r="F1509" s="0"/>
      <c r="G1509" s="0"/>
      <c r="H1509" s="0"/>
      <c r="I1509" s="0"/>
      <c r="J1509" s="0"/>
      <c r="K1509" s="0"/>
      <c r="L1509" s="0"/>
      <c r="M1509" s="0"/>
      <c r="N1509" s="0"/>
      <c r="O1509" s="0"/>
      <c r="P1509" s="0"/>
      <c r="Q1509" s="287"/>
      <c r="R1509" s="287"/>
      <c r="S1509" s="287"/>
    </row>
    <row r="1510" customFormat="false" ht="12.75" hidden="false" customHeight="true" outlineLevel="0" collapsed="false">
      <c r="A1510" s="0"/>
      <c r="B1510" s="0"/>
      <c r="C1510" s="0"/>
      <c r="D1510" s="0"/>
      <c r="E1510" s="0"/>
      <c r="F1510" s="0"/>
      <c r="G1510" s="0"/>
      <c r="H1510" s="0"/>
      <c r="I1510" s="0"/>
      <c r="J1510" s="0"/>
      <c r="K1510" s="0"/>
      <c r="L1510" s="0"/>
      <c r="M1510" s="0"/>
      <c r="N1510" s="0"/>
      <c r="O1510" s="0"/>
      <c r="P1510" s="0"/>
      <c r="Q1510" s="287"/>
      <c r="R1510" s="287"/>
      <c r="S1510" s="287"/>
    </row>
    <row r="1511" customFormat="false" ht="12.75" hidden="false" customHeight="true" outlineLevel="0" collapsed="false">
      <c r="A1511" s="0"/>
      <c r="B1511" s="0"/>
      <c r="C1511" s="0"/>
      <c r="D1511" s="0"/>
      <c r="E1511" s="0"/>
      <c r="F1511" s="0"/>
      <c r="G1511" s="0"/>
      <c r="H1511" s="0"/>
      <c r="I1511" s="0"/>
      <c r="J1511" s="0"/>
      <c r="K1511" s="0"/>
      <c r="L1511" s="0"/>
      <c r="M1511" s="0"/>
      <c r="N1511" s="0"/>
      <c r="O1511" s="0"/>
      <c r="P1511" s="0"/>
      <c r="Q1511" s="287"/>
      <c r="R1511" s="287"/>
      <c r="S1511" s="287"/>
    </row>
    <row r="1512" customFormat="false" ht="12.75" hidden="false" customHeight="true" outlineLevel="0" collapsed="false">
      <c r="A1512" s="0"/>
      <c r="B1512" s="0"/>
      <c r="C1512" s="0"/>
      <c r="D1512" s="0"/>
      <c r="E1512" s="0"/>
      <c r="F1512" s="0"/>
      <c r="G1512" s="0"/>
      <c r="H1512" s="0"/>
      <c r="I1512" s="0"/>
      <c r="J1512" s="0"/>
      <c r="K1512" s="0"/>
      <c r="L1512" s="0"/>
      <c r="M1512" s="0"/>
      <c r="N1512" s="0"/>
      <c r="O1512" s="0"/>
      <c r="P1512" s="0"/>
      <c r="Q1512" s="287"/>
      <c r="R1512" s="287"/>
      <c r="S1512" s="287"/>
    </row>
    <row r="1513" customFormat="false" ht="12.75" hidden="false" customHeight="true" outlineLevel="0" collapsed="false">
      <c r="A1513" s="0"/>
      <c r="B1513" s="0"/>
      <c r="C1513" s="0"/>
      <c r="D1513" s="0"/>
      <c r="E1513" s="0"/>
      <c r="F1513" s="0"/>
      <c r="G1513" s="0"/>
      <c r="H1513" s="0"/>
      <c r="I1513" s="0"/>
      <c r="J1513" s="0"/>
      <c r="K1513" s="0"/>
      <c r="L1513" s="0"/>
      <c r="M1513" s="0"/>
      <c r="N1513" s="0"/>
      <c r="O1513" s="0"/>
      <c r="P1513" s="0"/>
      <c r="Q1513" s="287"/>
      <c r="R1513" s="287"/>
      <c r="S1513" s="287"/>
    </row>
    <row r="1514" customFormat="false" ht="12.75" hidden="false" customHeight="true" outlineLevel="0" collapsed="false">
      <c r="A1514" s="0"/>
      <c r="B1514" s="0"/>
      <c r="C1514" s="0"/>
      <c r="D1514" s="0"/>
      <c r="E1514" s="0"/>
      <c r="F1514" s="0"/>
      <c r="G1514" s="0"/>
      <c r="H1514" s="0"/>
      <c r="I1514" s="0"/>
      <c r="J1514" s="0"/>
      <c r="K1514" s="0"/>
      <c r="L1514" s="0"/>
      <c r="M1514" s="0"/>
      <c r="N1514" s="0"/>
      <c r="O1514" s="0"/>
      <c r="P1514" s="0"/>
      <c r="Q1514" s="287"/>
      <c r="R1514" s="287"/>
      <c r="S1514" s="287"/>
    </row>
    <row r="1515" customFormat="false" ht="12.75" hidden="false" customHeight="true" outlineLevel="0" collapsed="false">
      <c r="A1515" s="0"/>
      <c r="B1515" s="0"/>
      <c r="C1515" s="0"/>
      <c r="D1515" s="0"/>
      <c r="E1515" s="0"/>
      <c r="F1515" s="0"/>
      <c r="G1515" s="0"/>
      <c r="H1515" s="0"/>
      <c r="I1515" s="0"/>
      <c r="J1515" s="0"/>
      <c r="K1515" s="0"/>
      <c r="L1515" s="0"/>
      <c r="M1515" s="0"/>
      <c r="N1515" s="0"/>
      <c r="O1515" s="0"/>
      <c r="P1515" s="0"/>
      <c r="Q1515" s="287"/>
      <c r="R1515" s="287"/>
      <c r="S1515" s="287"/>
    </row>
    <row r="1516" customFormat="false" ht="12.75" hidden="false" customHeight="true" outlineLevel="0" collapsed="false">
      <c r="A1516" s="0"/>
      <c r="B1516" s="0"/>
      <c r="C1516" s="0"/>
      <c r="D1516" s="0"/>
      <c r="E1516" s="0"/>
      <c r="F1516" s="0"/>
      <c r="G1516" s="0"/>
      <c r="H1516" s="0"/>
      <c r="I1516" s="0"/>
      <c r="J1516" s="0"/>
      <c r="K1516" s="0"/>
      <c r="L1516" s="0"/>
      <c r="M1516" s="0"/>
      <c r="N1516" s="0"/>
      <c r="O1516" s="0"/>
      <c r="P1516" s="0"/>
      <c r="Q1516" s="287"/>
      <c r="R1516" s="287"/>
      <c r="S1516" s="287"/>
    </row>
    <row r="1517" customFormat="false" ht="12.75" hidden="false" customHeight="true" outlineLevel="0" collapsed="false">
      <c r="A1517" s="0"/>
      <c r="B1517" s="0"/>
      <c r="C1517" s="0"/>
      <c r="D1517" s="0"/>
      <c r="E1517" s="0"/>
      <c r="F1517" s="0"/>
      <c r="G1517" s="0"/>
      <c r="H1517" s="0"/>
      <c r="I1517" s="0"/>
      <c r="J1517" s="0"/>
      <c r="K1517" s="0"/>
      <c r="L1517" s="0"/>
      <c r="M1517" s="0"/>
      <c r="N1517" s="0"/>
      <c r="O1517" s="0"/>
      <c r="P1517" s="0"/>
      <c r="Q1517" s="287"/>
      <c r="R1517" s="287"/>
      <c r="S1517" s="287"/>
    </row>
    <row r="1518" customFormat="false" ht="12.75" hidden="false" customHeight="true" outlineLevel="0" collapsed="false">
      <c r="A1518" s="0"/>
      <c r="B1518" s="0"/>
      <c r="C1518" s="0"/>
      <c r="D1518" s="0"/>
      <c r="E1518" s="0"/>
      <c r="F1518" s="0"/>
      <c r="G1518" s="0"/>
      <c r="H1518" s="0"/>
      <c r="I1518" s="0"/>
      <c r="J1518" s="0"/>
      <c r="K1518" s="0"/>
      <c r="L1518" s="0"/>
      <c r="M1518" s="0"/>
      <c r="N1518" s="0"/>
      <c r="O1518" s="0"/>
      <c r="P1518" s="0"/>
      <c r="Q1518" s="287"/>
      <c r="R1518" s="287"/>
      <c r="S1518" s="287"/>
    </row>
    <row r="1519" customFormat="false" ht="12.75" hidden="false" customHeight="true" outlineLevel="0" collapsed="false">
      <c r="A1519" s="0"/>
      <c r="B1519" s="0"/>
      <c r="C1519" s="0"/>
      <c r="D1519" s="0"/>
      <c r="E1519" s="0"/>
      <c r="F1519" s="0"/>
      <c r="G1519" s="0"/>
      <c r="H1519" s="0"/>
      <c r="I1519" s="0"/>
      <c r="J1519" s="0"/>
      <c r="K1519" s="0"/>
      <c r="L1519" s="0"/>
      <c r="M1519" s="0"/>
      <c r="N1519" s="0"/>
      <c r="O1519" s="0"/>
      <c r="P1519" s="0"/>
      <c r="Q1519" s="287"/>
      <c r="R1519" s="287"/>
      <c r="S1519" s="287"/>
    </row>
    <row r="1520" customFormat="false" ht="12.75" hidden="false" customHeight="true" outlineLevel="0" collapsed="false">
      <c r="A1520" s="0"/>
      <c r="B1520" s="0"/>
      <c r="C1520" s="0"/>
      <c r="D1520" s="0"/>
      <c r="E1520" s="0"/>
      <c r="F1520" s="0"/>
      <c r="G1520" s="0"/>
      <c r="H1520" s="0"/>
      <c r="I1520" s="0"/>
      <c r="J1520" s="0"/>
      <c r="K1520" s="0"/>
      <c r="L1520" s="0"/>
      <c r="M1520" s="0"/>
      <c r="N1520" s="0"/>
      <c r="O1520" s="0"/>
      <c r="P1520" s="0"/>
      <c r="Q1520" s="287"/>
      <c r="R1520" s="287"/>
      <c r="S1520" s="287"/>
    </row>
    <row r="1521" customFormat="false" ht="12.75" hidden="false" customHeight="true" outlineLevel="0" collapsed="false">
      <c r="A1521" s="0"/>
      <c r="B1521" s="0"/>
      <c r="C1521" s="0"/>
      <c r="D1521" s="0"/>
      <c r="E1521" s="0"/>
      <c r="F1521" s="0"/>
      <c r="G1521" s="0"/>
      <c r="H1521" s="0"/>
      <c r="I1521" s="0"/>
      <c r="J1521" s="0"/>
      <c r="K1521" s="0"/>
      <c r="L1521" s="0"/>
      <c r="M1521" s="0"/>
      <c r="N1521" s="0"/>
      <c r="O1521" s="0"/>
      <c r="P1521" s="0"/>
      <c r="Q1521" s="287"/>
      <c r="R1521" s="287"/>
      <c r="S1521" s="287"/>
    </row>
    <row r="1522" customFormat="false" ht="12.75" hidden="false" customHeight="true" outlineLevel="0" collapsed="false">
      <c r="A1522" s="0"/>
      <c r="B1522" s="0"/>
      <c r="C1522" s="0"/>
      <c r="D1522" s="0"/>
      <c r="E1522" s="0"/>
      <c r="F1522" s="0"/>
      <c r="G1522" s="0"/>
      <c r="H1522" s="0"/>
      <c r="I1522" s="0"/>
      <c r="J1522" s="0"/>
      <c r="K1522" s="0"/>
      <c r="L1522" s="0"/>
      <c r="M1522" s="0"/>
      <c r="N1522" s="0"/>
      <c r="O1522" s="0"/>
      <c r="P1522" s="0"/>
      <c r="Q1522" s="287"/>
      <c r="R1522" s="287"/>
      <c r="S1522" s="287"/>
    </row>
    <row r="1523" customFormat="false" ht="12.75" hidden="false" customHeight="true" outlineLevel="0" collapsed="false">
      <c r="A1523" s="0"/>
      <c r="B1523" s="0"/>
      <c r="C1523" s="0"/>
      <c r="D1523" s="0"/>
      <c r="E1523" s="0"/>
      <c r="F1523" s="0"/>
      <c r="G1523" s="0"/>
      <c r="H1523" s="0"/>
      <c r="I1523" s="0"/>
      <c r="J1523" s="0"/>
      <c r="K1523" s="0"/>
      <c r="L1523" s="0"/>
      <c r="M1523" s="0"/>
      <c r="N1523" s="0"/>
      <c r="O1523" s="0"/>
      <c r="P1523" s="0"/>
      <c r="Q1523" s="287"/>
      <c r="R1523" s="287"/>
      <c r="S1523" s="287"/>
    </row>
    <row r="1524" customFormat="false" ht="12.75" hidden="false" customHeight="true" outlineLevel="0" collapsed="false">
      <c r="A1524" s="0"/>
      <c r="B1524" s="0"/>
      <c r="C1524" s="0"/>
      <c r="D1524" s="0"/>
      <c r="E1524" s="0"/>
      <c r="F1524" s="0"/>
      <c r="G1524" s="0"/>
      <c r="H1524" s="0"/>
      <c r="I1524" s="0"/>
      <c r="J1524" s="0"/>
      <c r="K1524" s="0"/>
      <c r="L1524" s="0"/>
      <c r="M1524" s="0"/>
      <c r="N1524" s="0"/>
      <c r="O1524" s="0"/>
      <c r="P1524" s="0"/>
      <c r="Q1524" s="287"/>
      <c r="R1524" s="287"/>
      <c r="S1524" s="287"/>
    </row>
    <row r="1525" customFormat="false" ht="12.75" hidden="false" customHeight="true" outlineLevel="0" collapsed="false">
      <c r="A1525" s="0"/>
      <c r="B1525" s="0"/>
      <c r="C1525" s="0"/>
      <c r="D1525" s="0"/>
      <c r="E1525" s="0"/>
      <c r="F1525" s="0"/>
      <c r="G1525" s="0"/>
      <c r="H1525" s="0"/>
      <c r="I1525" s="0"/>
      <c r="J1525" s="0"/>
      <c r="K1525" s="0"/>
      <c r="L1525" s="0"/>
      <c r="M1525" s="0"/>
      <c r="N1525" s="0"/>
      <c r="O1525" s="0"/>
      <c r="P1525" s="0"/>
      <c r="Q1525" s="287"/>
      <c r="R1525" s="287"/>
      <c r="S1525" s="287"/>
    </row>
    <row r="1526" customFormat="false" ht="12.75" hidden="false" customHeight="true" outlineLevel="0" collapsed="false">
      <c r="A1526" s="0"/>
      <c r="B1526" s="0"/>
      <c r="C1526" s="0"/>
      <c r="D1526" s="0"/>
      <c r="E1526" s="0"/>
      <c r="F1526" s="0"/>
      <c r="G1526" s="0"/>
      <c r="H1526" s="0"/>
      <c r="I1526" s="0"/>
      <c r="J1526" s="0"/>
      <c r="K1526" s="0"/>
      <c r="L1526" s="0"/>
      <c r="M1526" s="0"/>
      <c r="N1526" s="0"/>
      <c r="O1526" s="0"/>
      <c r="P1526" s="0"/>
      <c r="Q1526" s="287"/>
      <c r="R1526" s="287"/>
      <c r="S1526" s="287"/>
    </row>
    <row r="1527" customFormat="false" ht="12.75" hidden="false" customHeight="true" outlineLevel="0" collapsed="false">
      <c r="A1527" s="0"/>
      <c r="B1527" s="0"/>
      <c r="C1527" s="0"/>
      <c r="D1527" s="0"/>
      <c r="E1527" s="0"/>
      <c r="F1527" s="0"/>
      <c r="G1527" s="0"/>
      <c r="H1527" s="0"/>
      <c r="I1527" s="0"/>
      <c r="J1527" s="0"/>
      <c r="K1527" s="0"/>
      <c r="L1527" s="0"/>
      <c r="M1527" s="0"/>
      <c r="N1527" s="0"/>
      <c r="O1527" s="0"/>
      <c r="P1527" s="0"/>
      <c r="Q1527" s="287"/>
      <c r="R1527" s="287"/>
      <c r="S1527" s="287"/>
    </row>
    <row r="1528" customFormat="false" ht="12.75" hidden="false" customHeight="true" outlineLevel="0" collapsed="false">
      <c r="A1528" s="0"/>
      <c r="B1528" s="0"/>
      <c r="C1528" s="0"/>
      <c r="D1528" s="0"/>
      <c r="E1528" s="0"/>
      <c r="F1528" s="0"/>
      <c r="G1528" s="0"/>
      <c r="H1528" s="0"/>
      <c r="I1528" s="0"/>
      <c r="J1528" s="0"/>
      <c r="K1528" s="0"/>
      <c r="L1528" s="0"/>
      <c r="M1528" s="0"/>
      <c r="N1528" s="0"/>
      <c r="O1528" s="0"/>
      <c r="P1528" s="0"/>
      <c r="Q1528" s="287"/>
      <c r="R1528" s="287"/>
      <c r="S1528" s="287"/>
    </row>
    <row r="1529" customFormat="false" ht="12.75" hidden="false" customHeight="true" outlineLevel="0" collapsed="false">
      <c r="A1529" s="0"/>
      <c r="B1529" s="0"/>
      <c r="C1529" s="0"/>
      <c r="D1529" s="0"/>
      <c r="E1529" s="0"/>
      <c r="F1529" s="0"/>
      <c r="G1529" s="0"/>
      <c r="H1529" s="0"/>
      <c r="I1529" s="0"/>
      <c r="J1529" s="0"/>
      <c r="K1529" s="0"/>
      <c r="L1529" s="0"/>
      <c r="M1529" s="0"/>
      <c r="N1529" s="0"/>
      <c r="O1529" s="0"/>
      <c r="P1529" s="0"/>
      <c r="Q1529" s="287"/>
      <c r="R1529" s="287"/>
      <c r="S1529" s="287"/>
    </row>
    <row r="1530" customFormat="false" ht="12.75" hidden="false" customHeight="true" outlineLevel="0" collapsed="false">
      <c r="A1530" s="0"/>
      <c r="B1530" s="0"/>
      <c r="C1530" s="0"/>
      <c r="D1530" s="0"/>
      <c r="E1530" s="0"/>
      <c r="F1530" s="0"/>
      <c r="G1530" s="0"/>
      <c r="H1530" s="0"/>
      <c r="I1530" s="0"/>
      <c r="J1530" s="0"/>
      <c r="K1530" s="0"/>
      <c r="L1530" s="0"/>
      <c r="M1530" s="0"/>
      <c r="N1530" s="0"/>
      <c r="O1530" s="0"/>
      <c r="P1530" s="0"/>
      <c r="Q1530" s="287"/>
      <c r="R1530" s="287"/>
      <c r="S1530" s="287"/>
    </row>
    <row r="1531" customFormat="false" ht="12.75" hidden="false" customHeight="true" outlineLevel="0" collapsed="false">
      <c r="A1531" s="0"/>
      <c r="B1531" s="0"/>
      <c r="C1531" s="0"/>
      <c r="D1531" s="0"/>
      <c r="E1531" s="0"/>
      <c r="F1531" s="0"/>
      <c r="G1531" s="0"/>
      <c r="H1531" s="0"/>
      <c r="I1531" s="0"/>
      <c r="J1531" s="0"/>
      <c r="K1531" s="0"/>
      <c r="L1531" s="0"/>
      <c r="M1531" s="0"/>
      <c r="N1531" s="0"/>
      <c r="O1531" s="0"/>
      <c r="P1531" s="0"/>
      <c r="Q1531" s="287"/>
      <c r="R1531" s="287"/>
      <c r="S1531" s="287"/>
    </row>
    <row r="1532" customFormat="false" ht="12.75" hidden="false" customHeight="true" outlineLevel="0" collapsed="false">
      <c r="A1532" s="0"/>
      <c r="B1532" s="0"/>
      <c r="C1532" s="0"/>
      <c r="D1532" s="0"/>
      <c r="E1532" s="0"/>
      <c r="F1532" s="0"/>
      <c r="G1532" s="0"/>
      <c r="H1532" s="0"/>
      <c r="I1532" s="0"/>
      <c r="J1532" s="0"/>
      <c r="K1532" s="0"/>
      <c r="L1532" s="0"/>
      <c r="M1532" s="0"/>
      <c r="N1532" s="0"/>
      <c r="O1532" s="0"/>
      <c r="P1532" s="0"/>
      <c r="Q1532" s="287"/>
      <c r="R1532" s="287"/>
      <c r="S1532" s="287"/>
    </row>
    <row r="1533" customFormat="false" ht="12.75" hidden="false" customHeight="true" outlineLevel="0" collapsed="false">
      <c r="A1533" s="0"/>
      <c r="B1533" s="0"/>
      <c r="C1533" s="0"/>
      <c r="D1533" s="0"/>
      <c r="E1533" s="0"/>
      <c r="F1533" s="0"/>
      <c r="G1533" s="0"/>
      <c r="H1533" s="0"/>
      <c r="I1533" s="0"/>
      <c r="J1533" s="0"/>
      <c r="K1533" s="0"/>
      <c r="L1533" s="0"/>
      <c r="M1533" s="0"/>
      <c r="N1533" s="0"/>
      <c r="O1533" s="0"/>
      <c r="P1533" s="0"/>
      <c r="Q1533" s="287"/>
      <c r="R1533" s="287"/>
      <c r="S1533" s="287"/>
    </row>
    <row r="1534" customFormat="false" ht="12.75" hidden="false" customHeight="true" outlineLevel="0" collapsed="false">
      <c r="A1534" s="0"/>
      <c r="B1534" s="0"/>
      <c r="C1534" s="0"/>
      <c r="D1534" s="0"/>
      <c r="E1534" s="0"/>
      <c r="F1534" s="0"/>
      <c r="G1534" s="0"/>
      <c r="H1534" s="0"/>
      <c r="I1534" s="0"/>
      <c r="J1534" s="0"/>
      <c r="K1534" s="0"/>
      <c r="L1534" s="0"/>
      <c r="M1534" s="0"/>
      <c r="N1534" s="0"/>
      <c r="O1534" s="0"/>
      <c r="P1534" s="0"/>
      <c r="Q1534" s="287"/>
      <c r="R1534" s="287"/>
      <c r="S1534" s="287"/>
    </row>
    <row r="1535" customFormat="false" ht="12.75" hidden="false" customHeight="true" outlineLevel="0" collapsed="false">
      <c r="A1535" s="0"/>
      <c r="B1535" s="0"/>
      <c r="C1535" s="0"/>
      <c r="D1535" s="0"/>
      <c r="E1535" s="0"/>
      <c r="F1535" s="0"/>
      <c r="G1535" s="0"/>
      <c r="H1535" s="0"/>
      <c r="I1535" s="0"/>
      <c r="J1535" s="0"/>
      <c r="K1535" s="0"/>
      <c r="L1535" s="0"/>
      <c r="M1535" s="0"/>
      <c r="N1535" s="0"/>
      <c r="O1535" s="0"/>
      <c r="P1535" s="0"/>
      <c r="Q1535" s="287"/>
      <c r="R1535" s="287"/>
      <c r="S1535" s="287"/>
    </row>
    <row r="1536" customFormat="false" ht="12.75" hidden="false" customHeight="true" outlineLevel="0" collapsed="false">
      <c r="A1536" s="0"/>
      <c r="B1536" s="0"/>
      <c r="C1536" s="0"/>
      <c r="D1536" s="0"/>
      <c r="E1536" s="0"/>
      <c r="F1536" s="0"/>
      <c r="G1536" s="0"/>
      <c r="H1536" s="0"/>
      <c r="I1536" s="0"/>
      <c r="J1536" s="0"/>
      <c r="K1536" s="0"/>
      <c r="L1536" s="0"/>
      <c r="M1536" s="0"/>
      <c r="N1536" s="0"/>
      <c r="O1536" s="0"/>
      <c r="P1536" s="0"/>
      <c r="Q1536" s="287"/>
      <c r="R1536" s="287"/>
      <c r="S1536" s="287"/>
    </row>
    <row r="1537" customFormat="false" ht="12.75" hidden="false" customHeight="true" outlineLevel="0" collapsed="false">
      <c r="A1537" s="0"/>
      <c r="B1537" s="0"/>
      <c r="C1537" s="0"/>
      <c r="D1537" s="0"/>
      <c r="E1537" s="0"/>
      <c r="F1537" s="0"/>
      <c r="G1537" s="0"/>
      <c r="H1537" s="0"/>
      <c r="I1537" s="0"/>
      <c r="J1537" s="0"/>
      <c r="K1537" s="0"/>
      <c r="L1537" s="0"/>
      <c r="M1537" s="0"/>
      <c r="N1537" s="0"/>
      <c r="O1537" s="0"/>
      <c r="P1537" s="0"/>
      <c r="Q1537" s="287"/>
      <c r="R1537" s="287"/>
      <c r="S1537" s="287"/>
    </row>
    <row r="1538" customFormat="false" ht="12.75" hidden="false" customHeight="true" outlineLevel="0" collapsed="false">
      <c r="A1538" s="0"/>
      <c r="B1538" s="0"/>
      <c r="C1538" s="0"/>
      <c r="D1538" s="0"/>
      <c r="E1538" s="0"/>
      <c r="F1538" s="0"/>
      <c r="G1538" s="0"/>
      <c r="H1538" s="0"/>
      <c r="I1538" s="0"/>
      <c r="J1538" s="0"/>
      <c r="K1538" s="0"/>
      <c r="L1538" s="0"/>
      <c r="M1538" s="0"/>
      <c r="N1538" s="0"/>
      <c r="O1538" s="0"/>
      <c r="P1538" s="0"/>
      <c r="Q1538" s="287"/>
      <c r="R1538" s="287"/>
      <c r="S1538" s="287"/>
    </row>
    <row r="1539" customFormat="false" ht="12.75" hidden="false" customHeight="true" outlineLevel="0" collapsed="false">
      <c r="A1539" s="0"/>
      <c r="B1539" s="0"/>
      <c r="C1539" s="0"/>
      <c r="D1539" s="0"/>
      <c r="E1539" s="0"/>
      <c r="F1539" s="0"/>
      <c r="G1539" s="0"/>
      <c r="H1539" s="0"/>
      <c r="I1539" s="0"/>
      <c r="J1539" s="0"/>
      <c r="K1539" s="0"/>
      <c r="L1539" s="0"/>
      <c r="M1539" s="0"/>
      <c r="N1539" s="0"/>
      <c r="O1539" s="0"/>
      <c r="P1539" s="0"/>
      <c r="Q1539" s="287"/>
      <c r="R1539" s="287"/>
      <c r="S1539" s="287"/>
    </row>
    <row r="1540" customFormat="false" ht="12.75" hidden="false" customHeight="true" outlineLevel="0" collapsed="false">
      <c r="A1540" s="0"/>
      <c r="B1540" s="0"/>
      <c r="C1540" s="0"/>
      <c r="D1540" s="0"/>
      <c r="E1540" s="0"/>
      <c r="F1540" s="0"/>
      <c r="G1540" s="0"/>
      <c r="H1540" s="0"/>
      <c r="I1540" s="0"/>
      <c r="J1540" s="0"/>
      <c r="K1540" s="0"/>
      <c r="L1540" s="0"/>
      <c r="M1540" s="0"/>
      <c r="N1540" s="0"/>
      <c r="O1540" s="0"/>
      <c r="P1540" s="0"/>
      <c r="Q1540" s="287"/>
      <c r="R1540" s="287"/>
      <c r="S1540" s="287"/>
    </row>
    <row r="1541" customFormat="false" ht="12.75" hidden="false" customHeight="true" outlineLevel="0" collapsed="false">
      <c r="A1541" s="0"/>
      <c r="B1541" s="0"/>
      <c r="C1541" s="0"/>
      <c r="D1541" s="0"/>
      <c r="E1541" s="0"/>
      <c r="F1541" s="0"/>
      <c r="G1541" s="0"/>
      <c r="H1541" s="0"/>
      <c r="I1541" s="0"/>
      <c r="J1541" s="0"/>
      <c r="K1541" s="0"/>
      <c r="L1541" s="0"/>
      <c r="M1541" s="0"/>
      <c r="N1541" s="0"/>
      <c r="O1541" s="0"/>
      <c r="P1541" s="0"/>
      <c r="Q1541" s="287"/>
      <c r="R1541" s="287"/>
      <c r="S1541" s="287"/>
    </row>
    <row r="1542" customFormat="false" ht="12.75" hidden="false" customHeight="true" outlineLevel="0" collapsed="false">
      <c r="A1542" s="0"/>
      <c r="B1542" s="0"/>
      <c r="C1542" s="0"/>
      <c r="D1542" s="0"/>
      <c r="E1542" s="0"/>
      <c r="F1542" s="0"/>
      <c r="G1542" s="0"/>
      <c r="H1542" s="0"/>
      <c r="I1542" s="0"/>
      <c r="J1542" s="0"/>
      <c r="K1542" s="0"/>
      <c r="L1542" s="0"/>
      <c r="M1542" s="0"/>
      <c r="N1542" s="0"/>
      <c r="O1542" s="0"/>
      <c r="P1542" s="0"/>
      <c r="Q1542" s="287"/>
      <c r="R1542" s="287"/>
      <c r="S1542" s="287"/>
    </row>
    <row r="1543" customFormat="false" ht="12.75" hidden="false" customHeight="true" outlineLevel="0" collapsed="false">
      <c r="A1543" s="0"/>
      <c r="B1543" s="0"/>
      <c r="C1543" s="0"/>
      <c r="D1543" s="0"/>
      <c r="E1543" s="0"/>
      <c r="F1543" s="0"/>
      <c r="G1543" s="0"/>
      <c r="H1543" s="0"/>
      <c r="I1543" s="0"/>
      <c r="J1543" s="0"/>
      <c r="K1543" s="0"/>
      <c r="L1543" s="0"/>
      <c r="M1543" s="0"/>
      <c r="N1543" s="0"/>
      <c r="O1543" s="0"/>
      <c r="P1543" s="0"/>
      <c r="Q1543" s="287"/>
      <c r="R1543" s="287"/>
      <c r="S1543" s="287"/>
    </row>
    <row r="1544" customFormat="false" ht="12.75" hidden="false" customHeight="true" outlineLevel="0" collapsed="false">
      <c r="A1544" s="0"/>
      <c r="B1544" s="0"/>
      <c r="C1544" s="0"/>
      <c r="D1544" s="0"/>
      <c r="E1544" s="0"/>
      <c r="F1544" s="0"/>
      <c r="G1544" s="0"/>
      <c r="H1544" s="0"/>
      <c r="I1544" s="0"/>
      <c r="J1544" s="0"/>
      <c r="K1544" s="0"/>
      <c r="L1544" s="0"/>
      <c r="M1544" s="0"/>
      <c r="N1544" s="0"/>
      <c r="O1544" s="0"/>
      <c r="P1544" s="0"/>
      <c r="Q1544" s="287"/>
      <c r="R1544" s="287"/>
      <c r="S1544" s="287"/>
    </row>
    <row r="1545" customFormat="false" ht="12.75" hidden="false" customHeight="true" outlineLevel="0" collapsed="false">
      <c r="A1545" s="0"/>
      <c r="B1545" s="0"/>
      <c r="C1545" s="0"/>
      <c r="D1545" s="0"/>
      <c r="E1545" s="0"/>
      <c r="F1545" s="0"/>
      <c r="G1545" s="0"/>
      <c r="H1545" s="0"/>
      <c r="I1545" s="0"/>
      <c r="J1545" s="0"/>
      <c r="K1545" s="0"/>
      <c r="L1545" s="0"/>
      <c r="M1545" s="0"/>
      <c r="N1545" s="0"/>
      <c r="O1545" s="0"/>
      <c r="P1545" s="0"/>
      <c r="Q1545" s="287"/>
      <c r="R1545" s="287"/>
      <c r="S1545" s="287"/>
    </row>
    <row r="1546" customFormat="false" ht="12.75" hidden="false" customHeight="true" outlineLevel="0" collapsed="false">
      <c r="A1546" s="0"/>
      <c r="B1546" s="0"/>
      <c r="C1546" s="0"/>
      <c r="D1546" s="0"/>
      <c r="E1546" s="0"/>
      <c r="F1546" s="0"/>
      <c r="G1546" s="0"/>
      <c r="H1546" s="0"/>
      <c r="I1546" s="0"/>
      <c r="J1546" s="0"/>
      <c r="K1546" s="0"/>
      <c r="L1546" s="0"/>
      <c r="M1546" s="0"/>
      <c r="N1546" s="0"/>
      <c r="O1546" s="0"/>
      <c r="P1546" s="0"/>
      <c r="Q1546" s="287"/>
      <c r="R1546" s="287"/>
      <c r="S1546" s="287"/>
    </row>
    <row r="1547" customFormat="false" ht="12.75" hidden="false" customHeight="true" outlineLevel="0" collapsed="false">
      <c r="A1547" s="0"/>
      <c r="B1547" s="0"/>
      <c r="C1547" s="0"/>
      <c r="D1547" s="0"/>
      <c r="E1547" s="0"/>
      <c r="F1547" s="0"/>
      <c r="G1547" s="0"/>
      <c r="H1547" s="0"/>
      <c r="I1547" s="0"/>
      <c r="J1547" s="0"/>
      <c r="K1547" s="0"/>
      <c r="L1547" s="0"/>
      <c r="M1547" s="0"/>
      <c r="N1547" s="0"/>
      <c r="O1547" s="0"/>
      <c r="P1547" s="0"/>
      <c r="Q1547" s="287"/>
      <c r="R1547" s="287"/>
      <c r="S1547" s="287"/>
    </row>
    <row r="1548" customFormat="false" ht="12.75" hidden="false" customHeight="true" outlineLevel="0" collapsed="false">
      <c r="A1548" s="0"/>
      <c r="B1548" s="0"/>
      <c r="C1548" s="0"/>
      <c r="D1548" s="0"/>
      <c r="E1548" s="0"/>
      <c r="F1548" s="0"/>
      <c r="G1548" s="0"/>
      <c r="H1548" s="0"/>
      <c r="I1548" s="0"/>
      <c r="J1548" s="0"/>
      <c r="K1548" s="0"/>
      <c r="L1548" s="0"/>
      <c r="M1548" s="0"/>
      <c r="N1548" s="0"/>
      <c r="O1548" s="0"/>
      <c r="P1548" s="0"/>
      <c r="Q1548" s="287"/>
      <c r="R1548" s="287"/>
      <c r="S1548" s="287"/>
    </row>
    <row r="1549" customFormat="false" ht="12.75" hidden="false" customHeight="true" outlineLevel="0" collapsed="false">
      <c r="A1549" s="0"/>
      <c r="B1549" s="0"/>
      <c r="C1549" s="0"/>
      <c r="D1549" s="0"/>
      <c r="E1549" s="0"/>
      <c r="F1549" s="0"/>
      <c r="G1549" s="0"/>
      <c r="H1549" s="0"/>
      <c r="I1549" s="0"/>
      <c r="J1549" s="0"/>
      <c r="K1549" s="0"/>
      <c r="L1549" s="0"/>
      <c r="M1549" s="0"/>
      <c r="N1549" s="0"/>
      <c r="O1549" s="0"/>
      <c r="P1549" s="0"/>
      <c r="Q1549" s="287"/>
      <c r="R1549" s="287"/>
      <c r="S1549" s="287"/>
    </row>
    <row r="1550" customFormat="false" ht="12.75" hidden="false" customHeight="true" outlineLevel="0" collapsed="false">
      <c r="A1550" s="0"/>
      <c r="B1550" s="0"/>
      <c r="C1550" s="0"/>
      <c r="D1550" s="0"/>
      <c r="E1550" s="0"/>
      <c r="F1550" s="0"/>
      <c r="G1550" s="0"/>
      <c r="H1550" s="0"/>
      <c r="I1550" s="0"/>
      <c r="J1550" s="0"/>
      <c r="K1550" s="0"/>
      <c r="L1550" s="0"/>
      <c r="M1550" s="0"/>
      <c r="N1550" s="0"/>
      <c r="O1550" s="0"/>
      <c r="P1550" s="0"/>
      <c r="Q1550" s="287"/>
      <c r="R1550" s="287"/>
      <c r="S1550" s="287"/>
    </row>
    <row r="1551" customFormat="false" ht="12.75" hidden="false" customHeight="true" outlineLevel="0" collapsed="false">
      <c r="A1551" s="0"/>
      <c r="B1551" s="0"/>
      <c r="C1551" s="0"/>
      <c r="D1551" s="0"/>
      <c r="E1551" s="0"/>
      <c r="F1551" s="0"/>
      <c r="G1551" s="0"/>
      <c r="H1551" s="0"/>
      <c r="I1551" s="0"/>
      <c r="J1551" s="0"/>
      <c r="K1551" s="0"/>
      <c r="L1551" s="0"/>
      <c r="M1551" s="0"/>
      <c r="N1551" s="0"/>
      <c r="O1551" s="0"/>
      <c r="P1551" s="0"/>
      <c r="Q1551" s="287"/>
      <c r="R1551" s="287"/>
      <c r="S1551" s="287"/>
    </row>
    <row r="1552" customFormat="false" ht="12.75" hidden="false" customHeight="true" outlineLevel="0" collapsed="false">
      <c r="A1552" s="0"/>
      <c r="B1552" s="0"/>
      <c r="C1552" s="0"/>
      <c r="D1552" s="0"/>
      <c r="E1552" s="0"/>
      <c r="F1552" s="0"/>
      <c r="G1552" s="0"/>
      <c r="H1552" s="0"/>
      <c r="I1552" s="0"/>
      <c r="J1552" s="0"/>
      <c r="K1552" s="0"/>
      <c r="L1552" s="0"/>
      <c r="M1552" s="0"/>
      <c r="N1552" s="0"/>
      <c r="O1552" s="0"/>
      <c r="P1552" s="0"/>
      <c r="Q1552" s="287"/>
      <c r="R1552" s="287"/>
      <c r="S1552" s="287"/>
    </row>
    <row r="1553" customFormat="false" ht="12.75" hidden="false" customHeight="true" outlineLevel="0" collapsed="false">
      <c r="A1553" s="0"/>
      <c r="B1553" s="0"/>
      <c r="C1553" s="0"/>
      <c r="D1553" s="0"/>
      <c r="E1553" s="0"/>
      <c r="F1553" s="0"/>
      <c r="G1553" s="0"/>
      <c r="H1553" s="0"/>
      <c r="I1553" s="0"/>
      <c r="J1553" s="0"/>
      <c r="K1553" s="0"/>
      <c r="L1553" s="0"/>
      <c r="M1553" s="0"/>
      <c r="N1553" s="0"/>
      <c r="O1553" s="0"/>
      <c r="P1553" s="0"/>
      <c r="Q1553" s="287"/>
      <c r="R1553" s="287"/>
      <c r="S1553" s="287"/>
    </row>
    <row r="1554" customFormat="false" ht="12.75" hidden="false" customHeight="true" outlineLevel="0" collapsed="false">
      <c r="A1554" s="0"/>
      <c r="B1554" s="0"/>
      <c r="C1554" s="0"/>
      <c r="D1554" s="0"/>
      <c r="E1554" s="0"/>
      <c r="F1554" s="0"/>
      <c r="G1554" s="0"/>
      <c r="H1554" s="0"/>
      <c r="I1554" s="0"/>
      <c r="J1554" s="0"/>
      <c r="K1554" s="0"/>
      <c r="L1554" s="0"/>
      <c r="M1554" s="0"/>
      <c r="N1554" s="0"/>
      <c r="O1554" s="0"/>
      <c r="P1554" s="0"/>
      <c r="Q1554" s="287"/>
      <c r="R1554" s="287"/>
      <c r="S1554" s="287"/>
    </row>
    <row r="1555" customFormat="false" ht="12.75" hidden="false" customHeight="true" outlineLevel="0" collapsed="false">
      <c r="A1555" s="0"/>
      <c r="B1555" s="0"/>
      <c r="C1555" s="0"/>
      <c r="D1555" s="0"/>
      <c r="E1555" s="0"/>
      <c r="F1555" s="0"/>
      <c r="G1555" s="0"/>
      <c r="H1555" s="0"/>
      <c r="I1555" s="0"/>
      <c r="J1555" s="0"/>
      <c r="K1555" s="0"/>
      <c r="L1555" s="0"/>
      <c r="M1555" s="0"/>
      <c r="N1555" s="0"/>
      <c r="O1555" s="0"/>
      <c r="P1555" s="0"/>
      <c r="Q1555" s="287"/>
      <c r="R1555" s="287"/>
      <c r="S1555" s="287"/>
    </row>
    <row r="1556" customFormat="false" ht="12.75" hidden="false" customHeight="true" outlineLevel="0" collapsed="false">
      <c r="A1556" s="0"/>
      <c r="B1556" s="0"/>
      <c r="C1556" s="0"/>
      <c r="D1556" s="0"/>
      <c r="E1556" s="0"/>
      <c r="F1556" s="0"/>
      <c r="G1556" s="0"/>
      <c r="H1556" s="0"/>
      <c r="I1556" s="0"/>
      <c r="J1556" s="0"/>
      <c r="K1556" s="0"/>
      <c r="L1556" s="0"/>
      <c r="M1556" s="0"/>
      <c r="N1556" s="0"/>
      <c r="O1556" s="0"/>
      <c r="P1556" s="0"/>
      <c r="Q1556" s="287"/>
      <c r="R1556" s="287"/>
      <c r="S1556" s="287"/>
    </row>
    <row r="1557" customFormat="false" ht="12.75" hidden="false" customHeight="true" outlineLevel="0" collapsed="false">
      <c r="A1557" s="0"/>
      <c r="B1557" s="0"/>
      <c r="C1557" s="0"/>
      <c r="D1557" s="0"/>
      <c r="E1557" s="0"/>
      <c r="F1557" s="0"/>
      <c r="G1557" s="0"/>
      <c r="H1557" s="0"/>
      <c r="I1557" s="0"/>
      <c r="J1557" s="0"/>
      <c r="K1557" s="0"/>
      <c r="L1557" s="0"/>
      <c r="M1557" s="0"/>
      <c r="N1557" s="0"/>
      <c r="O1557" s="0"/>
      <c r="P1557" s="0"/>
      <c r="Q1557" s="287"/>
      <c r="R1557" s="287"/>
      <c r="S1557" s="287"/>
    </row>
    <row r="1558" customFormat="false" ht="12.75" hidden="false" customHeight="true" outlineLevel="0" collapsed="false">
      <c r="A1558" s="0"/>
      <c r="B1558" s="0"/>
      <c r="C1558" s="0"/>
      <c r="D1558" s="0"/>
      <c r="E1558" s="0"/>
      <c r="F1558" s="0"/>
      <c r="G1558" s="0"/>
      <c r="H1558" s="0"/>
      <c r="I1558" s="0"/>
      <c r="J1558" s="0"/>
      <c r="K1558" s="0"/>
      <c r="L1558" s="0"/>
      <c r="M1558" s="0"/>
      <c r="N1558" s="0"/>
      <c r="O1558" s="0"/>
      <c r="P1558" s="0"/>
      <c r="Q1558" s="287"/>
      <c r="R1558" s="287"/>
      <c r="S1558" s="287"/>
    </row>
    <row r="1559" customFormat="false" ht="12.75" hidden="false" customHeight="true" outlineLevel="0" collapsed="false">
      <c r="A1559" s="0"/>
      <c r="B1559" s="0"/>
      <c r="C1559" s="0"/>
      <c r="D1559" s="0"/>
      <c r="E1559" s="0"/>
      <c r="F1559" s="0"/>
      <c r="G1559" s="0"/>
      <c r="H1559" s="0"/>
      <c r="I1559" s="0"/>
      <c r="J1559" s="0"/>
      <c r="K1559" s="0"/>
      <c r="L1559" s="0"/>
      <c r="M1559" s="0"/>
      <c r="N1559" s="0"/>
      <c r="O1559" s="0"/>
      <c r="P1559" s="0"/>
      <c r="Q1559" s="287"/>
      <c r="R1559" s="287"/>
      <c r="S1559" s="287"/>
    </row>
    <row r="1560" customFormat="false" ht="12.75" hidden="false" customHeight="true" outlineLevel="0" collapsed="false">
      <c r="A1560" s="0"/>
      <c r="B1560" s="0"/>
      <c r="C1560" s="0"/>
      <c r="D1560" s="0"/>
      <c r="E1560" s="0"/>
      <c r="F1560" s="0"/>
      <c r="G1560" s="0"/>
      <c r="H1560" s="0"/>
      <c r="I1560" s="0"/>
      <c r="J1560" s="0"/>
      <c r="K1560" s="0"/>
      <c r="L1560" s="0"/>
      <c r="M1560" s="0"/>
      <c r="N1560" s="0"/>
      <c r="O1560" s="0"/>
      <c r="P1560" s="0"/>
      <c r="Q1560" s="287"/>
      <c r="R1560" s="287"/>
      <c r="S1560" s="287"/>
    </row>
    <row r="1561" customFormat="false" ht="12.75" hidden="false" customHeight="true" outlineLevel="0" collapsed="false">
      <c r="A1561" s="0"/>
      <c r="B1561" s="0"/>
      <c r="C1561" s="0"/>
      <c r="D1561" s="0"/>
      <c r="E1561" s="0"/>
      <c r="F1561" s="0"/>
      <c r="G1561" s="0"/>
      <c r="H1561" s="0"/>
      <c r="I1561" s="0"/>
      <c r="J1561" s="0"/>
      <c r="K1561" s="0"/>
      <c r="L1561" s="0"/>
      <c r="M1561" s="0"/>
      <c r="N1561" s="0"/>
      <c r="O1561" s="0"/>
      <c r="P1561" s="0"/>
      <c r="Q1561" s="287"/>
      <c r="R1561" s="287"/>
      <c r="S1561" s="287"/>
    </row>
    <row r="1562" customFormat="false" ht="12.75" hidden="false" customHeight="true" outlineLevel="0" collapsed="false">
      <c r="A1562" s="0"/>
      <c r="B1562" s="0"/>
      <c r="C1562" s="0"/>
      <c r="D1562" s="0"/>
      <c r="E1562" s="0"/>
      <c r="F1562" s="0"/>
      <c r="G1562" s="0"/>
      <c r="H1562" s="0"/>
      <c r="I1562" s="0"/>
      <c r="J1562" s="0"/>
      <c r="K1562" s="0"/>
      <c r="L1562" s="0"/>
      <c r="M1562" s="0"/>
      <c r="N1562" s="0"/>
      <c r="O1562" s="0"/>
      <c r="P1562" s="0"/>
      <c r="Q1562" s="287"/>
      <c r="R1562" s="287"/>
      <c r="S1562" s="287"/>
    </row>
    <row r="1563" customFormat="false" ht="12.75" hidden="false" customHeight="true" outlineLevel="0" collapsed="false">
      <c r="A1563" s="0"/>
      <c r="B1563" s="0"/>
      <c r="C1563" s="0"/>
      <c r="D1563" s="0"/>
      <c r="E1563" s="0"/>
      <c r="F1563" s="0"/>
      <c r="G1563" s="0"/>
      <c r="H1563" s="0"/>
      <c r="I1563" s="0"/>
      <c r="J1563" s="0"/>
      <c r="K1563" s="0"/>
      <c r="L1563" s="0"/>
      <c r="M1563" s="0"/>
      <c r="N1563" s="0"/>
      <c r="O1563" s="0"/>
      <c r="P1563" s="0"/>
      <c r="Q1563" s="287"/>
      <c r="R1563" s="287"/>
      <c r="S1563" s="287"/>
    </row>
    <row r="1564" customFormat="false" ht="12.75" hidden="false" customHeight="true" outlineLevel="0" collapsed="false">
      <c r="A1564" s="0"/>
      <c r="B1564" s="0"/>
      <c r="C1564" s="0"/>
      <c r="D1564" s="0"/>
      <c r="E1564" s="0"/>
      <c r="F1564" s="0"/>
      <c r="G1564" s="0"/>
      <c r="H1564" s="0"/>
      <c r="I1564" s="0"/>
      <c r="J1564" s="0"/>
      <c r="K1564" s="0"/>
      <c r="L1564" s="0"/>
      <c r="M1564" s="0"/>
      <c r="N1564" s="0"/>
      <c r="O1564" s="0"/>
      <c r="P1564" s="0"/>
      <c r="Q1564" s="287"/>
      <c r="R1564" s="287"/>
      <c r="S1564" s="287"/>
    </row>
    <row r="1565" customFormat="false" ht="12.75" hidden="false" customHeight="true" outlineLevel="0" collapsed="false">
      <c r="A1565" s="0"/>
      <c r="B1565" s="0"/>
      <c r="C1565" s="0"/>
      <c r="D1565" s="0"/>
      <c r="E1565" s="0"/>
      <c r="F1565" s="0"/>
      <c r="G1565" s="0"/>
      <c r="H1565" s="0"/>
      <c r="I1565" s="0"/>
      <c r="J1565" s="0"/>
      <c r="K1565" s="0"/>
      <c r="L1565" s="0"/>
      <c r="M1565" s="0"/>
      <c r="N1565" s="0"/>
      <c r="O1565" s="0"/>
      <c r="P1565" s="0"/>
      <c r="Q1565" s="287"/>
      <c r="R1565" s="287"/>
      <c r="S1565" s="287"/>
    </row>
    <row r="1566" customFormat="false" ht="12.75" hidden="false" customHeight="true" outlineLevel="0" collapsed="false">
      <c r="A1566" s="0"/>
      <c r="B1566" s="0"/>
      <c r="C1566" s="0"/>
      <c r="D1566" s="0"/>
      <c r="E1566" s="0"/>
      <c r="F1566" s="0"/>
      <c r="G1566" s="0"/>
      <c r="H1566" s="0"/>
      <c r="I1566" s="0"/>
      <c r="J1566" s="0"/>
      <c r="K1566" s="0"/>
      <c r="L1566" s="0"/>
      <c r="M1566" s="0"/>
      <c r="N1566" s="0"/>
      <c r="O1566" s="0"/>
      <c r="P1566" s="0"/>
      <c r="Q1566" s="287"/>
      <c r="R1566" s="287"/>
      <c r="S1566" s="287"/>
    </row>
    <row r="1567" customFormat="false" ht="12.75" hidden="false" customHeight="true" outlineLevel="0" collapsed="false">
      <c r="A1567" s="0"/>
      <c r="B1567" s="0"/>
      <c r="C1567" s="0"/>
      <c r="D1567" s="0"/>
      <c r="E1567" s="0"/>
      <c r="F1567" s="0"/>
      <c r="G1567" s="0"/>
      <c r="H1567" s="0"/>
      <c r="I1567" s="0"/>
      <c r="J1567" s="0"/>
      <c r="K1567" s="0"/>
      <c r="L1567" s="0"/>
      <c r="M1567" s="0"/>
      <c r="N1567" s="0"/>
      <c r="O1567" s="0"/>
      <c r="P1567" s="0"/>
      <c r="Q1567" s="287"/>
      <c r="R1567" s="287"/>
      <c r="S1567" s="287"/>
    </row>
    <row r="1568" customFormat="false" ht="12.75" hidden="false" customHeight="true" outlineLevel="0" collapsed="false">
      <c r="A1568" s="0"/>
      <c r="B1568" s="0"/>
      <c r="C1568" s="0"/>
      <c r="D1568" s="0"/>
      <c r="E1568" s="0"/>
      <c r="F1568" s="0"/>
      <c r="G1568" s="0"/>
      <c r="H1568" s="0"/>
      <c r="I1568" s="0"/>
      <c r="J1568" s="0"/>
      <c r="K1568" s="0"/>
      <c r="L1568" s="0"/>
      <c r="M1568" s="0"/>
      <c r="N1568" s="0"/>
      <c r="O1568" s="0"/>
      <c r="P1568" s="0"/>
      <c r="Q1568" s="287"/>
      <c r="R1568" s="287"/>
      <c r="S1568" s="287"/>
    </row>
    <row r="1569" customFormat="false" ht="12.75" hidden="false" customHeight="true" outlineLevel="0" collapsed="false">
      <c r="A1569" s="0"/>
      <c r="B1569" s="0"/>
      <c r="C1569" s="0"/>
      <c r="D1569" s="0"/>
      <c r="E1569" s="0"/>
      <c r="F1569" s="0"/>
      <c r="G1569" s="0"/>
      <c r="H1569" s="0"/>
      <c r="I1569" s="0"/>
      <c r="J1569" s="0"/>
      <c r="K1569" s="0"/>
      <c r="L1569" s="0"/>
      <c r="M1569" s="0"/>
      <c r="N1569" s="0"/>
      <c r="O1569" s="0"/>
      <c r="P1569" s="0"/>
      <c r="Q1569" s="287"/>
      <c r="R1569" s="287"/>
      <c r="S1569" s="287"/>
    </row>
    <row r="1570" customFormat="false" ht="12.75" hidden="false" customHeight="true" outlineLevel="0" collapsed="false">
      <c r="A1570" s="0"/>
      <c r="B1570" s="0"/>
      <c r="C1570" s="0"/>
      <c r="D1570" s="0"/>
      <c r="E1570" s="0"/>
      <c r="F1570" s="0"/>
      <c r="G1570" s="0"/>
      <c r="H1570" s="0"/>
      <c r="I1570" s="0"/>
      <c r="J1570" s="0"/>
      <c r="K1570" s="0"/>
      <c r="L1570" s="0"/>
      <c r="M1570" s="0"/>
      <c r="N1570" s="0"/>
      <c r="O1570" s="0"/>
      <c r="P1570" s="0"/>
      <c r="Q1570" s="287"/>
      <c r="R1570" s="287"/>
      <c r="S1570" s="287"/>
    </row>
    <row r="1571" customFormat="false" ht="12.75" hidden="false" customHeight="true" outlineLevel="0" collapsed="false">
      <c r="A1571" s="0"/>
      <c r="B1571" s="0"/>
      <c r="C1571" s="0"/>
      <c r="D1571" s="0"/>
      <c r="E1571" s="0"/>
      <c r="F1571" s="0"/>
      <c r="G1571" s="0"/>
      <c r="H1571" s="0"/>
      <c r="I1571" s="0"/>
      <c r="J1571" s="0"/>
      <c r="K1571" s="0"/>
      <c r="L1571" s="0"/>
      <c r="M1571" s="0"/>
      <c r="N1571" s="0"/>
      <c r="O1571" s="0"/>
      <c r="P1571" s="0"/>
      <c r="Q1571" s="287"/>
      <c r="R1571" s="287"/>
      <c r="S1571" s="287"/>
    </row>
    <row r="1572" customFormat="false" ht="12.75" hidden="false" customHeight="true" outlineLevel="0" collapsed="false">
      <c r="A1572" s="0"/>
      <c r="B1572" s="0"/>
      <c r="C1572" s="0"/>
      <c r="D1572" s="0"/>
      <c r="E1572" s="0"/>
      <c r="F1572" s="0"/>
      <c r="G1572" s="0"/>
      <c r="H1572" s="0"/>
      <c r="I1572" s="0"/>
      <c r="J1572" s="0"/>
      <c r="K1572" s="0"/>
      <c r="L1572" s="0"/>
      <c r="M1572" s="0"/>
      <c r="N1572" s="0"/>
      <c r="O1572" s="0"/>
      <c r="P1572" s="0"/>
      <c r="Q1572" s="287"/>
      <c r="R1572" s="287"/>
      <c r="S1572" s="287"/>
    </row>
    <row r="1573" customFormat="false" ht="12.75" hidden="false" customHeight="true" outlineLevel="0" collapsed="false">
      <c r="A1573" s="0"/>
      <c r="B1573" s="0"/>
      <c r="C1573" s="0"/>
      <c r="D1573" s="0"/>
      <c r="E1573" s="0"/>
      <c r="F1573" s="0"/>
      <c r="G1573" s="0"/>
      <c r="H1573" s="0"/>
      <c r="I1573" s="0"/>
      <c r="J1573" s="0"/>
      <c r="K1573" s="0"/>
      <c r="L1573" s="0"/>
      <c r="M1573" s="0"/>
      <c r="N1573" s="0"/>
      <c r="O1573" s="0"/>
      <c r="P1573" s="0"/>
      <c r="Q1573" s="287"/>
      <c r="R1573" s="287"/>
      <c r="S1573" s="287"/>
    </row>
    <row r="1574" customFormat="false" ht="12.75" hidden="false" customHeight="true" outlineLevel="0" collapsed="false">
      <c r="A1574" s="0"/>
      <c r="B1574" s="0"/>
      <c r="C1574" s="0"/>
      <c r="D1574" s="0"/>
      <c r="E1574" s="0"/>
      <c r="F1574" s="0"/>
      <c r="G1574" s="0"/>
      <c r="H1574" s="0"/>
      <c r="I1574" s="0"/>
      <c r="J1574" s="0"/>
      <c r="K1574" s="0"/>
      <c r="L1574" s="0"/>
      <c r="M1574" s="0"/>
      <c r="N1574" s="0"/>
      <c r="O1574" s="0"/>
      <c r="P1574" s="0"/>
      <c r="Q1574" s="287"/>
      <c r="R1574" s="287"/>
      <c r="S1574" s="287"/>
    </row>
    <row r="1575" customFormat="false" ht="12.75" hidden="false" customHeight="true" outlineLevel="0" collapsed="false">
      <c r="A1575" s="0"/>
      <c r="B1575" s="0"/>
      <c r="C1575" s="0"/>
      <c r="D1575" s="0"/>
      <c r="E1575" s="0"/>
      <c r="F1575" s="0"/>
      <c r="G1575" s="0"/>
      <c r="H1575" s="0"/>
      <c r="I1575" s="0"/>
      <c r="J1575" s="0"/>
      <c r="K1575" s="0"/>
      <c r="L1575" s="0"/>
      <c r="M1575" s="0"/>
      <c r="N1575" s="0"/>
      <c r="O1575" s="0"/>
      <c r="P1575" s="0"/>
      <c r="Q1575" s="287"/>
      <c r="R1575" s="287"/>
      <c r="S1575" s="287"/>
    </row>
    <row r="1576" customFormat="false" ht="12.75" hidden="false" customHeight="true" outlineLevel="0" collapsed="false">
      <c r="A1576" s="0"/>
      <c r="B1576" s="0"/>
      <c r="C1576" s="0"/>
      <c r="D1576" s="0"/>
      <c r="E1576" s="0"/>
      <c r="F1576" s="0"/>
      <c r="G1576" s="0"/>
      <c r="H1576" s="0"/>
      <c r="I1576" s="0"/>
      <c r="J1576" s="0"/>
      <c r="K1576" s="0"/>
      <c r="L1576" s="0"/>
      <c r="M1576" s="0"/>
      <c r="N1576" s="0"/>
      <c r="O1576" s="0"/>
      <c r="P1576" s="0"/>
      <c r="Q1576" s="287"/>
      <c r="R1576" s="287"/>
      <c r="S1576" s="287"/>
    </row>
    <row r="1577" customFormat="false" ht="12.75" hidden="false" customHeight="true" outlineLevel="0" collapsed="false">
      <c r="A1577" s="0"/>
      <c r="B1577" s="0"/>
      <c r="C1577" s="0"/>
      <c r="D1577" s="0"/>
      <c r="E1577" s="0"/>
      <c r="F1577" s="0"/>
      <c r="G1577" s="0"/>
      <c r="H1577" s="0"/>
      <c r="I1577" s="0"/>
      <c r="J1577" s="0"/>
      <c r="K1577" s="0"/>
      <c r="L1577" s="0"/>
      <c r="M1577" s="0"/>
      <c r="N1577" s="0"/>
      <c r="O1577" s="0"/>
      <c r="P1577" s="0"/>
      <c r="Q1577" s="287"/>
      <c r="R1577" s="287"/>
      <c r="S1577" s="287"/>
    </row>
    <row r="1578" customFormat="false" ht="12.75" hidden="false" customHeight="true" outlineLevel="0" collapsed="false">
      <c r="A1578" s="0"/>
      <c r="B1578" s="0"/>
      <c r="C1578" s="0"/>
      <c r="D1578" s="0"/>
      <c r="E1578" s="0"/>
      <c r="F1578" s="0"/>
      <c r="G1578" s="0"/>
      <c r="H1578" s="0"/>
      <c r="I1578" s="0"/>
      <c r="J1578" s="0"/>
      <c r="K1578" s="0"/>
      <c r="L1578" s="0"/>
      <c r="M1578" s="0"/>
      <c r="N1578" s="0"/>
      <c r="O1578" s="0"/>
      <c r="P1578" s="0"/>
      <c r="Q1578" s="287"/>
      <c r="R1578" s="287"/>
      <c r="S1578" s="287"/>
    </row>
    <row r="1579" customFormat="false" ht="12.75" hidden="false" customHeight="true" outlineLevel="0" collapsed="false">
      <c r="A1579" s="0"/>
      <c r="B1579" s="0"/>
      <c r="C1579" s="0"/>
      <c r="D1579" s="0"/>
      <c r="E1579" s="0"/>
      <c r="F1579" s="0"/>
      <c r="G1579" s="0"/>
      <c r="H1579" s="0"/>
      <c r="I1579" s="0"/>
      <c r="J1579" s="0"/>
      <c r="K1579" s="0"/>
      <c r="L1579" s="0"/>
      <c r="M1579" s="0"/>
      <c r="N1579" s="0"/>
      <c r="O1579" s="0"/>
      <c r="P1579" s="0"/>
      <c r="Q1579" s="287"/>
      <c r="R1579" s="287"/>
      <c r="S1579" s="287"/>
    </row>
    <row r="1580" customFormat="false" ht="12.75" hidden="false" customHeight="true" outlineLevel="0" collapsed="false">
      <c r="A1580" s="0"/>
      <c r="B1580" s="0"/>
      <c r="C1580" s="0"/>
      <c r="D1580" s="0"/>
      <c r="E1580" s="0"/>
      <c r="F1580" s="0"/>
      <c r="G1580" s="0"/>
      <c r="H1580" s="0"/>
      <c r="I1580" s="0"/>
      <c r="J1580" s="0"/>
      <c r="K1580" s="0"/>
      <c r="L1580" s="0"/>
      <c r="M1580" s="0"/>
      <c r="N1580" s="0"/>
      <c r="O1580" s="0"/>
      <c r="P1580" s="0"/>
      <c r="Q1580" s="287"/>
      <c r="R1580" s="287"/>
      <c r="S1580" s="287"/>
    </row>
    <row r="1581" customFormat="false" ht="12.75" hidden="false" customHeight="true" outlineLevel="0" collapsed="false">
      <c r="A1581" s="0"/>
      <c r="B1581" s="0"/>
      <c r="C1581" s="0"/>
      <c r="D1581" s="0"/>
      <c r="E1581" s="0"/>
      <c r="F1581" s="0"/>
      <c r="G1581" s="0"/>
      <c r="H1581" s="0"/>
      <c r="I1581" s="0"/>
      <c r="J1581" s="0"/>
      <c r="K1581" s="0"/>
      <c r="L1581" s="0"/>
      <c r="M1581" s="0"/>
      <c r="N1581" s="0"/>
      <c r="O1581" s="0"/>
      <c r="P1581" s="0"/>
      <c r="Q1581" s="287"/>
      <c r="R1581" s="287"/>
      <c r="S1581" s="287"/>
    </row>
    <row r="1582" customFormat="false" ht="12.75" hidden="false" customHeight="true" outlineLevel="0" collapsed="false">
      <c r="A1582" s="0"/>
      <c r="B1582" s="0"/>
      <c r="C1582" s="0"/>
      <c r="D1582" s="0"/>
      <c r="E1582" s="0"/>
      <c r="F1582" s="0"/>
      <c r="G1582" s="0"/>
      <c r="H1582" s="0"/>
      <c r="I1582" s="0"/>
      <c r="J1582" s="0"/>
      <c r="K1582" s="0"/>
      <c r="L1582" s="0"/>
      <c r="M1582" s="0"/>
      <c r="N1582" s="0"/>
      <c r="O1582" s="0"/>
      <c r="P1582" s="0"/>
      <c r="Q1582" s="287"/>
      <c r="R1582" s="287"/>
      <c r="S1582" s="287"/>
    </row>
    <row r="1583" customFormat="false" ht="12.75" hidden="false" customHeight="true" outlineLevel="0" collapsed="false">
      <c r="A1583" s="0"/>
      <c r="B1583" s="0"/>
      <c r="C1583" s="0"/>
      <c r="D1583" s="0"/>
      <c r="E1583" s="0"/>
      <c r="F1583" s="0"/>
      <c r="G1583" s="0"/>
      <c r="H1583" s="0"/>
      <c r="I1583" s="0"/>
      <c r="J1583" s="0"/>
      <c r="K1583" s="0"/>
      <c r="L1583" s="0"/>
      <c r="M1583" s="0"/>
      <c r="N1583" s="0"/>
      <c r="O1583" s="0"/>
      <c r="P1583" s="0"/>
      <c r="Q1583" s="287"/>
      <c r="R1583" s="287"/>
      <c r="S1583" s="287"/>
    </row>
    <row r="1584" customFormat="false" ht="12.75" hidden="false" customHeight="true" outlineLevel="0" collapsed="false">
      <c r="A1584" s="0"/>
      <c r="B1584" s="0"/>
      <c r="C1584" s="0"/>
      <c r="D1584" s="0"/>
      <c r="E1584" s="0"/>
      <c r="F1584" s="0"/>
      <c r="G1584" s="0"/>
      <c r="H1584" s="0"/>
      <c r="I1584" s="0"/>
      <c r="J1584" s="0"/>
      <c r="K1584" s="0"/>
      <c r="L1584" s="0"/>
      <c r="M1584" s="0"/>
      <c r="N1584" s="0"/>
      <c r="O1584" s="0"/>
      <c r="P1584" s="0"/>
      <c r="Q1584" s="287"/>
      <c r="R1584" s="287"/>
      <c r="S1584" s="287"/>
    </row>
    <row r="1585" customFormat="false" ht="12.75" hidden="false" customHeight="true" outlineLevel="0" collapsed="false">
      <c r="A1585" s="0"/>
      <c r="B1585" s="0"/>
      <c r="C1585" s="0"/>
      <c r="D1585" s="0"/>
      <c r="E1585" s="0"/>
      <c r="F1585" s="0"/>
      <c r="G1585" s="0"/>
      <c r="H1585" s="0"/>
      <c r="I1585" s="0"/>
      <c r="J1585" s="0"/>
      <c r="K1585" s="0"/>
      <c r="L1585" s="0"/>
      <c r="M1585" s="0"/>
      <c r="N1585" s="0"/>
      <c r="O1585" s="0"/>
      <c r="P1585" s="0"/>
      <c r="Q1585" s="287"/>
      <c r="R1585" s="287"/>
      <c r="S1585" s="287"/>
    </row>
    <row r="1586" customFormat="false" ht="12.75" hidden="false" customHeight="true" outlineLevel="0" collapsed="false">
      <c r="A1586" s="0"/>
      <c r="B1586" s="0"/>
      <c r="C1586" s="0"/>
      <c r="D1586" s="0"/>
      <c r="E1586" s="0"/>
      <c r="F1586" s="0"/>
      <c r="G1586" s="0"/>
      <c r="H1586" s="0"/>
      <c r="I1586" s="0"/>
      <c r="J1586" s="0"/>
      <c r="K1586" s="0"/>
      <c r="L1586" s="0"/>
      <c r="M1586" s="0"/>
      <c r="N1586" s="0"/>
      <c r="O1586" s="0"/>
      <c r="P1586" s="0"/>
      <c r="Q1586" s="287"/>
      <c r="R1586" s="287"/>
      <c r="S1586" s="287"/>
    </row>
    <row r="1587" customFormat="false" ht="12.75" hidden="false" customHeight="true" outlineLevel="0" collapsed="false">
      <c r="A1587" s="0"/>
      <c r="B1587" s="0"/>
      <c r="C1587" s="0"/>
      <c r="D1587" s="0"/>
      <c r="E1587" s="0"/>
      <c r="F1587" s="0"/>
      <c r="G1587" s="0"/>
      <c r="H1587" s="0"/>
      <c r="I1587" s="0"/>
      <c r="J1587" s="0"/>
      <c r="K1587" s="0"/>
      <c r="L1587" s="0"/>
      <c r="M1587" s="0"/>
      <c r="N1587" s="0"/>
      <c r="O1587" s="0"/>
      <c r="P1587" s="0"/>
      <c r="Q1587" s="287"/>
      <c r="R1587" s="287"/>
      <c r="S1587" s="287"/>
    </row>
    <row r="1588" customFormat="false" ht="12.75" hidden="false" customHeight="true" outlineLevel="0" collapsed="false">
      <c r="A1588" s="0"/>
      <c r="B1588" s="0"/>
      <c r="C1588" s="0"/>
      <c r="D1588" s="0"/>
      <c r="E1588" s="0"/>
      <c r="F1588" s="0"/>
      <c r="G1588" s="0"/>
      <c r="H1588" s="0"/>
      <c r="I1588" s="0"/>
      <c r="J1588" s="0"/>
      <c r="K1588" s="0"/>
      <c r="L1588" s="0"/>
      <c r="M1588" s="0"/>
      <c r="N1588" s="0"/>
      <c r="O1588" s="0"/>
      <c r="P1588" s="0"/>
      <c r="Q1588" s="287"/>
      <c r="R1588" s="287"/>
      <c r="S1588" s="287"/>
    </row>
    <row r="1589" customFormat="false" ht="12.75" hidden="false" customHeight="true" outlineLevel="0" collapsed="false">
      <c r="A1589" s="0"/>
      <c r="B1589" s="0"/>
      <c r="C1589" s="0"/>
      <c r="D1589" s="0"/>
      <c r="E1589" s="0"/>
      <c r="F1589" s="0"/>
      <c r="G1589" s="0"/>
      <c r="H1589" s="0"/>
      <c r="I1589" s="0"/>
      <c r="J1589" s="0"/>
      <c r="K1589" s="0"/>
      <c r="L1589" s="0"/>
      <c r="M1589" s="0"/>
      <c r="N1589" s="0"/>
      <c r="O1589" s="0"/>
      <c r="P1589" s="0"/>
      <c r="Q1589" s="287"/>
      <c r="R1589" s="287"/>
      <c r="S1589" s="287"/>
    </row>
    <row r="1590" customFormat="false" ht="12.75" hidden="false" customHeight="true" outlineLevel="0" collapsed="false">
      <c r="A1590" s="0"/>
      <c r="B1590" s="0"/>
      <c r="C1590" s="0"/>
      <c r="D1590" s="0"/>
      <c r="E1590" s="0"/>
      <c r="F1590" s="0"/>
      <c r="G1590" s="0"/>
      <c r="H1590" s="0"/>
      <c r="I1590" s="0"/>
      <c r="J1590" s="0"/>
      <c r="K1590" s="0"/>
      <c r="L1590" s="0"/>
      <c r="M1590" s="0"/>
      <c r="N1590" s="0"/>
      <c r="O1590" s="0"/>
      <c r="P1590" s="0"/>
      <c r="Q1590" s="287"/>
      <c r="R1590" s="287"/>
      <c r="S1590" s="287"/>
    </row>
    <row r="1591" customFormat="false" ht="12.75" hidden="false" customHeight="true" outlineLevel="0" collapsed="false">
      <c r="A1591" s="0"/>
      <c r="B1591" s="0"/>
      <c r="C1591" s="0"/>
      <c r="D1591" s="0"/>
      <c r="E1591" s="0"/>
      <c r="F1591" s="0"/>
      <c r="G1591" s="0"/>
      <c r="H1591" s="0"/>
      <c r="I1591" s="0"/>
      <c r="J1591" s="0"/>
      <c r="K1591" s="0"/>
      <c r="L1591" s="0"/>
      <c r="M1591" s="0"/>
      <c r="N1591" s="0"/>
      <c r="O1591" s="0"/>
      <c r="P1591" s="0"/>
      <c r="Q1591" s="287"/>
      <c r="R1591" s="287"/>
      <c r="S1591" s="287"/>
    </row>
    <row r="1592" customFormat="false" ht="12.75" hidden="false" customHeight="true" outlineLevel="0" collapsed="false">
      <c r="A1592" s="0"/>
      <c r="B1592" s="0"/>
      <c r="C1592" s="0"/>
      <c r="D1592" s="0"/>
      <c r="E1592" s="0"/>
      <c r="F1592" s="0"/>
      <c r="G1592" s="0"/>
      <c r="H1592" s="0"/>
      <c r="I1592" s="0"/>
      <c r="J1592" s="0"/>
      <c r="K1592" s="0"/>
      <c r="L1592" s="0"/>
      <c r="M1592" s="0"/>
      <c r="N1592" s="0"/>
      <c r="O1592" s="0"/>
      <c r="P1592" s="0"/>
      <c r="Q1592" s="287"/>
      <c r="R1592" s="287"/>
      <c r="S1592" s="287"/>
    </row>
    <row r="1593" customFormat="false" ht="12.75" hidden="false" customHeight="true" outlineLevel="0" collapsed="false">
      <c r="A1593" s="0"/>
      <c r="B1593" s="0"/>
      <c r="C1593" s="0"/>
      <c r="D1593" s="0"/>
      <c r="E1593" s="0"/>
      <c r="F1593" s="0"/>
      <c r="G1593" s="0"/>
      <c r="H1593" s="0"/>
      <c r="I1593" s="0"/>
      <c r="J1593" s="0"/>
      <c r="K1593" s="0"/>
      <c r="L1593" s="0"/>
      <c r="M1593" s="0"/>
      <c r="N1593" s="0"/>
      <c r="O1593" s="0"/>
      <c r="P1593" s="0"/>
      <c r="Q1593" s="287"/>
      <c r="R1593" s="287"/>
      <c r="S1593" s="287"/>
    </row>
    <row r="1594" customFormat="false" ht="12.75" hidden="false" customHeight="true" outlineLevel="0" collapsed="false">
      <c r="A1594" s="0"/>
      <c r="B1594" s="0"/>
      <c r="C1594" s="0"/>
      <c r="D1594" s="0"/>
      <c r="E1594" s="0"/>
      <c r="F1594" s="0"/>
      <c r="G1594" s="0"/>
      <c r="H1594" s="0"/>
      <c r="I1594" s="0"/>
      <c r="J1594" s="0"/>
      <c r="K1594" s="0"/>
      <c r="L1594" s="0"/>
      <c r="M1594" s="0"/>
      <c r="N1594" s="0"/>
      <c r="O1594" s="0"/>
      <c r="P1594" s="0"/>
      <c r="Q1594" s="287"/>
      <c r="R1594" s="287"/>
      <c r="S1594" s="287"/>
    </row>
    <row r="1595" customFormat="false" ht="12.75" hidden="false" customHeight="true" outlineLevel="0" collapsed="false">
      <c r="A1595" s="0"/>
      <c r="B1595" s="0"/>
      <c r="C1595" s="0"/>
      <c r="D1595" s="0"/>
      <c r="E1595" s="0"/>
      <c r="F1595" s="0"/>
      <c r="G1595" s="0"/>
      <c r="H1595" s="0"/>
      <c r="I1595" s="0"/>
      <c r="J1595" s="0"/>
      <c r="K1595" s="0"/>
      <c r="L1595" s="0"/>
      <c r="M1595" s="0"/>
      <c r="N1595" s="0"/>
      <c r="O1595" s="0"/>
      <c r="P1595" s="0"/>
      <c r="Q1595" s="287"/>
      <c r="R1595" s="287"/>
      <c r="S1595" s="287"/>
    </row>
    <row r="1596" customFormat="false" ht="12.75" hidden="false" customHeight="true" outlineLevel="0" collapsed="false">
      <c r="A1596" s="0"/>
      <c r="B1596" s="0"/>
      <c r="C1596" s="0"/>
      <c r="D1596" s="0"/>
      <c r="E1596" s="0"/>
      <c r="F1596" s="0"/>
      <c r="G1596" s="0"/>
      <c r="H1596" s="0"/>
      <c r="I1596" s="0"/>
      <c r="J1596" s="0"/>
      <c r="K1596" s="0"/>
      <c r="L1596" s="0"/>
      <c r="M1596" s="0"/>
      <c r="N1596" s="0"/>
      <c r="O1596" s="0"/>
      <c r="P1596" s="0"/>
      <c r="Q1596" s="287"/>
      <c r="R1596" s="287"/>
      <c r="S1596" s="287"/>
    </row>
    <row r="1597" customFormat="false" ht="12.75" hidden="false" customHeight="true" outlineLevel="0" collapsed="false">
      <c r="A1597" s="0"/>
      <c r="B1597" s="0"/>
      <c r="C1597" s="0"/>
      <c r="D1597" s="0"/>
      <c r="E1597" s="0"/>
      <c r="F1597" s="0"/>
      <c r="G1597" s="0"/>
      <c r="H1597" s="0"/>
      <c r="I1597" s="0"/>
      <c r="J1597" s="0"/>
      <c r="K1597" s="0"/>
      <c r="L1597" s="0"/>
      <c r="M1597" s="0"/>
      <c r="N1597" s="0"/>
      <c r="O1597" s="0"/>
      <c r="P1597" s="0"/>
      <c r="Q1597" s="287"/>
      <c r="R1597" s="287"/>
      <c r="S1597" s="287"/>
    </row>
    <row r="1598" customFormat="false" ht="12.75" hidden="false" customHeight="true" outlineLevel="0" collapsed="false">
      <c r="A1598" s="0"/>
      <c r="B1598" s="0"/>
      <c r="C1598" s="0"/>
      <c r="D1598" s="0"/>
      <c r="E1598" s="0"/>
      <c r="F1598" s="0"/>
      <c r="G1598" s="0"/>
      <c r="H1598" s="0"/>
      <c r="I1598" s="0"/>
      <c r="J1598" s="0"/>
      <c r="K1598" s="0"/>
      <c r="L1598" s="0"/>
      <c r="M1598" s="0"/>
      <c r="N1598" s="0"/>
      <c r="O1598" s="0"/>
      <c r="P1598" s="0"/>
      <c r="Q1598" s="287"/>
      <c r="R1598" s="287"/>
      <c r="S1598" s="287"/>
    </row>
    <row r="1599" customFormat="false" ht="12.75" hidden="false" customHeight="true" outlineLevel="0" collapsed="false">
      <c r="A1599" s="0"/>
      <c r="B1599" s="0"/>
      <c r="C1599" s="0"/>
      <c r="D1599" s="0"/>
      <c r="E1599" s="0"/>
      <c r="F1599" s="0"/>
      <c r="G1599" s="0"/>
      <c r="H1599" s="0"/>
      <c r="I1599" s="0"/>
      <c r="J1599" s="0"/>
      <c r="K1599" s="0"/>
      <c r="L1599" s="0"/>
      <c r="M1599" s="0"/>
      <c r="N1599" s="0"/>
      <c r="O1599" s="0"/>
      <c r="P1599" s="0"/>
      <c r="Q1599" s="287"/>
      <c r="R1599" s="287"/>
      <c r="S1599" s="287"/>
    </row>
    <row r="1600" customFormat="false" ht="12.75" hidden="false" customHeight="true" outlineLevel="0" collapsed="false">
      <c r="A1600" s="0"/>
      <c r="B1600" s="0"/>
      <c r="C1600" s="0"/>
      <c r="D1600" s="0"/>
      <c r="E1600" s="0"/>
      <c r="F1600" s="0"/>
      <c r="G1600" s="0"/>
      <c r="H1600" s="0"/>
      <c r="I1600" s="0"/>
      <c r="J1600" s="0"/>
      <c r="K1600" s="0"/>
      <c r="L1600" s="0"/>
      <c r="M1600" s="0"/>
      <c r="N1600" s="0"/>
      <c r="O1600" s="0"/>
      <c r="P1600" s="0"/>
      <c r="Q1600" s="287"/>
      <c r="R1600" s="287"/>
      <c r="S1600" s="287"/>
    </row>
    <row r="1601" customFormat="false" ht="12.75" hidden="false" customHeight="true" outlineLevel="0" collapsed="false">
      <c r="A1601" s="0"/>
      <c r="B1601" s="0"/>
      <c r="C1601" s="0"/>
      <c r="D1601" s="0"/>
      <c r="E1601" s="0"/>
      <c r="F1601" s="0"/>
      <c r="G1601" s="0"/>
      <c r="H1601" s="0"/>
      <c r="I1601" s="0"/>
      <c r="J1601" s="0"/>
      <c r="K1601" s="0"/>
      <c r="L1601" s="0"/>
      <c r="M1601" s="0"/>
      <c r="N1601" s="0"/>
      <c r="O1601" s="0"/>
      <c r="P1601" s="0"/>
      <c r="Q1601" s="287"/>
      <c r="R1601" s="287"/>
      <c r="S1601" s="287"/>
    </row>
    <row r="1602" customFormat="false" ht="12.75" hidden="false" customHeight="true" outlineLevel="0" collapsed="false">
      <c r="A1602" s="0"/>
      <c r="B1602" s="0"/>
      <c r="C1602" s="0"/>
      <c r="D1602" s="0"/>
      <c r="E1602" s="0"/>
      <c r="F1602" s="0"/>
      <c r="G1602" s="0"/>
      <c r="H1602" s="0"/>
      <c r="I1602" s="0"/>
      <c r="J1602" s="0"/>
      <c r="K1602" s="0"/>
      <c r="L1602" s="0"/>
      <c r="M1602" s="0"/>
      <c r="N1602" s="0"/>
      <c r="O1602" s="0"/>
      <c r="P1602" s="0"/>
      <c r="Q1602" s="287"/>
      <c r="R1602" s="287"/>
      <c r="S1602" s="287"/>
    </row>
    <row r="1603" customFormat="false" ht="12.75" hidden="false" customHeight="true" outlineLevel="0" collapsed="false">
      <c r="A1603" s="0"/>
      <c r="B1603" s="0"/>
      <c r="C1603" s="0"/>
      <c r="D1603" s="0"/>
      <c r="E1603" s="0"/>
      <c r="F1603" s="0"/>
      <c r="G1603" s="0"/>
      <c r="H1603" s="0"/>
      <c r="I1603" s="0"/>
      <c r="J1603" s="0"/>
      <c r="K1603" s="0"/>
      <c r="L1603" s="0"/>
      <c r="M1603" s="0"/>
      <c r="N1603" s="0"/>
      <c r="O1603" s="0"/>
      <c r="P1603" s="0"/>
      <c r="Q1603" s="287"/>
      <c r="R1603" s="287"/>
      <c r="S1603" s="287"/>
    </row>
    <row r="1604" customFormat="false" ht="12.75" hidden="false" customHeight="true" outlineLevel="0" collapsed="false">
      <c r="A1604" s="0"/>
      <c r="B1604" s="0"/>
      <c r="C1604" s="0"/>
      <c r="D1604" s="0"/>
      <c r="E1604" s="0"/>
      <c r="F1604" s="0"/>
      <c r="G1604" s="0"/>
      <c r="H1604" s="0"/>
      <c r="I1604" s="0"/>
      <c r="J1604" s="0"/>
      <c r="K1604" s="0"/>
      <c r="L1604" s="0"/>
      <c r="M1604" s="0"/>
      <c r="N1604" s="0"/>
      <c r="O1604" s="0"/>
      <c r="P1604" s="0"/>
      <c r="Q1604" s="287"/>
      <c r="R1604" s="287"/>
      <c r="S1604" s="287"/>
    </row>
    <row r="1605" customFormat="false" ht="12.75" hidden="false" customHeight="true" outlineLevel="0" collapsed="false">
      <c r="A1605" s="0"/>
      <c r="B1605" s="0"/>
      <c r="C1605" s="0"/>
      <c r="D1605" s="0"/>
      <c r="E1605" s="0"/>
      <c r="F1605" s="0"/>
      <c r="G1605" s="0"/>
      <c r="H1605" s="0"/>
      <c r="I1605" s="0"/>
      <c r="J1605" s="0"/>
      <c r="K1605" s="0"/>
      <c r="L1605" s="0"/>
      <c r="M1605" s="0"/>
      <c r="N1605" s="0"/>
      <c r="O1605" s="0"/>
      <c r="P1605" s="0"/>
      <c r="Q1605" s="287"/>
      <c r="R1605" s="287"/>
      <c r="S1605" s="287"/>
    </row>
    <row r="1606" customFormat="false" ht="12.75" hidden="false" customHeight="true" outlineLevel="0" collapsed="false">
      <c r="A1606" s="0"/>
      <c r="B1606" s="0"/>
      <c r="C1606" s="0"/>
      <c r="D1606" s="0"/>
      <c r="E1606" s="0"/>
      <c r="F1606" s="0"/>
      <c r="G1606" s="0"/>
      <c r="H1606" s="0"/>
      <c r="I1606" s="0"/>
      <c r="J1606" s="0"/>
      <c r="K1606" s="0"/>
      <c r="L1606" s="0"/>
      <c r="M1606" s="0"/>
      <c r="N1606" s="0"/>
      <c r="O1606" s="0"/>
      <c r="P1606" s="0"/>
      <c r="Q1606" s="287"/>
      <c r="R1606" s="287"/>
      <c r="S1606" s="287"/>
    </row>
    <row r="1607" customFormat="false" ht="12.75" hidden="false" customHeight="true" outlineLevel="0" collapsed="false">
      <c r="A1607" s="0"/>
      <c r="B1607" s="0"/>
      <c r="C1607" s="0"/>
      <c r="D1607" s="0"/>
      <c r="E1607" s="0"/>
      <c r="F1607" s="0"/>
      <c r="G1607" s="0"/>
      <c r="H1607" s="0"/>
      <c r="I1607" s="0"/>
      <c r="J1607" s="0"/>
      <c r="K1607" s="0"/>
      <c r="L1607" s="0"/>
      <c r="M1607" s="0"/>
      <c r="N1607" s="0"/>
      <c r="O1607" s="0"/>
      <c r="P1607" s="0"/>
      <c r="Q1607" s="287"/>
      <c r="R1607" s="287"/>
      <c r="S1607" s="287"/>
    </row>
    <row r="1608" customFormat="false" ht="12.75" hidden="false" customHeight="true" outlineLevel="0" collapsed="false">
      <c r="A1608" s="0"/>
      <c r="B1608" s="0"/>
      <c r="C1608" s="0"/>
      <c r="D1608" s="0"/>
      <c r="E1608" s="0"/>
      <c r="F1608" s="0"/>
      <c r="G1608" s="0"/>
      <c r="H1608" s="0"/>
      <c r="I1608" s="0"/>
      <c r="J1608" s="0"/>
      <c r="K1608" s="0"/>
      <c r="L1608" s="0"/>
      <c r="M1608" s="0"/>
      <c r="N1608" s="0"/>
      <c r="O1608" s="0"/>
      <c r="P1608" s="0"/>
      <c r="Q1608" s="287"/>
      <c r="R1608" s="287"/>
      <c r="S1608" s="287"/>
    </row>
    <row r="1609" customFormat="false" ht="12.75" hidden="false" customHeight="true" outlineLevel="0" collapsed="false">
      <c r="A1609" s="0"/>
      <c r="B1609" s="0"/>
      <c r="C1609" s="0"/>
      <c r="D1609" s="0"/>
      <c r="E1609" s="0"/>
      <c r="F1609" s="0"/>
      <c r="G1609" s="0"/>
      <c r="H1609" s="0"/>
      <c r="I1609" s="0"/>
      <c r="J1609" s="0"/>
      <c r="K1609" s="0"/>
      <c r="L1609" s="0"/>
      <c r="M1609" s="0"/>
      <c r="N1609" s="0"/>
      <c r="O1609" s="0"/>
      <c r="P1609" s="0"/>
      <c r="Q1609" s="287"/>
      <c r="R1609" s="287"/>
      <c r="S1609" s="287"/>
    </row>
    <row r="1610" customFormat="false" ht="12.75" hidden="false" customHeight="true" outlineLevel="0" collapsed="false">
      <c r="A1610" s="0"/>
      <c r="B1610" s="0"/>
      <c r="C1610" s="0"/>
      <c r="D1610" s="0"/>
      <c r="E1610" s="0"/>
      <c r="F1610" s="0"/>
      <c r="G1610" s="0"/>
      <c r="H1610" s="0"/>
      <c r="I1610" s="0"/>
      <c r="J1610" s="0"/>
      <c r="K1610" s="0"/>
      <c r="L1610" s="0"/>
      <c r="M1610" s="0"/>
      <c r="N1610" s="0"/>
      <c r="O1610" s="0"/>
      <c r="P1610" s="0"/>
      <c r="Q1610" s="287"/>
      <c r="R1610" s="287"/>
      <c r="S1610" s="287"/>
    </row>
    <row r="1611" customFormat="false" ht="12.75" hidden="false" customHeight="true" outlineLevel="0" collapsed="false">
      <c r="A1611" s="0"/>
      <c r="B1611" s="0"/>
      <c r="C1611" s="0"/>
      <c r="D1611" s="0"/>
      <c r="E1611" s="0"/>
      <c r="F1611" s="0"/>
      <c r="G1611" s="0"/>
      <c r="H1611" s="0"/>
      <c r="I1611" s="0"/>
      <c r="J1611" s="0"/>
      <c r="K1611" s="0"/>
      <c r="L1611" s="0"/>
      <c r="M1611" s="0"/>
      <c r="N1611" s="0"/>
      <c r="O1611" s="0"/>
      <c r="P1611" s="0"/>
      <c r="Q1611" s="287"/>
      <c r="R1611" s="287"/>
      <c r="S1611" s="287"/>
    </row>
    <row r="1612" customFormat="false" ht="12.75" hidden="false" customHeight="true" outlineLevel="0" collapsed="false">
      <c r="A1612" s="0"/>
      <c r="B1612" s="0"/>
      <c r="C1612" s="0"/>
      <c r="D1612" s="0"/>
      <c r="E1612" s="0"/>
      <c r="F1612" s="0"/>
      <c r="G1612" s="0"/>
      <c r="H1612" s="0"/>
      <c r="I1612" s="0"/>
      <c r="J1612" s="0"/>
      <c r="K1612" s="0"/>
      <c r="L1612" s="0"/>
      <c r="M1612" s="0"/>
      <c r="N1612" s="0"/>
      <c r="O1612" s="0"/>
      <c r="P1612" s="0"/>
      <c r="Q1612" s="287"/>
      <c r="R1612" s="287"/>
      <c r="S1612" s="287"/>
    </row>
    <row r="1613" customFormat="false" ht="12.75" hidden="false" customHeight="true" outlineLevel="0" collapsed="false">
      <c r="A1613" s="0"/>
      <c r="B1613" s="0"/>
      <c r="C1613" s="0"/>
      <c r="D1613" s="0"/>
      <c r="E1613" s="0"/>
      <c r="F1613" s="0"/>
      <c r="G1613" s="0"/>
      <c r="H1613" s="0"/>
      <c r="I1613" s="0"/>
      <c r="J1613" s="0"/>
      <c r="K1613" s="0"/>
      <c r="L1613" s="0"/>
      <c r="M1613" s="0"/>
      <c r="N1613" s="0"/>
      <c r="O1613" s="0"/>
      <c r="P1613" s="0"/>
      <c r="Q1613" s="287"/>
      <c r="R1613" s="287"/>
      <c r="S1613" s="287"/>
    </row>
    <row r="1614" customFormat="false" ht="12.75" hidden="false" customHeight="true" outlineLevel="0" collapsed="false">
      <c r="A1614" s="0"/>
      <c r="B1614" s="0"/>
      <c r="C1614" s="0"/>
      <c r="D1614" s="0"/>
      <c r="E1614" s="0"/>
      <c r="F1614" s="0"/>
      <c r="G1614" s="0"/>
      <c r="H1614" s="0"/>
      <c r="I1614" s="0"/>
      <c r="J1614" s="0"/>
      <c r="K1614" s="0"/>
      <c r="L1614" s="0"/>
      <c r="M1614" s="0"/>
      <c r="N1614" s="0"/>
      <c r="O1614" s="0"/>
      <c r="P1614" s="0"/>
      <c r="Q1614" s="287"/>
      <c r="R1614" s="287"/>
      <c r="S1614" s="287"/>
    </row>
    <row r="1615" customFormat="false" ht="12.75" hidden="false" customHeight="true" outlineLevel="0" collapsed="false">
      <c r="A1615" s="0"/>
      <c r="B1615" s="0"/>
      <c r="C1615" s="0"/>
      <c r="D1615" s="0"/>
      <c r="E1615" s="0"/>
      <c r="F1615" s="0"/>
      <c r="G1615" s="0"/>
      <c r="H1615" s="0"/>
      <c r="I1615" s="0"/>
      <c r="J1615" s="0"/>
      <c r="K1615" s="0"/>
      <c r="L1615" s="0"/>
      <c r="M1615" s="0"/>
      <c r="N1615" s="0"/>
      <c r="O1615" s="0"/>
      <c r="P1615" s="0"/>
      <c r="Q1615" s="287"/>
      <c r="R1615" s="287"/>
      <c r="S1615" s="287"/>
    </row>
    <row r="1616" customFormat="false" ht="12.75" hidden="false" customHeight="true" outlineLevel="0" collapsed="false">
      <c r="A1616" s="0"/>
      <c r="B1616" s="0"/>
      <c r="C1616" s="0"/>
      <c r="D1616" s="0"/>
      <c r="E1616" s="0"/>
      <c r="F1616" s="0"/>
      <c r="G1616" s="0"/>
      <c r="H1616" s="0"/>
      <c r="I1616" s="0"/>
      <c r="J1616" s="0"/>
      <c r="K1616" s="0"/>
      <c r="L1616" s="0"/>
      <c r="M1616" s="0"/>
      <c r="N1616" s="0"/>
      <c r="O1616" s="0"/>
      <c r="P1616" s="0"/>
      <c r="Q1616" s="287"/>
      <c r="R1616" s="287"/>
      <c r="S1616" s="287"/>
    </row>
    <row r="1617" customFormat="false" ht="12.75" hidden="false" customHeight="true" outlineLevel="0" collapsed="false">
      <c r="A1617" s="0"/>
      <c r="B1617" s="0"/>
      <c r="C1617" s="0"/>
      <c r="D1617" s="0"/>
      <c r="E1617" s="0"/>
      <c r="F1617" s="0"/>
      <c r="G1617" s="0"/>
      <c r="H1617" s="0"/>
      <c r="I1617" s="0"/>
      <c r="J1617" s="0"/>
      <c r="K1617" s="0"/>
      <c r="L1617" s="0"/>
      <c r="M1617" s="0"/>
      <c r="N1617" s="0"/>
      <c r="O1617" s="0"/>
      <c r="P1617" s="0"/>
      <c r="Q1617" s="287"/>
      <c r="R1617" s="287"/>
      <c r="S1617" s="287"/>
    </row>
    <row r="1618" customFormat="false" ht="12.75" hidden="false" customHeight="true" outlineLevel="0" collapsed="false">
      <c r="A1618" s="0"/>
      <c r="B1618" s="0"/>
      <c r="C1618" s="0"/>
      <c r="D1618" s="0"/>
      <c r="E1618" s="0"/>
      <c r="F1618" s="0"/>
      <c r="G1618" s="0"/>
      <c r="H1618" s="0"/>
      <c r="I1618" s="0"/>
      <c r="J1618" s="0"/>
      <c r="K1618" s="0"/>
      <c r="L1618" s="0"/>
      <c r="M1618" s="0"/>
      <c r="N1618" s="0"/>
      <c r="O1618" s="0"/>
      <c r="P1618" s="0"/>
      <c r="Q1618" s="287"/>
      <c r="R1618" s="287"/>
      <c r="S1618" s="287"/>
    </row>
    <row r="1619" customFormat="false" ht="12.75" hidden="false" customHeight="true" outlineLevel="0" collapsed="false">
      <c r="A1619" s="0"/>
      <c r="B1619" s="0"/>
      <c r="C1619" s="0"/>
      <c r="D1619" s="0"/>
      <c r="E1619" s="0"/>
      <c r="F1619" s="0"/>
      <c r="G1619" s="0"/>
      <c r="H1619" s="0"/>
      <c r="I1619" s="0"/>
      <c r="J1619" s="0"/>
      <c r="K1619" s="0"/>
      <c r="L1619" s="0"/>
      <c r="M1619" s="0"/>
      <c r="N1619" s="0"/>
      <c r="O1619" s="0"/>
      <c r="P1619" s="0"/>
      <c r="Q1619" s="287"/>
      <c r="R1619" s="287"/>
      <c r="S1619" s="287"/>
    </row>
    <row r="1620" customFormat="false" ht="12.75" hidden="false" customHeight="true" outlineLevel="0" collapsed="false">
      <c r="A1620" s="0"/>
      <c r="B1620" s="0"/>
      <c r="C1620" s="0"/>
      <c r="D1620" s="0"/>
      <c r="E1620" s="0"/>
      <c r="F1620" s="0"/>
      <c r="G1620" s="0"/>
      <c r="H1620" s="0"/>
      <c r="I1620" s="0"/>
      <c r="J1620" s="0"/>
      <c r="K1620" s="0"/>
      <c r="L1620" s="0"/>
      <c r="M1620" s="0"/>
      <c r="N1620" s="0"/>
      <c r="O1620" s="0"/>
      <c r="P1620" s="0"/>
      <c r="Q1620" s="287"/>
      <c r="R1620" s="287"/>
      <c r="S1620" s="287"/>
    </row>
    <row r="1621" customFormat="false" ht="12.75" hidden="false" customHeight="true" outlineLevel="0" collapsed="false">
      <c r="A1621" s="0"/>
      <c r="B1621" s="0"/>
      <c r="C1621" s="0"/>
      <c r="D1621" s="0"/>
      <c r="E1621" s="0"/>
      <c r="F1621" s="0"/>
      <c r="G1621" s="0"/>
      <c r="H1621" s="0"/>
      <c r="I1621" s="0"/>
      <c r="J1621" s="0"/>
      <c r="K1621" s="0"/>
      <c r="L1621" s="0"/>
      <c r="M1621" s="0"/>
      <c r="N1621" s="0"/>
      <c r="O1621" s="0"/>
      <c r="P1621" s="0"/>
      <c r="Q1621" s="287"/>
      <c r="R1621" s="287"/>
      <c r="S1621" s="287"/>
    </row>
    <row r="1622" customFormat="false" ht="12.75" hidden="false" customHeight="true" outlineLevel="0" collapsed="false">
      <c r="A1622" s="0"/>
      <c r="B1622" s="0"/>
      <c r="C1622" s="0"/>
      <c r="D1622" s="0"/>
      <c r="E1622" s="0"/>
      <c r="F1622" s="0"/>
      <c r="G1622" s="0"/>
      <c r="H1622" s="0"/>
      <c r="I1622" s="0"/>
      <c r="J1622" s="0"/>
      <c r="K1622" s="0"/>
      <c r="L1622" s="0"/>
      <c r="M1622" s="0"/>
      <c r="N1622" s="0"/>
      <c r="O1622" s="0"/>
      <c r="P1622" s="0"/>
      <c r="Q1622" s="287"/>
      <c r="R1622" s="287"/>
      <c r="S1622" s="287"/>
    </row>
    <row r="1623" customFormat="false" ht="12.75" hidden="false" customHeight="true" outlineLevel="0" collapsed="false">
      <c r="A1623" s="0"/>
      <c r="B1623" s="0"/>
      <c r="C1623" s="0"/>
      <c r="D1623" s="0"/>
      <c r="E1623" s="0"/>
      <c r="F1623" s="0"/>
      <c r="G1623" s="0"/>
      <c r="H1623" s="0"/>
      <c r="I1623" s="0"/>
      <c r="J1623" s="0"/>
      <c r="K1623" s="0"/>
      <c r="L1623" s="0"/>
      <c r="M1623" s="0"/>
      <c r="N1623" s="0"/>
      <c r="O1623" s="0"/>
      <c r="P1623" s="0"/>
      <c r="Q1623" s="287"/>
      <c r="R1623" s="287"/>
      <c r="S1623" s="287"/>
    </row>
    <row r="1624" customFormat="false" ht="12.75" hidden="false" customHeight="true" outlineLevel="0" collapsed="false">
      <c r="A1624" s="0"/>
      <c r="B1624" s="0"/>
      <c r="C1624" s="0"/>
      <c r="D1624" s="0"/>
      <c r="E1624" s="0"/>
      <c r="F1624" s="0"/>
      <c r="G1624" s="0"/>
      <c r="H1624" s="0"/>
      <c r="I1624" s="0"/>
      <c r="J1624" s="0"/>
      <c r="K1624" s="0"/>
      <c r="L1624" s="0"/>
      <c r="M1624" s="0"/>
      <c r="N1624" s="0"/>
      <c r="O1624" s="0"/>
      <c r="P1624" s="0"/>
      <c r="Q1624" s="287"/>
      <c r="R1624" s="287"/>
      <c r="S1624" s="287"/>
    </row>
    <row r="1625" customFormat="false" ht="12.75" hidden="false" customHeight="true" outlineLevel="0" collapsed="false">
      <c r="A1625" s="0"/>
      <c r="B1625" s="0"/>
      <c r="C1625" s="0"/>
      <c r="D1625" s="0"/>
      <c r="E1625" s="0"/>
      <c r="F1625" s="0"/>
      <c r="G1625" s="0"/>
      <c r="H1625" s="0"/>
      <c r="I1625" s="0"/>
      <c r="J1625" s="0"/>
      <c r="K1625" s="0"/>
      <c r="L1625" s="0"/>
      <c r="M1625" s="0"/>
      <c r="N1625" s="0"/>
      <c r="O1625" s="0"/>
      <c r="P1625" s="0"/>
      <c r="Q1625" s="287"/>
      <c r="R1625" s="287"/>
      <c r="S1625" s="287"/>
    </row>
    <row r="1626" customFormat="false" ht="12.75" hidden="false" customHeight="true" outlineLevel="0" collapsed="false">
      <c r="A1626" s="0"/>
      <c r="B1626" s="0"/>
      <c r="C1626" s="0"/>
      <c r="D1626" s="0"/>
      <c r="E1626" s="0"/>
      <c r="F1626" s="0"/>
      <c r="G1626" s="0"/>
      <c r="H1626" s="0"/>
      <c r="I1626" s="0"/>
      <c r="J1626" s="0"/>
      <c r="K1626" s="0"/>
      <c r="L1626" s="0"/>
      <c r="M1626" s="0"/>
      <c r="N1626" s="0"/>
      <c r="O1626" s="0"/>
      <c r="P1626" s="0"/>
      <c r="Q1626" s="287"/>
      <c r="R1626" s="287"/>
      <c r="S1626" s="287"/>
    </row>
    <row r="1627" customFormat="false" ht="12.75" hidden="false" customHeight="true" outlineLevel="0" collapsed="false">
      <c r="A1627" s="0"/>
      <c r="B1627" s="0"/>
      <c r="C1627" s="0"/>
      <c r="D1627" s="0"/>
      <c r="E1627" s="0"/>
      <c r="F1627" s="0"/>
      <c r="G1627" s="0"/>
      <c r="H1627" s="0"/>
      <c r="I1627" s="0"/>
      <c r="J1627" s="0"/>
      <c r="K1627" s="0"/>
      <c r="L1627" s="0"/>
      <c r="M1627" s="0"/>
      <c r="N1627" s="0"/>
      <c r="O1627" s="0"/>
      <c r="P1627" s="0"/>
      <c r="Q1627" s="287"/>
      <c r="R1627" s="287"/>
      <c r="S1627" s="287"/>
    </row>
    <row r="1628" customFormat="false" ht="12.75" hidden="false" customHeight="true" outlineLevel="0" collapsed="false">
      <c r="A1628" s="0"/>
      <c r="B1628" s="0"/>
      <c r="C1628" s="0"/>
      <c r="D1628" s="0"/>
      <c r="E1628" s="0"/>
      <c r="F1628" s="0"/>
      <c r="G1628" s="0"/>
      <c r="H1628" s="0"/>
      <c r="I1628" s="0"/>
      <c r="J1628" s="0"/>
      <c r="K1628" s="0"/>
      <c r="L1628" s="0"/>
      <c r="M1628" s="0"/>
      <c r="N1628" s="0"/>
      <c r="O1628" s="0"/>
      <c r="P1628" s="0"/>
      <c r="Q1628" s="287"/>
      <c r="R1628" s="287"/>
      <c r="S1628" s="287"/>
    </row>
    <row r="1629" customFormat="false" ht="12.75" hidden="false" customHeight="true" outlineLevel="0" collapsed="false">
      <c r="A1629" s="0"/>
      <c r="B1629" s="0"/>
      <c r="C1629" s="0"/>
      <c r="D1629" s="0"/>
      <c r="E1629" s="0"/>
      <c r="F1629" s="0"/>
      <c r="G1629" s="0"/>
      <c r="H1629" s="0"/>
      <c r="I1629" s="0"/>
      <c r="J1629" s="0"/>
      <c r="K1629" s="0"/>
      <c r="L1629" s="0"/>
      <c r="M1629" s="0"/>
      <c r="N1629" s="0"/>
      <c r="O1629" s="0"/>
      <c r="P1629" s="0"/>
      <c r="Q1629" s="287"/>
      <c r="R1629" s="287"/>
      <c r="S1629" s="287"/>
    </row>
    <row r="1630" customFormat="false" ht="12.75" hidden="false" customHeight="true" outlineLevel="0" collapsed="false">
      <c r="A1630" s="0"/>
      <c r="B1630" s="0"/>
      <c r="C1630" s="0"/>
      <c r="D1630" s="0"/>
      <c r="E1630" s="0"/>
      <c r="F1630" s="0"/>
      <c r="G1630" s="0"/>
      <c r="H1630" s="0"/>
      <c r="I1630" s="0"/>
      <c r="J1630" s="0"/>
      <c r="K1630" s="0"/>
      <c r="L1630" s="0"/>
      <c r="M1630" s="0"/>
      <c r="N1630" s="0"/>
      <c r="O1630" s="0"/>
      <c r="P1630" s="0"/>
      <c r="Q1630" s="287"/>
      <c r="R1630" s="287"/>
      <c r="S1630" s="287"/>
    </row>
    <row r="1631" customFormat="false" ht="12.75" hidden="false" customHeight="true" outlineLevel="0" collapsed="false">
      <c r="A1631" s="0"/>
      <c r="B1631" s="0"/>
      <c r="C1631" s="0"/>
      <c r="D1631" s="0"/>
      <c r="E1631" s="0"/>
      <c r="F1631" s="0"/>
      <c r="G1631" s="0"/>
      <c r="H1631" s="0"/>
      <c r="I1631" s="0"/>
      <c r="J1631" s="0"/>
      <c r="K1631" s="0"/>
      <c r="L1631" s="0"/>
      <c r="M1631" s="0"/>
      <c r="N1631" s="0"/>
      <c r="O1631" s="0"/>
      <c r="P1631" s="0"/>
      <c r="Q1631" s="287"/>
      <c r="R1631" s="287"/>
      <c r="S1631" s="287"/>
    </row>
    <row r="1632" customFormat="false" ht="12.75" hidden="false" customHeight="true" outlineLevel="0" collapsed="false">
      <c r="A1632" s="0"/>
      <c r="B1632" s="0"/>
      <c r="C1632" s="0"/>
      <c r="D1632" s="0"/>
      <c r="E1632" s="0"/>
      <c r="F1632" s="0"/>
      <c r="G1632" s="0"/>
      <c r="H1632" s="0"/>
      <c r="I1632" s="0"/>
      <c r="J1632" s="0"/>
      <c r="K1632" s="0"/>
      <c r="L1632" s="0"/>
      <c r="M1632" s="0"/>
      <c r="N1632" s="0"/>
      <c r="O1632" s="0"/>
      <c r="P1632" s="0"/>
      <c r="Q1632" s="287"/>
      <c r="R1632" s="287"/>
      <c r="S1632" s="287"/>
    </row>
    <row r="1633" customFormat="false" ht="12.75" hidden="false" customHeight="true" outlineLevel="0" collapsed="false">
      <c r="A1633" s="0"/>
      <c r="B1633" s="0"/>
      <c r="C1633" s="0"/>
      <c r="D1633" s="0"/>
      <c r="E1633" s="0"/>
      <c r="F1633" s="0"/>
      <c r="G1633" s="0"/>
      <c r="H1633" s="0"/>
      <c r="I1633" s="0"/>
      <c r="J1633" s="0"/>
      <c r="K1633" s="0"/>
      <c r="L1633" s="0"/>
      <c r="M1633" s="0"/>
      <c r="N1633" s="0"/>
      <c r="O1633" s="0"/>
      <c r="P1633" s="0"/>
      <c r="Q1633" s="287"/>
      <c r="R1633" s="287"/>
      <c r="S1633" s="287"/>
    </row>
    <row r="1634" customFormat="false" ht="12.75" hidden="false" customHeight="true" outlineLevel="0" collapsed="false">
      <c r="A1634" s="0"/>
      <c r="B1634" s="0"/>
      <c r="C1634" s="0"/>
      <c r="D1634" s="0"/>
      <c r="E1634" s="0"/>
      <c r="F1634" s="0"/>
      <c r="G1634" s="0"/>
      <c r="H1634" s="0"/>
      <c r="I1634" s="0"/>
      <c r="J1634" s="0"/>
      <c r="K1634" s="0"/>
      <c r="L1634" s="0"/>
      <c r="M1634" s="0"/>
      <c r="N1634" s="0"/>
      <c r="O1634" s="0"/>
      <c r="P1634" s="0"/>
      <c r="Q1634" s="287"/>
      <c r="R1634" s="287"/>
      <c r="S1634" s="287"/>
    </row>
    <row r="1635" customFormat="false" ht="12.75" hidden="false" customHeight="true" outlineLevel="0" collapsed="false">
      <c r="A1635" s="0"/>
      <c r="B1635" s="0"/>
      <c r="C1635" s="0"/>
      <c r="D1635" s="0"/>
      <c r="E1635" s="0"/>
      <c r="F1635" s="0"/>
      <c r="G1635" s="0"/>
      <c r="H1635" s="0"/>
      <c r="I1635" s="0"/>
      <c r="J1635" s="0"/>
      <c r="K1635" s="0"/>
      <c r="L1635" s="0"/>
      <c r="M1635" s="0"/>
      <c r="N1635" s="0"/>
      <c r="O1635" s="0"/>
      <c r="P1635" s="0"/>
      <c r="Q1635" s="287"/>
      <c r="R1635" s="287"/>
      <c r="S1635" s="287"/>
    </row>
    <row r="1636" customFormat="false" ht="12.75" hidden="false" customHeight="true" outlineLevel="0" collapsed="false">
      <c r="A1636" s="0"/>
      <c r="B1636" s="0"/>
      <c r="C1636" s="0"/>
      <c r="D1636" s="0"/>
      <c r="E1636" s="0"/>
      <c r="F1636" s="0"/>
      <c r="G1636" s="0"/>
      <c r="H1636" s="0"/>
      <c r="I1636" s="0"/>
      <c r="J1636" s="0"/>
      <c r="K1636" s="0"/>
      <c r="L1636" s="0"/>
      <c r="M1636" s="0"/>
      <c r="N1636" s="0"/>
      <c r="O1636" s="0"/>
      <c r="P1636" s="0"/>
      <c r="Q1636" s="287"/>
      <c r="R1636" s="287"/>
      <c r="S1636" s="287"/>
    </row>
    <row r="1637" customFormat="false" ht="12.75" hidden="false" customHeight="true" outlineLevel="0" collapsed="false">
      <c r="A1637" s="0"/>
      <c r="B1637" s="0"/>
      <c r="C1637" s="0"/>
      <c r="D1637" s="0"/>
      <c r="E1637" s="0"/>
      <c r="F1637" s="0"/>
      <c r="G1637" s="0"/>
      <c r="H1637" s="0"/>
      <c r="I1637" s="0"/>
      <c r="J1637" s="0"/>
      <c r="K1637" s="0"/>
      <c r="L1637" s="0"/>
      <c r="M1637" s="0"/>
      <c r="N1637" s="0"/>
      <c r="O1637" s="0"/>
      <c r="P1637" s="0"/>
      <c r="Q1637" s="287"/>
      <c r="R1637" s="287"/>
      <c r="S1637" s="287"/>
    </row>
    <row r="1638" customFormat="false" ht="12.75" hidden="false" customHeight="true" outlineLevel="0" collapsed="false">
      <c r="A1638" s="0"/>
      <c r="B1638" s="0"/>
      <c r="C1638" s="0"/>
      <c r="D1638" s="0"/>
      <c r="E1638" s="0"/>
      <c r="F1638" s="0"/>
      <c r="G1638" s="0"/>
      <c r="H1638" s="0"/>
      <c r="I1638" s="0"/>
      <c r="J1638" s="0"/>
      <c r="K1638" s="0"/>
      <c r="L1638" s="0"/>
      <c r="M1638" s="0"/>
      <c r="N1638" s="0"/>
      <c r="O1638" s="0"/>
      <c r="P1638" s="0"/>
      <c r="Q1638" s="287"/>
      <c r="R1638" s="287"/>
      <c r="S1638" s="287"/>
    </row>
    <row r="1639" customFormat="false" ht="12.75" hidden="false" customHeight="true" outlineLevel="0" collapsed="false">
      <c r="A1639" s="0"/>
      <c r="B1639" s="0"/>
      <c r="C1639" s="0"/>
      <c r="D1639" s="0"/>
      <c r="E1639" s="0"/>
      <c r="F1639" s="0"/>
      <c r="G1639" s="0"/>
      <c r="H1639" s="0"/>
      <c r="I1639" s="0"/>
      <c r="J1639" s="0"/>
      <c r="K1639" s="0"/>
      <c r="L1639" s="0"/>
      <c r="M1639" s="0"/>
      <c r="N1639" s="0"/>
      <c r="O1639" s="0"/>
      <c r="P1639" s="0"/>
      <c r="Q1639" s="287"/>
      <c r="R1639" s="287"/>
      <c r="S1639" s="287"/>
    </row>
    <row r="1640" customFormat="false" ht="12.75" hidden="false" customHeight="true" outlineLevel="0" collapsed="false">
      <c r="A1640" s="0"/>
      <c r="B1640" s="0"/>
      <c r="C1640" s="0"/>
      <c r="D1640" s="0"/>
      <c r="E1640" s="0"/>
      <c r="F1640" s="0"/>
      <c r="G1640" s="0"/>
      <c r="H1640" s="0"/>
      <c r="I1640" s="0"/>
      <c r="J1640" s="0"/>
      <c r="K1640" s="0"/>
      <c r="L1640" s="0"/>
      <c r="M1640" s="0"/>
      <c r="N1640" s="0"/>
      <c r="O1640" s="0"/>
      <c r="P1640" s="0"/>
      <c r="Q1640" s="287"/>
      <c r="R1640" s="287"/>
      <c r="S1640" s="287"/>
    </row>
    <row r="1641" customFormat="false" ht="12.75" hidden="false" customHeight="true" outlineLevel="0" collapsed="false">
      <c r="A1641" s="0"/>
      <c r="B1641" s="0"/>
      <c r="C1641" s="0"/>
      <c r="D1641" s="0"/>
      <c r="E1641" s="0"/>
      <c r="F1641" s="0"/>
      <c r="G1641" s="0"/>
      <c r="H1641" s="0"/>
      <c r="I1641" s="0"/>
      <c r="J1641" s="0"/>
      <c r="K1641" s="0"/>
      <c r="L1641" s="0"/>
      <c r="M1641" s="0"/>
      <c r="N1641" s="0"/>
      <c r="O1641" s="0"/>
      <c r="P1641" s="0"/>
      <c r="Q1641" s="287"/>
      <c r="R1641" s="287"/>
      <c r="S1641" s="287"/>
    </row>
    <row r="1642" customFormat="false" ht="12.75" hidden="false" customHeight="true" outlineLevel="0" collapsed="false">
      <c r="A1642" s="0"/>
      <c r="B1642" s="0"/>
      <c r="C1642" s="0"/>
      <c r="D1642" s="0"/>
      <c r="E1642" s="0"/>
      <c r="F1642" s="0"/>
      <c r="G1642" s="0"/>
      <c r="H1642" s="0"/>
      <c r="I1642" s="0"/>
      <c r="J1642" s="0"/>
      <c r="K1642" s="0"/>
      <c r="L1642" s="0"/>
      <c r="M1642" s="0"/>
      <c r="N1642" s="0"/>
      <c r="O1642" s="0"/>
      <c r="P1642" s="0"/>
      <c r="Q1642" s="287"/>
      <c r="R1642" s="287"/>
      <c r="S1642" s="287"/>
    </row>
    <row r="1643" customFormat="false" ht="12.75" hidden="false" customHeight="true" outlineLevel="0" collapsed="false">
      <c r="A1643" s="0"/>
      <c r="B1643" s="0"/>
      <c r="C1643" s="0"/>
      <c r="D1643" s="0"/>
      <c r="E1643" s="0"/>
      <c r="F1643" s="0"/>
      <c r="G1643" s="0"/>
      <c r="H1643" s="0"/>
      <c r="I1643" s="0"/>
      <c r="J1643" s="0"/>
      <c r="K1643" s="0"/>
      <c r="L1643" s="0"/>
      <c r="M1643" s="0"/>
      <c r="N1643" s="0"/>
      <c r="O1643" s="0"/>
      <c r="P1643" s="0"/>
      <c r="Q1643" s="287"/>
      <c r="R1643" s="287"/>
      <c r="S1643" s="287"/>
    </row>
    <row r="1644" customFormat="false" ht="12.75" hidden="false" customHeight="true" outlineLevel="0" collapsed="false">
      <c r="A1644" s="0"/>
      <c r="B1644" s="0"/>
      <c r="C1644" s="0"/>
      <c r="D1644" s="0"/>
      <c r="E1644" s="0"/>
      <c r="F1644" s="0"/>
      <c r="G1644" s="0"/>
      <c r="H1644" s="0"/>
      <c r="I1644" s="0"/>
      <c r="J1644" s="0"/>
      <c r="K1644" s="0"/>
      <c r="L1644" s="0"/>
      <c r="M1644" s="0"/>
      <c r="N1644" s="0"/>
      <c r="O1644" s="0"/>
      <c r="P1644" s="0"/>
      <c r="Q1644" s="287"/>
      <c r="R1644" s="287"/>
      <c r="S1644" s="287"/>
    </row>
    <row r="1645" customFormat="false" ht="12.75" hidden="false" customHeight="true" outlineLevel="0" collapsed="false">
      <c r="A1645" s="0"/>
      <c r="B1645" s="0"/>
      <c r="C1645" s="0"/>
      <c r="D1645" s="0"/>
      <c r="E1645" s="0"/>
      <c r="F1645" s="0"/>
      <c r="G1645" s="0"/>
      <c r="H1645" s="0"/>
      <c r="I1645" s="0"/>
      <c r="J1645" s="0"/>
      <c r="K1645" s="0"/>
      <c r="L1645" s="0"/>
      <c r="M1645" s="0"/>
      <c r="N1645" s="0"/>
      <c r="O1645" s="0"/>
      <c r="P1645" s="0"/>
      <c r="Q1645" s="287"/>
      <c r="R1645" s="287"/>
      <c r="S1645" s="287"/>
    </row>
    <row r="1646" customFormat="false" ht="12.75" hidden="false" customHeight="true" outlineLevel="0" collapsed="false">
      <c r="A1646" s="0"/>
      <c r="B1646" s="0"/>
      <c r="C1646" s="0"/>
      <c r="D1646" s="0"/>
      <c r="E1646" s="0"/>
      <c r="F1646" s="0"/>
      <c r="G1646" s="0"/>
      <c r="H1646" s="0"/>
      <c r="I1646" s="0"/>
      <c r="J1646" s="0"/>
      <c r="K1646" s="0"/>
      <c r="L1646" s="0"/>
      <c r="M1646" s="0"/>
      <c r="N1646" s="0"/>
      <c r="O1646" s="0"/>
      <c r="P1646" s="0"/>
      <c r="Q1646" s="287"/>
      <c r="R1646" s="287"/>
      <c r="S1646" s="287"/>
    </row>
    <row r="1647" customFormat="false" ht="12.75" hidden="false" customHeight="true" outlineLevel="0" collapsed="false">
      <c r="A1647" s="0"/>
      <c r="B1647" s="0"/>
      <c r="C1647" s="0"/>
      <c r="D1647" s="0"/>
      <c r="E1647" s="0"/>
      <c r="F1647" s="0"/>
      <c r="G1647" s="0"/>
      <c r="H1647" s="0"/>
      <c r="I1647" s="0"/>
      <c r="J1647" s="0"/>
      <c r="K1647" s="0"/>
      <c r="L1647" s="0"/>
      <c r="M1647" s="0"/>
      <c r="N1647" s="0"/>
      <c r="O1647" s="0"/>
      <c r="P1647" s="0"/>
      <c r="Q1647" s="287"/>
      <c r="R1647" s="287"/>
      <c r="S1647" s="287"/>
    </row>
    <row r="1648" customFormat="false" ht="12.75" hidden="false" customHeight="true" outlineLevel="0" collapsed="false">
      <c r="A1648" s="0"/>
      <c r="B1648" s="0"/>
      <c r="C1648" s="0"/>
      <c r="D1648" s="0"/>
      <c r="E1648" s="0"/>
      <c r="F1648" s="0"/>
      <c r="G1648" s="0"/>
      <c r="H1648" s="0"/>
      <c r="I1648" s="0"/>
      <c r="J1648" s="0"/>
      <c r="K1648" s="0"/>
      <c r="L1648" s="0"/>
      <c r="M1648" s="0"/>
      <c r="N1648" s="0"/>
      <c r="O1648" s="0"/>
      <c r="P1648" s="0"/>
      <c r="Q1648" s="287"/>
      <c r="R1648" s="287"/>
      <c r="S1648" s="287"/>
    </row>
    <row r="1649" customFormat="false" ht="12.75" hidden="false" customHeight="true" outlineLevel="0" collapsed="false">
      <c r="A1649" s="0"/>
      <c r="B1649" s="0"/>
      <c r="C1649" s="0"/>
      <c r="D1649" s="0"/>
      <c r="E1649" s="0"/>
      <c r="F1649" s="0"/>
      <c r="G1649" s="0"/>
      <c r="H1649" s="0"/>
      <c r="I1649" s="0"/>
      <c r="J1649" s="0"/>
      <c r="K1649" s="0"/>
      <c r="L1649" s="0"/>
      <c r="M1649" s="0"/>
      <c r="N1649" s="0"/>
      <c r="O1649" s="0"/>
      <c r="P1649" s="0"/>
      <c r="Q1649" s="287"/>
      <c r="R1649" s="287"/>
      <c r="S1649" s="287"/>
    </row>
    <row r="1650" customFormat="false" ht="12.75" hidden="false" customHeight="true" outlineLevel="0" collapsed="false">
      <c r="A1650" s="0"/>
      <c r="B1650" s="0"/>
      <c r="C1650" s="0"/>
      <c r="D1650" s="0"/>
      <c r="E1650" s="0"/>
      <c r="F1650" s="0"/>
      <c r="G1650" s="0"/>
      <c r="H1650" s="0"/>
      <c r="I1650" s="0"/>
      <c r="J1650" s="0"/>
      <c r="K1650" s="0"/>
      <c r="L1650" s="0"/>
      <c r="M1650" s="0"/>
      <c r="N1650" s="0"/>
      <c r="O1650" s="0"/>
      <c r="P1650" s="0"/>
      <c r="Q1650" s="287"/>
      <c r="R1650" s="287"/>
      <c r="S1650" s="287"/>
    </row>
    <row r="1651" customFormat="false" ht="12.75" hidden="false" customHeight="true" outlineLevel="0" collapsed="false">
      <c r="A1651" s="0"/>
      <c r="B1651" s="0"/>
      <c r="C1651" s="0"/>
      <c r="D1651" s="0"/>
      <c r="E1651" s="0"/>
      <c r="F1651" s="0"/>
      <c r="G1651" s="0"/>
      <c r="H1651" s="0"/>
      <c r="I1651" s="0"/>
      <c r="J1651" s="0"/>
      <c r="K1651" s="0"/>
      <c r="L1651" s="0"/>
      <c r="M1651" s="0"/>
      <c r="N1651" s="0"/>
      <c r="O1651" s="0"/>
      <c r="P1651" s="0"/>
      <c r="Q1651" s="287"/>
      <c r="R1651" s="287"/>
      <c r="S1651" s="287"/>
    </row>
    <row r="1652" customFormat="false" ht="12.75" hidden="false" customHeight="true" outlineLevel="0" collapsed="false">
      <c r="A1652" s="0"/>
      <c r="B1652" s="0"/>
      <c r="C1652" s="0"/>
      <c r="D1652" s="0"/>
      <c r="E1652" s="0"/>
      <c r="F1652" s="0"/>
      <c r="G1652" s="0"/>
      <c r="H1652" s="0"/>
      <c r="I1652" s="0"/>
      <c r="J1652" s="0"/>
      <c r="K1652" s="0"/>
      <c r="L1652" s="0"/>
      <c r="M1652" s="0"/>
      <c r="N1652" s="0"/>
      <c r="O1652" s="0"/>
      <c r="P1652" s="0"/>
      <c r="Q1652" s="287"/>
      <c r="R1652" s="287"/>
      <c r="S1652" s="287"/>
    </row>
    <row r="1653" customFormat="false" ht="12.75" hidden="false" customHeight="true" outlineLevel="0" collapsed="false">
      <c r="A1653" s="0"/>
      <c r="B1653" s="0"/>
      <c r="C1653" s="0"/>
      <c r="D1653" s="0"/>
      <c r="E1653" s="0"/>
      <c r="F1653" s="0"/>
      <c r="G1653" s="0"/>
      <c r="H1653" s="0"/>
      <c r="I1653" s="0"/>
      <c r="J1653" s="0"/>
      <c r="K1653" s="0"/>
      <c r="L1653" s="0"/>
      <c r="M1653" s="0"/>
      <c r="N1653" s="0"/>
      <c r="O1653" s="0"/>
      <c r="P1653" s="0"/>
      <c r="Q1653" s="287"/>
      <c r="R1653" s="287"/>
      <c r="S1653" s="287"/>
    </row>
    <row r="1654" customFormat="false" ht="12.75" hidden="false" customHeight="true" outlineLevel="0" collapsed="false">
      <c r="A1654" s="0"/>
      <c r="B1654" s="0"/>
      <c r="C1654" s="0"/>
      <c r="D1654" s="0"/>
      <c r="E1654" s="0"/>
      <c r="F1654" s="0"/>
      <c r="G1654" s="0"/>
      <c r="H1654" s="0"/>
      <c r="I1654" s="0"/>
      <c r="J1654" s="0"/>
      <c r="K1654" s="0"/>
      <c r="L1654" s="0"/>
      <c r="M1654" s="0"/>
      <c r="N1654" s="0"/>
      <c r="O1654" s="0"/>
      <c r="P1654" s="0"/>
      <c r="Q1654" s="287"/>
      <c r="R1654" s="287"/>
      <c r="S1654" s="287"/>
    </row>
    <row r="1655" customFormat="false" ht="12.75" hidden="false" customHeight="true" outlineLevel="0" collapsed="false">
      <c r="A1655" s="0"/>
      <c r="B1655" s="0"/>
      <c r="C1655" s="0"/>
      <c r="D1655" s="0"/>
      <c r="E1655" s="0"/>
      <c r="F1655" s="0"/>
      <c r="G1655" s="0"/>
      <c r="H1655" s="0"/>
      <c r="I1655" s="0"/>
      <c r="J1655" s="0"/>
      <c r="K1655" s="0"/>
      <c r="L1655" s="0"/>
      <c r="M1655" s="0"/>
      <c r="N1655" s="0"/>
      <c r="O1655" s="0"/>
      <c r="P1655" s="0"/>
      <c r="Q1655" s="287"/>
      <c r="R1655" s="287"/>
      <c r="S1655" s="287"/>
    </row>
    <row r="1656" customFormat="false" ht="12.75" hidden="false" customHeight="true" outlineLevel="0" collapsed="false">
      <c r="A1656" s="0"/>
      <c r="B1656" s="0"/>
      <c r="C1656" s="0"/>
      <c r="D1656" s="0"/>
      <c r="E1656" s="0"/>
      <c r="F1656" s="0"/>
      <c r="G1656" s="0"/>
      <c r="H1656" s="0"/>
      <c r="I1656" s="0"/>
      <c r="J1656" s="0"/>
      <c r="K1656" s="0"/>
      <c r="L1656" s="0"/>
      <c r="M1656" s="0"/>
      <c r="N1656" s="0"/>
      <c r="O1656" s="0"/>
      <c r="P1656" s="0"/>
      <c r="Q1656" s="287"/>
      <c r="R1656" s="287"/>
      <c r="S1656" s="287"/>
    </row>
    <row r="1657" customFormat="false" ht="12.75" hidden="false" customHeight="true" outlineLevel="0" collapsed="false">
      <c r="A1657" s="0"/>
      <c r="B1657" s="0"/>
      <c r="C1657" s="0"/>
      <c r="D1657" s="0"/>
      <c r="E1657" s="0"/>
      <c r="F1657" s="0"/>
      <c r="G1657" s="0"/>
      <c r="H1657" s="0"/>
      <c r="I1657" s="0"/>
      <c r="J1657" s="0"/>
      <c r="K1657" s="0"/>
      <c r="L1657" s="0"/>
      <c r="M1657" s="0"/>
      <c r="N1657" s="0"/>
      <c r="O1657" s="0"/>
      <c r="P1657" s="0"/>
      <c r="Q1657" s="287"/>
      <c r="R1657" s="287"/>
      <c r="S1657" s="287"/>
    </row>
    <row r="1658" customFormat="false" ht="12.75" hidden="false" customHeight="true" outlineLevel="0" collapsed="false">
      <c r="A1658" s="0"/>
      <c r="B1658" s="0"/>
      <c r="C1658" s="0"/>
      <c r="D1658" s="0"/>
      <c r="E1658" s="0"/>
      <c r="F1658" s="0"/>
      <c r="G1658" s="0"/>
      <c r="H1658" s="0"/>
      <c r="I1658" s="0"/>
      <c r="J1658" s="0"/>
      <c r="K1658" s="0"/>
      <c r="L1658" s="0"/>
      <c r="M1658" s="0"/>
      <c r="N1658" s="0"/>
      <c r="O1658" s="0"/>
      <c r="P1658" s="0"/>
      <c r="Q1658" s="287"/>
      <c r="R1658" s="287"/>
      <c r="S1658" s="287"/>
    </row>
    <row r="1659" customFormat="false" ht="12.75" hidden="false" customHeight="true" outlineLevel="0" collapsed="false">
      <c r="A1659" s="0"/>
      <c r="B1659" s="0"/>
      <c r="C1659" s="0"/>
      <c r="D1659" s="0"/>
      <c r="E1659" s="0"/>
      <c r="F1659" s="0"/>
      <c r="G1659" s="0"/>
      <c r="H1659" s="0"/>
      <c r="I1659" s="0"/>
      <c r="J1659" s="0"/>
      <c r="K1659" s="0"/>
      <c r="L1659" s="0"/>
      <c r="M1659" s="0"/>
      <c r="N1659" s="0"/>
      <c r="O1659" s="0"/>
      <c r="P1659" s="0"/>
      <c r="Q1659" s="287"/>
      <c r="R1659" s="287"/>
      <c r="S1659" s="287"/>
    </row>
    <row r="1660" customFormat="false" ht="12.75" hidden="false" customHeight="true" outlineLevel="0" collapsed="false">
      <c r="A1660" s="0"/>
      <c r="B1660" s="0"/>
      <c r="C1660" s="0"/>
      <c r="D1660" s="0"/>
      <c r="E1660" s="0"/>
      <c r="F1660" s="0"/>
      <c r="G1660" s="0"/>
      <c r="H1660" s="0"/>
      <c r="I1660" s="0"/>
      <c r="J1660" s="0"/>
      <c r="K1660" s="0"/>
      <c r="L1660" s="0"/>
      <c r="M1660" s="0"/>
      <c r="N1660" s="0"/>
      <c r="O1660" s="0"/>
      <c r="P1660" s="0"/>
      <c r="Q1660" s="287"/>
      <c r="R1660" s="287"/>
      <c r="S1660" s="287"/>
    </row>
    <row r="1661" customFormat="false" ht="12.75" hidden="false" customHeight="true" outlineLevel="0" collapsed="false">
      <c r="A1661" s="0"/>
      <c r="B1661" s="0"/>
      <c r="C1661" s="0"/>
      <c r="D1661" s="0"/>
      <c r="E1661" s="0"/>
      <c r="F1661" s="0"/>
      <c r="G1661" s="0"/>
      <c r="H1661" s="0"/>
      <c r="I1661" s="0"/>
      <c r="J1661" s="0"/>
      <c r="K1661" s="0"/>
      <c r="L1661" s="0"/>
      <c r="M1661" s="0"/>
      <c r="N1661" s="0"/>
      <c r="O1661" s="0"/>
      <c r="P1661" s="0"/>
      <c r="Q1661" s="287"/>
      <c r="R1661" s="287"/>
      <c r="S1661" s="287"/>
    </row>
    <row r="1662" customFormat="false" ht="12.75" hidden="false" customHeight="true" outlineLevel="0" collapsed="false">
      <c r="A1662" s="0"/>
      <c r="B1662" s="0"/>
      <c r="C1662" s="0"/>
      <c r="D1662" s="0"/>
      <c r="E1662" s="0"/>
      <c r="F1662" s="0"/>
      <c r="G1662" s="0"/>
      <c r="H1662" s="0"/>
      <c r="I1662" s="0"/>
      <c r="J1662" s="0"/>
      <c r="K1662" s="0"/>
      <c r="L1662" s="0"/>
      <c r="M1662" s="0"/>
      <c r="N1662" s="0"/>
      <c r="O1662" s="0"/>
      <c r="P1662" s="0"/>
      <c r="Q1662" s="287"/>
      <c r="R1662" s="287"/>
      <c r="S1662" s="287"/>
    </row>
    <row r="1663" customFormat="false" ht="12.75" hidden="false" customHeight="true" outlineLevel="0" collapsed="false">
      <c r="A1663" s="0"/>
      <c r="B1663" s="0"/>
      <c r="C1663" s="0"/>
      <c r="D1663" s="0"/>
      <c r="E1663" s="0"/>
      <c r="F1663" s="0"/>
      <c r="G1663" s="0"/>
      <c r="H1663" s="0"/>
      <c r="I1663" s="0"/>
      <c r="J1663" s="0"/>
      <c r="K1663" s="0"/>
      <c r="L1663" s="0"/>
      <c r="M1663" s="0"/>
      <c r="N1663" s="0"/>
      <c r="O1663" s="0"/>
      <c r="P1663" s="0"/>
      <c r="Q1663" s="287"/>
      <c r="R1663" s="287"/>
      <c r="S1663" s="287"/>
    </row>
    <row r="1664" customFormat="false" ht="12.75" hidden="false" customHeight="true" outlineLevel="0" collapsed="false">
      <c r="A1664" s="0"/>
      <c r="B1664" s="0"/>
      <c r="C1664" s="0"/>
      <c r="D1664" s="0"/>
      <c r="E1664" s="0"/>
      <c r="F1664" s="0"/>
      <c r="G1664" s="0"/>
      <c r="H1664" s="0"/>
      <c r="I1664" s="0"/>
      <c r="J1664" s="0"/>
      <c r="K1664" s="0"/>
      <c r="L1664" s="0"/>
      <c r="M1664" s="0"/>
      <c r="N1664" s="0"/>
      <c r="O1664" s="0"/>
      <c r="P1664" s="0"/>
      <c r="Q1664" s="287"/>
      <c r="R1664" s="287"/>
      <c r="S1664" s="287"/>
    </row>
    <row r="1665" customFormat="false" ht="12.75" hidden="false" customHeight="true" outlineLevel="0" collapsed="false">
      <c r="A1665" s="0"/>
      <c r="B1665" s="0"/>
      <c r="C1665" s="0"/>
      <c r="D1665" s="0"/>
      <c r="E1665" s="0"/>
      <c r="F1665" s="0"/>
      <c r="G1665" s="0"/>
      <c r="H1665" s="0"/>
      <c r="I1665" s="0"/>
      <c r="J1665" s="0"/>
      <c r="K1665" s="0"/>
      <c r="L1665" s="0"/>
      <c r="M1665" s="0"/>
      <c r="N1665" s="0"/>
      <c r="O1665" s="0"/>
      <c r="P1665" s="0"/>
      <c r="Q1665" s="287"/>
      <c r="R1665" s="287"/>
      <c r="S1665" s="287"/>
    </row>
    <row r="1666" customFormat="false" ht="12.75" hidden="false" customHeight="true" outlineLevel="0" collapsed="false">
      <c r="A1666" s="0"/>
      <c r="B1666" s="0"/>
      <c r="C1666" s="0"/>
      <c r="D1666" s="0"/>
      <c r="E1666" s="0"/>
      <c r="F1666" s="0"/>
      <c r="G1666" s="0"/>
      <c r="H1666" s="0"/>
      <c r="I1666" s="0"/>
      <c r="J1666" s="0"/>
      <c r="K1666" s="0"/>
      <c r="L1666" s="0"/>
      <c r="M1666" s="0"/>
      <c r="N1666" s="0"/>
      <c r="O1666" s="0"/>
      <c r="P1666" s="0"/>
      <c r="Q1666" s="287"/>
      <c r="R1666" s="287"/>
      <c r="S1666" s="287"/>
    </row>
    <row r="1667" customFormat="false" ht="12.75" hidden="false" customHeight="true" outlineLevel="0" collapsed="false">
      <c r="A1667" s="0"/>
      <c r="B1667" s="0"/>
      <c r="C1667" s="0"/>
      <c r="D1667" s="0"/>
      <c r="E1667" s="0"/>
      <c r="F1667" s="0"/>
      <c r="G1667" s="0"/>
      <c r="H1667" s="0"/>
      <c r="I1667" s="0"/>
      <c r="J1667" s="0"/>
      <c r="K1667" s="0"/>
      <c r="L1667" s="0"/>
      <c r="M1667" s="0"/>
      <c r="N1667" s="0"/>
      <c r="O1667" s="0"/>
      <c r="P1667" s="0"/>
      <c r="Q1667" s="287"/>
      <c r="R1667" s="287"/>
      <c r="S1667" s="287"/>
    </row>
    <row r="1668" customFormat="false" ht="12.75" hidden="false" customHeight="true" outlineLevel="0" collapsed="false">
      <c r="A1668" s="0"/>
      <c r="B1668" s="0"/>
      <c r="C1668" s="0"/>
      <c r="D1668" s="0"/>
      <c r="E1668" s="0"/>
      <c r="F1668" s="0"/>
      <c r="G1668" s="0"/>
      <c r="H1668" s="0"/>
      <c r="I1668" s="0"/>
      <c r="J1668" s="0"/>
      <c r="K1668" s="0"/>
      <c r="L1668" s="0"/>
      <c r="M1668" s="0"/>
      <c r="N1668" s="0"/>
      <c r="O1668" s="0"/>
      <c r="P1668" s="0"/>
      <c r="Q1668" s="287"/>
      <c r="R1668" s="287"/>
      <c r="S1668" s="287"/>
    </row>
    <row r="1669" customFormat="false" ht="12.75" hidden="false" customHeight="true" outlineLevel="0" collapsed="false">
      <c r="A1669" s="0"/>
      <c r="B1669" s="0"/>
      <c r="C1669" s="0"/>
      <c r="D1669" s="0"/>
      <c r="E1669" s="0"/>
      <c r="F1669" s="0"/>
      <c r="G1669" s="0"/>
      <c r="H1669" s="0"/>
      <c r="I1669" s="0"/>
      <c r="J1669" s="0"/>
      <c r="K1669" s="0"/>
      <c r="L1669" s="0"/>
      <c r="M1669" s="0"/>
      <c r="N1669" s="0"/>
      <c r="O1669" s="0"/>
      <c r="P1669" s="0"/>
      <c r="Q1669" s="287"/>
      <c r="R1669" s="287"/>
      <c r="S1669" s="287"/>
    </row>
    <row r="1670" customFormat="false" ht="12.75" hidden="false" customHeight="true" outlineLevel="0" collapsed="false">
      <c r="A1670" s="0"/>
      <c r="B1670" s="0"/>
      <c r="C1670" s="0"/>
      <c r="D1670" s="0"/>
      <c r="E1670" s="0"/>
      <c r="F1670" s="0"/>
      <c r="G1670" s="0"/>
      <c r="H1670" s="0"/>
      <c r="I1670" s="0"/>
      <c r="J1670" s="0"/>
      <c r="K1670" s="0"/>
      <c r="L1670" s="0"/>
      <c r="M1670" s="0"/>
      <c r="N1670" s="0"/>
      <c r="O1670" s="0"/>
      <c r="P1670" s="0"/>
      <c r="Q1670" s="287"/>
      <c r="R1670" s="287"/>
      <c r="S1670" s="287"/>
    </row>
    <row r="1671" customFormat="false" ht="12.75" hidden="false" customHeight="true" outlineLevel="0" collapsed="false">
      <c r="A1671" s="0"/>
      <c r="B1671" s="0"/>
      <c r="C1671" s="0"/>
      <c r="D1671" s="0"/>
      <c r="E1671" s="0"/>
      <c r="F1671" s="0"/>
      <c r="G1671" s="0"/>
      <c r="H1671" s="0"/>
      <c r="I1671" s="0"/>
      <c r="J1671" s="0"/>
      <c r="K1671" s="0"/>
      <c r="L1671" s="0"/>
      <c r="M1671" s="0"/>
      <c r="N1671" s="0"/>
      <c r="O1671" s="0"/>
      <c r="P1671" s="0"/>
      <c r="Q1671" s="287"/>
      <c r="R1671" s="287"/>
      <c r="S1671" s="287"/>
    </row>
    <row r="1672" customFormat="false" ht="12.75" hidden="false" customHeight="true" outlineLevel="0" collapsed="false">
      <c r="A1672" s="0"/>
      <c r="B1672" s="0"/>
      <c r="C1672" s="0"/>
      <c r="D1672" s="0"/>
      <c r="E1672" s="0"/>
      <c r="F1672" s="0"/>
      <c r="G1672" s="0"/>
      <c r="H1672" s="0"/>
      <c r="I1672" s="0"/>
      <c r="J1672" s="0"/>
      <c r="K1672" s="0"/>
      <c r="L1672" s="0"/>
      <c r="M1672" s="0"/>
      <c r="N1672" s="0"/>
      <c r="O1672" s="0"/>
      <c r="P1672" s="0"/>
      <c r="Q1672" s="287"/>
      <c r="R1672" s="287"/>
      <c r="S1672" s="287"/>
    </row>
    <row r="1673" customFormat="false" ht="12.75" hidden="false" customHeight="true" outlineLevel="0" collapsed="false">
      <c r="A1673" s="0"/>
      <c r="B1673" s="0"/>
      <c r="C1673" s="0"/>
      <c r="D1673" s="0"/>
      <c r="E1673" s="0"/>
      <c r="F1673" s="0"/>
      <c r="G1673" s="0"/>
      <c r="H1673" s="0"/>
      <c r="I1673" s="0"/>
      <c r="J1673" s="0"/>
      <c r="K1673" s="0"/>
      <c r="L1673" s="0"/>
      <c r="M1673" s="0"/>
      <c r="N1673" s="0"/>
      <c r="O1673" s="0"/>
      <c r="P1673" s="0"/>
      <c r="Q1673" s="287"/>
      <c r="R1673" s="287"/>
      <c r="S1673" s="287"/>
    </row>
    <row r="1674" customFormat="false" ht="12.75" hidden="false" customHeight="true" outlineLevel="0" collapsed="false">
      <c r="A1674" s="0"/>
      <c r="B1674" s="0"/>
      <c r="C1674" s="0"/>
      <c r="D1674" s="0"/>
      <c r="E1674" s="0"/>
      <c r="F1674" s="0"/>
      <c r="G1674" s="0"/>
      <c r="H1674" s="0"/>
      <c r="I1674" s="0"/>
      <c r="J1674" s="0"/>
      <c r="K1674" s="0"/>
      <c r="L1674" s="0"/>
      <c r="M1674" s="0"/>
      <c r="N1674" s="0"/>
      <c r="O1674" s="0"/>
      <c r="P1674" s="0"/>
      <c r="Q1674" s="287"/>
      <c r="R1674" s="287"/>
      <c r="S1674" s="287"/>
    </row>
    <row r="1675" customFormat="false" ht="12.75" hidden="false" customHeight="true" outlineLevel="0" collapsed="false">
      <c r="A1675" s="0"/>
      <c r="B1675" s="0"/>
      <c r="C1675" s="0"/>
      <c r="D1675" s="0"/>
      <c r="E1675" s="0"/>
      <c r="F1675" s="0"/>
      <c r="G1675" s="0"/>
      <c r="H1675" s="0"/>
      <c r="I1675" s="0"/>
      <c r="J1675" s="0"/>
      <c r="K1675" s="0"/>
      <c r="L1675" s="0"/>
      <c r="M1675" s="0"/>
      <c r="N1675" s="0"/>
      <c r="O1675" s="0"/>
      <c r="P1675" s="0"/>
      <c r="Q1675" s="287"/>
      <c r="R1675" s="287"/>
      <c r="S1675" s="287"/>
    </row>
    <row r="1676" customFormat="false" ht="12.75" hidden="false" customHeight="true" outlineLevel="0" collapsed="false">
      <c r="A1676" s="0"/>
      <c r="B1676" s="0"/>
      <c r="C1676" s="0"/>
      <c r="D1676" s="0"/>
      <c r="E1676" s="0"/>
      <c r="F1676" s="0"/>
      <c r="G1676" s="0"/>
      <c r="H1676" s="0"/>
      <c r="I1676" s="0"/>
      <c r="J1676" s="0"/>
      <c r="K1676" s="0"/>
      <c r="L1676" s="0"/>
      <c r="M1676" s="0"/>
      <c r="N1676" s="0"/>
      <c r="O1676" s="0"/>
      <c r="P1676" s="0"/>
      <c r="Q1676" s="287"/>
      <c r="R1676" s="287"/>
      <c r="S1676" s="287"/>
    </row>
    <row r="1677" customFormat="false" ht="12.75" hidden="false" customHeight="true" outlineLevel="0" collapsed="false">
      <c r="A1677" s="0"/>
      <c r="B1677" s="0"/>
      <c r="C1677" s="0"/>
      <c r="D1677" s="0"/>
      <c r="E1677" s="0"/>
      <c r="F1677" s="0"/>
      <c r="G1677" s="0"/>
      <c r="H1677" s="0"/>
      <c r="I1677" s="0"/>
      <c r="J1677" s="0"/>
      <c r="K1677" s="0"/>
      <c r="L1677" s="0"/>
      <c r="M1677" s="0"/>
      <c r="N1677" s="0"/>
      <c r="O1677" s="0"/>
      <c r="P1677" s="0"/>
      <c r="Q1677" s="287"/>
      <c r="R1677" s="287"/>
      <c r="S1677" s="287"/>
    </row>
    <row r="1678" customFormat="false" ht="12.75" hidden="false" customHeight="true" outlineLevel="0" collapsed="false">
      <c r="A1678" s="0"/>
      <c r="B1678" s="0"/>
      <c r="C1678" s="0"/>
      <c r="D1678" s="0"/>
      <c r="E1678" s="0"/>
      <c r="F1678" s="0"/>
      <c r="G1678" s="0"/>
      <c r="H1678" s="0"/>
      <c r="I1678" s="0"/>
      <c r="J1678" s="0"/>
      <c r="K1678" s="0"/>
      <c r="L1678" s="0"/>
      <c r="M1678" s="0"/>
      <c r="N1678" s="0"/>
      <c r="O1678" s="0"/>
      <c r="P1678" s="0"/>
      <c r="Q1678" s="287"/>
      <c r="R1678" s="287"/>
      <c r="S1678" s="287"/>
    </row>
    <row r="1679" customFormat="false" ht="12.75" hidden="false" customHeight="true" outlineLevel="0" collapsed="false">
      <c r="A1679" s="0"/>
      <c r="B1679" s="0"/>
      <c r="C1679" s="0"/>
      <c r="D1679" s="0"/>
      <c r="E1679" s="0"/>
      <c r="F1679" s="0"/>
      <c r="G1679" s="0"/>
      <c r="H1679" s="0"/>
      <c r="I1679" s="0"/>
      <c r="J1679" s="0"/>
      <c r="K1679" s="0"/>
      <c r="L1679" s="0"/>
      <c r="M1679" s="0"/>
      <c r="N1679" s="0"/>
      <c r="O1679" s="0"/>
      <c r="P1679" s="0"/>
      <c r="Q1679" s="287"/>
      <c r="R1679" s="287"/>
      <c r="S1679" s="287"/>
    </row>
    <row r="1680" customFormat="false" ht="12.75" hidden="false" customHeight="true" outlineLevel="0" collapsed="false">
      <c r="A1680" s="0"/>
      <c r="B1680" s="0"/>
      <c r="C1680" s="0"/>
      <c r="D1680" s="0"/>
      <c r="E1680" s="0"/>
      <c r="F1680" s="0"/>
      <c r="G1680" s="0"/>
      <c r="H1680" s="0"/>
      <c r="I1680" s="0"/>
      <c r="J1680" s="0"/>
      <c r="K1680" s="0"/>
      <c r="L1680" s="0"/>
      <c r="M1680" s="0"/>
      <c r="N1680" s="0"/>
      <c r="O1680" s="0"/>
      <c r="P1680" s="0"/>
      <c r="Q1680" s="287"/>
      <c r="R1680" s="287"/>
      <c r="S1680" s="287"/>
    </row>
    <row r="1681" customFormat="false" ht="12.75" hidden="false" customHeight="true" outlineLevel="0" collapsed="false">
      <c r="A1681" s="0"/>
      <c r="B1681" s="0"/>
      <c r="C1681" s="0"/>
      <c r="D1681" s="0"/>
      <c r="E1681" s="0"/>
      <c r="F1681" s="0"/>
      <c r="G1681" s="0"/>
      <c r="H1681" s="0"/>
      <c r="I1681" s="0"/>
      <c r="J1681" s="0"/>
      <c r="K1681" s="0"/>
      <c r="L1681" s="0"/>
      <c r="M1681" s="0"/>
      <c r="N1681" s="0"/>
      <c r="O1681" s="0"/>
      <c r="P1681" s="0"/>
      <c r="Q1681" s="287"/>
      <c r="R1681" s="287"/>
      <c r="S1681" s="287"/>
    </row>
    <row r="1682" customFormat="false" ht="12.75" hidden="false" customHeight="true" outlineLevel="0" collapsed="false">
      <c r="A1682" s="0"/>
      <c r="B1682" s="0"/>
      <c r="C1682" s="0"/>
      <c r="D1682" s="0"/>
      <c r="E1682" s="0"/>
      <c r="F1682" s="0"/>
      <c r="G1682" s="0"/>
      <c r="H1682" s="0"/>
      <c r="I1682" s="0"/>
      <c r="J1682" s="0"/>
      <c r="K1682" s="0"/>
      <c r="L1682" s="0"/>
      <c r="M1682" s="0"/>
      <c r="N1682" s="0"/>
      <c r="O1682" s="0"/>
      <c r="P1682" s="0"/>
      <c r="Q1682" s="287"/>
      <c r="R1682" s="287"/>
      <c r="S1682" s="287"/>
    </row>
    <row r="1683" customFormat="false" ht="12.75" hidden="false" customHeight="true" outlineLevel="0" collapsed="false">
      <c r="A1683" s="0"/>
      <c r="B1683" s="0"/>
      <c r="C1683" s="0"/>
      <c r="D1683" s="0"/>
      <c r="E1683" s="0"/>
      <c r="F1683" s="0"/>
      <c r="G1683" s="0"/>
      <c r="H1683" s="0"/>
      <c r="I1683" s="0"/>
      <c r="J1683" s="0"/>
      <c r="K1683" s="0"/>
      <c r="L1683" s="0"/>
      <c r="M1683" s="0"/>
      <c r="N1683" s="0"/>
      <c r="O1683" s="0"/>
      <c r="P1683" s="0"/>
      <c r="Q1683" s="287"/>
      <c r="R1683" s="287"/>
      <c r="S1683" s="287"/>
    </row>
    <row r="1684" customFormat="false" ht="12.75" hidden="false" customHeight="true" outlineLevel="0" collapsed="false">
      <c r="A1684" s="0"/>
      <c r="B1684" s="0"/>
      <c r="C1684" s="0"/>
      <c r="D1684" s="0"/>
      <c r="E1684" s="0"/>
      <c r="F1684" s="0"/>
      <c r="G1684" s="0"/>
      <c r="H1684" s="0"/>
      <c r="I1684" s="0"/>
      <c r="J1684" s="0"/>
      <c r="K1684" s="0"/>
      <c r="L1684" s="0"/>
      <c r="M1684" s="0"/>
      <c r="N1684" s="0"/>
      <c r="O1684" s="0"/>
      <c r="P1684" s="0"/>
      <c r="Q1684" s="287"/>
      <c r="R1684" s="287"/>
      <c r="S1684" s="287"/>
    </row>
    <row r="1685" customFormat="false" ht="12.75" hidden="false" customHeight="true" outlineLevel="0" collapsed="false">
      <c r="A1685" s="0"/>
      <c r="B1685" s="0"/>
      <c r="C1685" s="0"/>
      <c r="D1685" s="0"/>
      <c r="E1685" s="0"/>
      <c r="F1685" s="0"/>
      <c r="G1685" s="0"/>
      <c r="H1685" s="0"/>
      <c r="I1685" s="0"/>
      <c r="J1685" s="0"/>
      <c r="K1685" s="0"/>
      <c r="L1685" s="0"/>
      <c r="M1685" s="0"/>
      <c r="N1685" s="0"/>
      <c r="O1685" s="0"/>
      <c r="P1685" s="0"/>
      <c r="Q1685" s="287"/>
      <c r="R1685" s="287"/>
      <c r="S1685" s="287"/>
    </row>
    <row r="1686" customFormat="false" ht="12.75" hidden="false" customHeight="true" outlineLevel="0" collapsed="false">
      <c r="A1686" s="0"/>
      <c r="B1686" s="0"/>
      <c r="C1686" s="0"/>
      <c r="D1686" s="0"/>
      <c r="E1686" s="0"/>
      <c r="F1686" s="0"/>
      <c r="G1686" s="0"/>
      <c r="H1686" s="0"/>
      <c r="I1686" s="0"/>
      <c r="J1686" s="0"/>
      <c r="K1686" s="0"/>
      <c r="L1686" s="0"/>
      <c r="M1686" s="0"/>
      <c r="N1686" s="0"/>
      <c r="O1686" s="0"/>
      <c r="P1686" s="0"/>
      <c r="Q1686" s="287"/>
      <c r="R1686" s="287"/>
      <c r="S1686" s="287"/>
    </row>
    <row r="1687" customFormat="false" ht="12.75" hidden="false" customHeight="true" outlineLevel="0" collapsed="false">
      <c r="A1687" s="0"/>
      <c r="B1687" s="0"/>
      <c r="C1687" s="0"/>
      <c r="D1687" s="0"/>
      <c r="E1687" s="0"/>
      <c r="F1687" s="0"/>
      <c r="G1687" s="0"/>
      <c r="H1687" s="0"/>
      <c r="I1687" s="0"/>
      <c r="J1687" s="0"/>
      <c r="K1687" s="0"/>
      <c r="L1687" s="0"/>
      <c r="M1687" s="0"/>
      <c r="N1687" s="0"/>
      <c r="O1687" s="0"/>
      <c r="P1687" s="0"/>
      <c r="Q1687" s="287"/>
      <c r="R1687" s="287"/>
      <c r="S1687" s="287"/>
    </row>
    <row r="1688" customFormat="false" ht="12.75" hidden="false" customHeight="true" outlineLevel="0" collapsed="false">
      <c r="A1688" s="0"/>
      <c r="B1688" s="0"/>
      <c r="C1688" s="0"/>
      <c r="D1688" s="0"/>
      <c r="E1688" s="0"/>
      <c r="F1688" s="0"/>
      <c r="G1688" s="0"/>
      <c r="H1688" s="0"/>
      <c r="I1688" s="0"/>
      <c r="J1688" s="0"/>
      <c r="K1688" s="0"/>
      <c r="L1688" s="0"/>
      <c r="M1688" s="0"/>
      <c r="N1688" s="0"/>
      <c r="O1688" s="0"/>
      <c r="P1688" s="0"/>
      <c r="Q1688" s="287"/>
      <c r="R1688" s="287"/>
      <c r="S1688" s="287"/>
    </row>
    <row r="1689" customFormat="false" ht="12.75" hidden="false" customHeight="true" outlineLevel="0" collapsed="false">
      <c r="A1689" s="0"/>
      <c r="B1689" s="0"/>
      <c r="C1689" s="0"/>
      <c r="D1689" s="0"/>
      <c r="E1689" s="0"/>
      <c r="F1689" s="0"/>
      <c r="G1689" s="0"/>
      <c r="H1689" s="0"/>
      <c r="I1689" s="0"/>
      <c r="J1689" s="0"/>
      <c r="K1689" s="0"/>
      <c r="L1689" s="0"/>
      <c r="M1689" s="0"/>
      <c r="N1689" s="0"/>
      <c r="O1689" s="0"/>
      <c r="P1689" s="0"/>
      <c r="Q1689" s="287"/>
      <c r="R1689" s="287"/>
      <c r="S1689" s="287"/>
    </row>
    <row r="1690" customFormat="false" ht="12.75" hidden="false" customHeight="true" outlineLevel="0" collapsed="false">
      <c r="A1690" s="0"/>
      <c r="B1690" s="0"/>
      <c r="C1690" s="0"/>
      <c r="D1690" s="0"/>
      <c r="E1690" s="0"/>
      <c r="F1690" s="0"/>
      <c r="G1690" s="0"/>
      <c r="H1690" s="0"/>
      <c r="I1690" s="0"/>
      <c r="J1690" s="0"/>
      <c r="K1690" s="0"/>
      <c r="L1690" s="0"/>
      <c r="M1690" s="0"/>
      <c r="N1690" s="0"/>
      <c r="O1690" s="0"/>
      <c r="P1690" s="0"/>
      <c r="Q1690" s="287"/>
      <c r="R1690" s="287"/>
      <c r="S1690" s="287"/>
    </row>
    <row r="1691" customFormat="false" ht="12.75" hidden="false" customHeight="true" outlineLevel="0" collapsed="false">
      <c r="A1691" s="0"/>
      <c r="B1691" s="0"/>
      <c r="C1691" s="0"/>
      <c r="D1691" s="0"/>
      <c r="E1691" s="0"/>
      <c r="F1691" s="0"/>
      <c r="G1691" s="0"/>
      <c r="H1691" s="0"/>
      <c r="I1691" s="0"/>
      <c r="J1691" s="0"/>
      <c r="K1691" s="0"/>
      <c r="L1691" s="0"/>
      <c r="M1691" s="0"/>
      <c r="N1691" s="0"/>
      <c r="O1691" s="0"/>
      <c r="P1691" s="0"/>
      <c r="Q1691" s="287"/>
      <c r="R1691" s="287"/>
      <c r="S1691" s="287"/>
    </row>
    <row r="1692" customFormat="false" ht="12.75" hidden="false" customHeight="true" outlineLevel="0" collapsed="false">
      <c r="A1692" s="0"/>
      <c r="B1692" s="0"/>
      <c r="C1692" s="0"/>
      <c r="D1692" s="0"/>
      <c r="E1692" s="0"/>
      <c r="F1692" s="0"/>
      <c r="G1692" s="0"/>
      <c r="H1692" s="0"/>
      <c r="I1692" s="0"/>
      <c r="J1692" s="0"/>
      <c r="K1692" s="0"/>
      <c r="L1692" s="0"/>
      <c r="M1692" s="0"/>
      <c r="N1692" s="0"/>
      <c r="O1692" s="0"/>
      <c r="P1692" s="0"/>
      <c r="Q1692" s="287"/>
      <c r="R1692" s="287"/>
      <c r="S1692" s="287"/>
    </row>
    <row r="1693" customFormat="false" ht="12.75" hidden="false" customHeight="true" outlineLevel="0" collapsed="false">
      <c r="A1693" s="0"/>
      <c r="B1693" s="0"/>
      <c r="C1693" s="0"/>
      <c r="D1693" s="0"/>
      <c r="E1693" s="0"/>
      <c r="F1693" s="0"/>
      <c r="G1693" s="0"/>
      <c r="H1693" s="0"/>
      <c r="I1693" s="0"/>
      <c r="J1693" s="0"/>
      <c r="K1693" s="0"/>
      <c r="L1693" s="0"/>
      <c r="M1693" s="0"/>
      <c r="N1693" s="0"/>
      <c r="O1693" s="0"/>
      <c r="P1693" s="0"/>
      <c r="Q1693" s="287"/>
      <c r="R1693" s="287"/>
      <c r="S1693" s="287"/>
    </row>
    <row r="1694" customFormat="false" ht="12.75" hidden="false" customHeight="true" outlineLevel="0" collapsed="false">
      <c r="A1694" s="0"/>
      <c r="B1694" s="0"/>
      <c r="C1694" s="0"/>
      <c r="D1694" s="0"/>
      <c r="E1694" s="0"/>
      <c r="F1694" s="0"/>
      <c r="G1694" s="0"/>
      <c r="H1694" s="0"/>
      <c r="I1694" s="0"/>
      <c r="J1694" s="0"/>
      <c r="K1694" s="0"/>
      <c r="L1694" s="0"/>
      <c r="M1694" s="0"/>
      <c r="N1694" s="0"/>
      <c r="O1694" s="0"/>
      <c r="P1694" s="0"/>
      <c r="Q1694" s="287"/>
      <c r="R1694" s="287"/>
      <c r="S1694" s="287"/>
    </row>
    <row r="1695" customFormat="false" ht="12.75" hidden="false" customHeight="true" outlineLevel="0" collapsed="false">
      <c r="A1695" s="0"/>
      <c r="B1695" s="0"/>
      <c r="C1695" s="0"/>
      <c r="D1695" s="0"/>
      <c r="E1695" s="0"/>
      <c r="F1695" s="0"/>
      <c r="G1695" s="0"/>
      <c r="H1695" s="0"/>
      <c r="I1695" s="0"/>
      <c r="J1695" s="0"/>
      <c r="K1695" s="0"/>
      <c r="L1695" s="0"/>
      <c r="M1695" s="0"/>
      <c r="N1695" s="0"/>
      <c r="O1695" s="0"/>
      <c r="P1695" s="0"/>
      <c r="Q1695" s="287"/>
      <c r="R1695" s="287"/>
      <c r="S1695" s="287"/>
    </row>
    <row r="1696" customFormat="false" ht="12.75" hidden="false" customHeight="true" outlineLevel="0" collapsed="false">
      <c r="A1696" s="0"/>
      <c r="B1696" s="0"/>
      <c r="C1696" s="0"/>
      <c r="D1696" s="0"/>
      <c r="E1696" s="0"/>
      <c r="F1696" s="0"/>
      <c r="G1696" s="0"/>
      <c r="H1696" s="0"/>
      <c r="I1696" s="0"/>
      <c r="J1696" s="0"/>
      <c r="K1696" s="0"/>
      <c r="L1696" s="0"/>
      <c r="M1696" s="0"/>
      <c r="N1696" s="0"/>
      <c r="O1696" s="0"/>
      <c r="P1696" s="0"/>
      <c r="Q1696" s="287"/>
      <c r="R1696" s="287"/>
      <c r="S1696" s="287"/>
    </row>
    <row r="1697" customFormat="false" ht="12.75" hidden="false" customHeight="true" outlineLevel="0" collapsed="false">
      <c r="A1697" s="0"/>
      <c r="B1697" s="0"/>
      <c r="C1697" s="0"/>
      <c r="D1697" s="0"/>
      <c r="E1697" s="0"/>
      <c r="F1697" s="0"/>
      <c r="G1697" s="0"/>
      <c r="H1697" s="0"/>
      <c r="I1697" s="0"/>
      <c r="J1697" s="0"/>
      <c r="K1697" s="0"/>
      <c r="L1697" s="0"/>
      <c r="M1697" s="0"/>
      <c r="N1697" s="0"/>
      <c r="O1697" s="0"/>
      <c r="P1697" s="0"/>
      <c r="Q1697" s="287"/>
      <c r="R1697" s="287"/>
      <c r="S1697" s="287"/>
    </row>
    <row r="1698" customFormat="false" ht="12.75" hidden="false" customHeight="true" outlineLevel="0" collapsed="false">
      <c r="A1698" s="0"/>
      <c r="B1698" s="0"/>
      <c r="C1698" s="0"/>
      <c r="D1698" s="0"/>
      <c r="E1698" s="0"/>
      <c r="F1698" s="0"/>
      <c r="G1698" s="0"/>
      <c r="H1698" s="0"/>
      <c r="I1698" s="0"/>
      <c r="J1698" s="0"/>
      <c r="K1698" s="0"/>
      <c r="L1698" s="0"/>
      <c r="M1698" s="0"/>
      <c r="N1698" s="0"/>
      <c r="O1698" s="0"/>
      <c r="P1698" s="0"/>
      <c r="Q1698" s="287"/>
      <c r="R1698" s="287"/>
      <c r="S1698" s="287"/>
    </row>
    <row r="1699" customFormat="false" ht="12.75" hidden="false" customHeight="true" outlineLevel="0" collapsed="false">
      <c r="A1699" s="0"/>
      <c r="B1699" s="0"/>
      <c r="C1699" s="0"/>
      <c r="D1699" s="0"/>
      <c r="E1699" s="0"/>
      <c r="F1699" s="0"/>
      <c r="G1699" s="0"/>
      <c r="H1699" s="0"/>
      <c r="I1699" s="0"/>
      <c r="J1699" s="0"/>
      <c r="K1699" s="0"/>
      <c r="L1699" s="0"/>
      <c r="M1699" s="0"/>
      <c r="N1699" s="0"/>
      <c r="O1699" s="0"/>
      <c r="P1699" s="0"/>
      <c r="Q1699" s="287"/>
      <c r="R1699" s="287"/>
      <c r="S1699" s="287"/>
    </row>
    <row r="1700" customFormat="false" ht="12.75" hidden="false" customHeight="true" outlineLevel="0" collapsed="false">
      <c r="A1700" s="0"/>
      <c r="B1700" s="0"/>
      <c r="C1700" s="0"/>
      <c r="D1700" s="0"/>
      <c r="E1700" s="0"/>
      <c r="F1700" s="0"/>
      <c r="G1700" s="0"/>
      <c r="H1700" s="0"/>
      <c r="I1700" s="0"/>
      <c r="J1700" s="0"/>
      <c r="K1700" s="0"/>
      <c r="L1700" s="0"/>
      <c r="M1700" s="0"/>
      <c r="N1700" s="0"/>
      <c r="O1700" s="0"/>
      <c r="P1700" s="0"/>
      <c r="Q1700" s="287"/>
      <c r="R1700" s="287"/>
      <c r="S1700" s="287"/>
    </row>
    <row r="1701" customFormat="false" ht="12.75" hidden="false" customHeight="true" outlineLevel="0" collapsed="false">
      <c r="A1701" s="0"/>
      <c r="B1701" s="0"/>
      <c r="C1701" s="0"/>
      <c r="D1701" s="0"/>
      <c r="E1701" s="0"/>
      <c r="F1701" s="0"/>
      <c r="G1701" s="0"/>
      <c r="H1701" s="0"/>
      <c r="I1701" s="0"/>
      <c r="J1701" s="0"/>
      <c r="K1701" s="0"/>
      <c r="L1701" s="0"/>
      <c r="M1701" s="0"/>
      <c r="N1701" s="0"/>
      <c r="O1701" s="0"/>
      <c r="P1701" s="0"/>
      <c r="Q1701" s="287"/>
      <c r="R1701" s="287"/>
      <c r="S1701" s="287"/>
    </row>
    <row r="1702" customFormat="false" ht="12.75" hidden="false" customHeight="true" outlineLevel="0" collapsed="false">
      <c r="A1702" s="0"/>
      <c r="B1702" s="0"/>
      <c r="C1702" s="0"/>
      <c r="D1702" s="0"/>
      <c r="E1702" s="0"/>
      <c r="F1702" s="0"/>
      <c r="G1702" s="0"/>
      <c r="H1702" s="0"/>
      <c r="I1702" s="0"/>
      <c r="J1702" s="0"/>
      <c r="K1702" s="0"/>
      <c r="L1702" s="0"/>
      <c r="M1702" s="0"/>
      <c r="N1702" s="0"/>
      <c r="O1702" s="0"/>
      <c r="P1702" s="0"/>
      <c r="Q1702" s="287"/>
      <c r="R1702" s="287"/>
      <c r="S1702" s="287"/>
    </row>
    <row r="1703" customFormat="false" ht="12.75" hidden="false" customHeight="true" outlineLevel="0" collapsed="false">
      <c r="A1703" s="0"/>
      <c r="B1703" s="0"/>
      <c r="C1703" s="0"/>
      <c r="D1703" s="0"/>
      <c r="E1703" s="0"/>
      <c r="F1703" s="0"/>
      <c r="G1703" s="0"/>
      <c r="H1703" s="0"/>
      <c r="I1703" s="0"/>
      <c r="J1703" s="0"/>
      <c r="K1703" s="0"/>
      <c r="L1703" s="0"/>
      <c r="M1703" s="0"/>
      <c r="N1703" s="0"/>
      <c r="O1703" s="0"/>
      <c r="P1703" s="0"/>
      <c r="Q1703" s="287"/>
      <c r="R1703" s="287"/>
      <c r="S1703" s="287"/>
    </row>
    <row r="1704" customFormat="false" ht="12.75" hidden="false" customHeight="true" outlineLevel="0" collapsed="false">
      <c r="A1704" s="0"/>
      <c r="B1704" s="0"/>
      <c r="C1704" s="0"/>
      <c r="D1704" s="0"/>
      <c r="E1704" s="0"/>
      <c r="F1704" s="0"/>
      <c r="G1704" s="0"/>
      <c r="H1704" s="0"/>
      <c r="I1704" s="0"/>
      <c r="J1704" s="0"/>
      <c r="K1704" s="0"/>
      <c r="L1704" s="0"/>
      <c r="M1704" s="0"/>
      <c r="N1704" s="0"/>
      <c r="O1704" s="0"/>
      <c r="P1704" s="0"/>
      <c r="Q1704" s="287"/>
      <c r="R1704" s="287"/>
      <c r="S1704" s="287"/>
    </row>
    <row r="1705" customFormat="false" ht="12.75" hidden="false" customHeight="true" outlineLevel="0" collapsed="false">
      <c r="A1705" s="0"/>
      <c r="B1705" s="0"/>
      <c r="C1705" s="0"/>
      <c r="D1705" s="0"/>
      <c r="E1705" s="0"/>
      <c r="F1705" s="0"/>
      <c r="G1705" s="0"/>
      <c r="H1705" s="0"/>
      <c r="I1705" s="0"/>
      <c r="J1705" s="0"/>
      <c r="K1705" s="0"/>
      <c r="L1705" s="0"/>
      <c r="M1705" s="0"/>
      <c r="N1705" s="0"/>
      <c r="O1705" s="0"/>
      <c r="P1705" s="0"/>
      <c r="Q1705" s="287"/>
      <c r="R1705" s="287"/>
      <c r="S1705" s="287"/>
    </row>
    <row r="1706" customFormat="false" ht="12.75" hidden="false" customHeight="true" outlineLevel="0" collapsed="false">
      <c r="A1706" s="0"/>
      <c r="B1706" s="0"/>
      <c r="C1706" s="0"/>
      <c r="D1706" s="0"/>
      <c r="E1706" s="0"/>
      <c r="F1706" s="0"/>
      <c r="G1706" s="0"/>
      <c r="H1706" s="0"/>
      <c r="I1706" s="0"/>
      <c r="J1706" s="0"/>
      <c r="K1706" s="0"/>
      <c r="L1706" s="0"/>
      <c r="M1706" s="0"/>
      <c r="N1706" s="0"/>
      <c r="O1706" s="0"/>
      <c r="P1706" s="0"/>
      <c r="Q1706" s="287"/>
      <c r="R1706" s="287"/>
      <c r="S1706" s="287"/>
    </row>
    <row r="1707" customFormat="false" ht="12.75" hidden="false" customHeight="true" outlineLevel="0" collapsed="false">
      <c r="A1707" s="0"/>
      <c r="B1707" s="0"/>
      <c r="C1707" s="0"/>
      <c r="D1707" s="0"/>
      <c r="E1707" s="0"/>
      <c r="F1707" s="0"/>
      <c r="G1707" s="0"/>
      <c r="H1707" s="0"/>
      <c r="I1707" s="0"/>
      <c r="J1707" s="0"/>
      <c r="K1707" s="0"/>
      <c r="L1707" s="0"/>
      <c r="M1707" s="0"/>
      <c r="N1707" s="0"/>
      <c r="O1707" s="0"/>
      <c r="P1707" s="0"/>
      <c r="Q1707" s="287"/>
      <c r="R1707" s="287"/>
      <c r="S1707" s="287"/>
    </row>
    <row r="1708" customFormat="false" ht="12.75" hidden="false" customHeight="true" outlineLevel="0" collapsed="false">
      <c r="A1708" s="0"/>
      <c r="B1708" s="0"/>
      <c r="C1708" s="0"/>
      <c r="D1708" s="0"/>
      <c r="E1708" s="0"/>
      <c r="F1708" s="0"/>
      <c r="G1708" s="0"/>
      <c r="H1708" s="0"/>
      <c r="I1708" s="0"/>
      <c r="J1708" s="0"/>
      <c r="K1708" s="0"/>
      <c r="L1708" s="0"/>
      <c r="M1708" s="0"/>
      <c r="N1708" s="0"/>
      <c r="O1708" s="0"/>
      <c r="P1708" s="0"/>
      <c r="Q1708" s="287"/>
      <c r="R1708" s="287"/>
      <c r="S1708" s="287"/>
    </row>
    <row r="1709" customFormat="false" ht="12.75" hidden="false" customHeight="true" outlineLevel="0" collapsed="false">
      <c r="A1709" s="0"/>
      <c r="B1709" s="0"/>
      <c r="C1709" s="0"/>
      <c r="D1709" s="0"/>
      <c r="E1709" s="0"/>
      <c r="F1709" s="0"/>
      <c r="G1709" s="0"/>
      <c r="H1709" s="0"/>
      <c r="I1709" s="0"/>
      <c r="J1709" s="0"/>
      <c r="K1709" s="0"/>
      <c r="L1709" s="0"/>
      <c r="M1709" s="0"/>
      <c r="N1709" s="0"/>
      <c r="O1709" s="0"/>
      <c r="P1709" s="0"/>
      <c r="Q1709" s="287"/>
      <c r="R1709" s="287"/>
      <c r="S1709" s="287"/>
    </row>
    <row r="1710" customFormat="false" ht="12.75" hidden="false" customHeight="true" outlineLevel="0" collapsed="false">
      <c r="A1710" s="0"/>
      <c r="B1710" s="0"/>
      <c r="C1710" s="0"/>
      <c r="D1710" s="0"/>
      <c r="E1710" s="0"/>
      <c r="F1710" s="0"/>
      <c r="G1710" s="0"/>
      <c r="H1710" s="0"/>
      <c r="I1710" s="0"/>
      <c r="J1710" s="0"/>
      <c r="K1710" s="0"/>
      <c r="L1710" s="0"/>
      <c r="M1710" s="0"/>
      <c r="N1710" s="0"/>
      <c r="O1710" s="0"/>
      <c r="P1710" s="0"/>
      <c r="Q1710" s="287"/>
      <c r="R1710" s="287"/>
      <c r="S1710" s="287"/>
    </row>
    <row r="1711" customFormat="false" ht="12.75" hidden="false" customHeight="true" outlineLevel="0" collapsed="false">
      <c r="A1711" s="0"/>
      <c r="B1711" s="0"/>
      <c r="C1711" s="0"/>
      <c r="D1711" s="0"/>
      <c r="E1711" s="0"/>
      <c r="F1711" s="0"/>
      <c r="G1711" s="0"/>
      <c r="H1711" s="0"/>
      <c r="I1711" s="0"/>
      <c r="J1711" s="0"/>
      <c r="K1711" s="0"/>
      <c r="L1711" s="0"/>
      <c r="M1711" s="0"/>
      <c r="N1711" s="0"/>
      <c r="O1711" s="0"/>
      <c r="P1711" s="0"/>
      <c r="Q1711" s="287"/>
      <c r="R1711" s="287"/>
      <c r="S1711" s="287"/>
    </row>
    <row r="1712" customFormat="false" ht="12.75" hidden="false" customHeight="true" outlineLevel="0" collapsed="false">
      <c r="A1712" s="0"/>
      <c r="B1712" s="0"/>
      <c r="C1712" s="0"/>
      <c r="D1712" s="0"/>
      <c r="E1712" s="0"/>
      <c r="F1712" s="0"/>
      <c r="G1712" s="0"/>
      <c r="H1712" s="0"/>
      <c r="I1712" s="0"/>
      <c r="J1712" s="0"/>
      <c r="K1712" s="0"/>
      <c r="L1712" s="0"/>
      <c r="M1712" s="0"/>
      <c r="N1712" s="0"/>
      <c r="O1712" s="0"/>
      <c r="P1712" s="0"/>
      <c r="Q1712" s="287"/>
      <c r="R1712" s="287"/>
      <c r="S1712" s="287"/>
    </row>
    <row r="1713" customFormat="false" ht="12.75" hidden="false" customHeight="true" outlineLevel="0" collapsed="false">
      <c r="A1713" s="0"/>
      <c r="B1713" s="0"/>
      <c r="C1713" s="0"/>
      <c r="D1713" s="0"/>
      <c r="E1713" s="0"/>
      <c r="F1713" s="0"/>
      <c r="G1713" s="0"/>
      <c r="H1713" s="0"/>
      <c r="I1713" s="0"/>
      <c r="J1713" s="0"/>
      <c r="K1713" s="0"/>
      <c r="L1713" s="0"/>
      <c r="M1713" s="0"/>
      <c r="N1713" s="0"/>
      <c r="O1713" s="0"/>
      <c r="P1713" s="0"/>
      <c r="Q1713" s="287"/>
      <c r="R1713" s="287"/>
      <c r="S1713" s="287"/>
    </row>
    <row r="1714" customFormat="false" ht="12.75" hidden="false" customHeight="true" outlineLevel="0" collapsed="false">
      <c r="A1714" s="0"/>
      <c r="B1714" s="0"/>
      <c r="C1714" s="0"/>
      <c r="D1714" s="0"/>
      <c r="E1714" s="0"/>
      <c r="F1714" s="0"/>
      <c r="G1714" s="0"/>
      <c r="H1714" s="0"/>
      <c r="I1714" s="0"/>
      <c r="J1714" s="0"/>
      <c r="K1714" s="0"/>
      <c r="L1714" s="0"/>
      <c r="M1714" s="0"/>
      <c r="N1714" s="0"/>
      <c r="O1714" s="0"/>
      <c r="P1714" s="0"/>
      <c r="Q1714" s="287"/>
      <c r="R1714" s="287"/>
      <c r="S1714" s="287"/>
    </row>
    <row r="1715" customFormat="false" ht="12.75" hidden="false" customHeight="true" outlineLevel="0" collapsed="false">
      <c r="A1715" s="0"/>
      <c r="B1715" s="0"/>
      <c r="C1715" s="0"/>
      <c r="D1715" s="0"/>
      <c r="E1715" s="0"/>
      <c r="F1715" s="0"/>
      <c r="G1715" s="0"/>
      <c r="H1715" s="0"/>
      <c r="I1715" s="0"/>
      <c r="J1715" s="0"/>
      <c r="K1715" s="0"/>
      <c r="L1715" s="0"/>
      <c r="M1715" s="0"/>
      <c r="N1715" s="0"/>
      <c r="O1715" s="0"/>
      <c r="P1715" s="0"/>
      <c r="Q1715" s="287"/>
      <c r="R1715" s="287"/>
      <c r="S1715" s="287"/>
    </row>
    <row r="1716" customFormat="false" ht="12.75" hidden="false" customHeight="true" outlineLevel="0" collapsed="false">
      <c r="A1716" s="0"/>
      <c r="B1716" s="0"/>
      <c r="C1716" s="0"/>
      <c r="D1716" s="0"/>
      <c r="E1716" s="0"/>
      <c r="F1716" s="0"/>
      <c r="G1716" s="0"/>
      <c r="H1716" s="0"/>
      <c r="I1716" s="0"/>
      <c r="J1716" s="0"/>
      <c r="K1716" s="0"/>
      <c r="L1716" s="0"/>
      <c r="M1716" s="0"/>
      <c r="N1716" s="0"/>
      <c r="O1716" s="0"/>
      <c r="P1716" s="0"/>
      <c r="Q1716" s="287"/>
      <c r="R1716" s="287"/>
      <c r="S1716" s="287"/>
    </row>
    <row r="1717" customFormat="false" ht="12.75" hidden="false" customHeight="true" outlineLevel="0" collapsed="false">
      <c r="A1717" s="0"/>
      <c r="B1717" s="0"/>
      <c r="C1717" s="0"/>
      <c r="D1717" s="0"/>
      <c r="E1717" s="0"/>
      <c r="F1717" s="0"/>
      <c r="G1717" s="0"/>
      <c r="H1717" s="0"/>
      <c r="I1717" s="0"/>
      <c r="J1717" s="0"/>
      <c r="K1717" s="0"/>
      <c r="L1717" s="0"/>
      <c r="M1717" s="0"/>
      <c r="N1717" s="0"/>
      <c r="O1717" s="0"/>
      <c r="P1717" s="0"/>
      <c r="Q1717" s="287"/>
      <c r="R1717" s="287"/>
      <c r="S1717" s="287"/>
    </row>
    <row r="1718" customFormat="false" ht="12.75" hidden="false" customHeight="true" outlineLevel="0" collapsed="false">
      <c r="A1718" s="0"/>
      <c r="B1718" s="0"/>
      <c r="C1718" s="0"/>
      <c r="D1718" s="0"/>
      <c r="E1718" s="0"/>
      <c r="F1718" s="0"/>
      <c r="G1718" s="0"/>
      <c r="H1718" s="0"/>
      <c r="I1718" s="0"/>
      <c r="J1718" s="0"/>
      <c r="K1718" s="0"/>
      <c r="L1718" s="0"/>
      <c r="M1718" s="0"/>
      <c r="N1718" s="0"/>
      <c r="O1718" s="0"/>
      <c r="P1718" s="0"/>
      <c r="Q1718" s="287"/>
      <c r="R1718" s="287"/>
      <c r="S1718" s="287"/>
    </row>
    <row r="1719" customFormat="false" ht="12.75" hidden="false" customHeight="true" outlineLevel="0" collapsed="false">
      <c r="A1719" s="0"/>
      <c r="B1719" s="0"/>
      <c r="C1719" s="0"/>
      <c r="D1719" s="0"/>
      <c r="E1719" s="0"/>
      <c r="F1719" s="0"/>
      <c r="G1719" s="0"/>
      <c r="H1719" s="0"/>
      <c r="I1719" s="0"/>
      <c r="J1719" s="0"/>
      <c r="K1719" s="0"/>
      <c r="L1719" s="0"/>
      <c r="M1719" s="0"/>
      <c r="N1719" s="0"/>
      <c r="O1719" s="0"/>
      <c r="P1719" s="0"/>
      <c r="Q1719" s="287"/>
      <c r="R1719" s="287"/>
      <c r="S1719" s="287"/>
    </row>
    <row r="1720" customFormat="false" ht="12.75" hidden="false" customHeight="true" outlineLevel="0" collapsed="false">
      <c r="A1720" s="0"/>
      <c r="B1720" s="0"/>
      <c r="C1720" s="0"/>
      <c r="D1720" s="0"/>
      <c r="E1720" s="0"/>
      <c r="F1720" s="0"/>
      <c r="G1720" s="0"/>
      <c r="H1720" s="0"/>
      <c r="I1720" s="0"/>
      <c r="J1720" s="0"/>
      <c r="K1720" s="0"/>
      <c r="L1720" s="0"/>
      <c r="M1720" s="0"/>
      <c r="N1720" s="0"/>
      <c r="O1720" s="0"/>
      <c r="P1720" s="0"/>
      <c r="Q1720" s="287"/>
      <c r="R1720" s="287"/>
      <c r="S1720" s="287"/>
    </row>
    <row r="1721" customFormat="false" ht="12.75" hidden="false" customHeight="true" outlineLevel="0" collapsed="false">
      <c r="A1721" s="0"/>
      <c r="B1721" s="0"/>
      <c r="C1721" s="0"/>
      <c r="D1721" s="0"/>
      <c r="E1721" s="0"/>
      <c r="F1721" s="0"/>
      <c r="G1721" s="0"/>
      <c r="H1721" s="0"/>
      <c r="I1721" s="0"/>
      <c r="J1721" s="0"/>
      <c r="K1721" s="0"/>
      <c r="L1721" s="0"/>
      <c r="M1721" s="0"/>
      <c r="N1721" s="0"/>
      <c r="O1721" s="0"/>
      <c r="P1721" s="0"/>
      <c r="Q1721" s="287"/>
      <c r="R1721" s="287"/>
      <c r="S1721" s="287"/>
    </row>
    <row r="1722" customFormat="false" ht="12.75" hidden="false" customHeight="true" outlineLevel="0" collapsed="false">
      <c r="A1722" s="0"/>
      <c r="B1722" s="0"/>
      <c r="C1722" s="0"/>
      <c r="D1722" s="0"/>
      <c r="E1722" s="0"/>
      <c r="F1722" s="0"/>
      <c r="G1722" s="0"/>
      <c r="H1722" s="0"/>
      <c r="I1722" s="0"/>
      <c r="J1722" s="0"/>
      <c r="K1722" s="0"/>
      <c r="L1722" s="0"/>
      <c r="M1722" s="0"/>
      <c r="N1722" s="0"/>
      <c r="O1722" s="0"/>
      <c r="P1722" s="0"/>
      <c r="Q1722" s="287"/>
      <c r="R1722" s="287"/>
      <c r="S1722" s="287"/>
    </row>
    <row r="1723" customFormat="false" ht="12.75" hidden="false" customHeight="true" outlineLevel="0" collapsed="false">
      <c r="A1723" s="0"/>
      <c r="B1723" s="0"/>
      <c r="C1723" s="0"/>
      <c r="D1723" s="0"/>
      <c r="E1723" s="0"/>
      <c r="F1723" s="0"/>
      <c r="G1723" s="0"/>
      <c r="H1723" s="0"/>
      <c r="I1723" s="0"/>
      <c r="J1723" s="0"/>
      <c r="K1723" s="0"/>
      <c r="L1723" s="0"/>
      <c r="M1723" s="0"/>
      <c r="N1723" s="0"/>
      <c r="O1723" s="0"/>
      <c r="P1723" s="0"/>
      <c r="Q1723" s="287"/>
      <c r="R1723" s="287"/>
      <c r="S1723" s="287"/>
    </row>
    <row r="1724" customFormat="false" ht="12.75" hidden="false" customHeight="true" outlineLevel="0" collapsed="false">
      <c r="A1724" s="0"/>
      <c r="B1724" s="0"/>
      <c r="C1724" s="0"/>
      <c r="D1724" s="0"/>
      <c r="E1724" s="0"/>
      <c r="F1724" s="0"/>
      <c r="G1724" s="0"/>
      <c r="H1724" s="0"/>
      <c r="I1724" s="0"/>
      <c r="J1724" s="0"/>
      <c r="K1724" s="0"/>
      <c r="L1724" s="0"/>
      <c r="M1724" s="0"/>
      <c r="N1724" s="0"/>
      <c r="O1724" s="0"/>
      <c r="P1724" s="0"/>
      <c r="Q1724" s="287"/>
      <c r="R1724" s="287"/>
      <c r="S1724" s="287"/>
    </row>
    <row r="1725" customFormat="false" ht="12.75" hidden="false" customHeight="true" outlineLevel="0" collapsed="false">
      <c r="A1725" s="0"/>
      <c r="B1725" s="0"/>
      <c r="C1725" s="0"/>
      <c r="D1725" s="0"/>
      <c r="E1725" s="0"/>
      <c r="F1725" s="0"/>
      <c r="G1725" s="0"/>
      <c r="H1725" s="0"/>
      <c r="I1725" s="0"/>
      <c r="J1725" s="0"/>
      <c r="K1725" s="0"/>
      <c r="L1725" s="0"/>
      <c r="M1725" s="0"/>
      <c r="N1725" s="0"/>
      <c r="O1725" s="0"/>
      <c r="P1725" s="0"/>
      <c r="Q1725" s="287"/>
      <c r="R1725" s="287"/>
      <c r="S1725" s="287"/>
    </row>
    <row r="1726" customFormat="false" ht="12.75" hidden="false" customHeight="true" outlineLevel="0" collapsed="false">
      <c r="A1726" s="0"/>
      <c r="B1726" s="0"/>
      <c r="C1726" s="0"/>
      <c r="D1726" s="0"/>
      <c r="E1726" s="0"/>
      <c r="F1726" s="0"/>
      <c r="G1726" s="0"/>
      <c r="H1726" s="0"/>
      <c r="I1726" s="0"/>
      <c r="J1726" s="0"/>
      <c r="K1726" s="0"/>
      <c r="L1726" s="0"/>
      <c r="M1726" s="0"/>
      <c r="N1726" s="0"/>
      <c r="O1726" s="0"/>
      <c r="P1726" s="0"/>
      <c r="Q1726" s="287"/>
      <c r="R1726" s="287"/>
      <c r="S1726" s="287"/>
    </row>
    <row r="1727" customFormat="false" ht="12.75" hidden="false" customHeight="true" outlineLevel="0" collapsed="false">
      <c r="A1727" s="0"/>
      <c r="B1727" s="0"/>
      <c r="C1727" s="0"/>
      <c r="D1727" s="0"/>
      <c r="E1727" s="0"/>
      <c r="F1727" s="0"/>
      <c r="G1727" s="0"/>
      <c r="H1727" s="0"/>
      <c r="I1727" s="0"/>
      <c r="J1727" s="0"/>
      <c r="K1727" s="0"/>
      <c r="L1727" s="0"/>
      <c r="M1727" s="0"/>
      <c r="N1727" s="0"/>
      <c r="O1727" s="0"/>
      <c r="P1727" s="0"/>
      <c r="Q1727" s="287"/>
      <c r="R1727" s="287"/>
      <c r="S1727" s="287"/>
    </row>
    <row r="1728" customFormat="false" ht="12.75" hidden="false" customHeight="true" outlineLevel="0" collapsed="false">
      <c r="A1728" s="0"/>
      <c r="B1728" s="0"/>
      <c r="C1728" s="0"/>
      <c r="D1728" s="0"/>
      <c r="E1728" s="0"/>
      <c r="F1728" s="0"/>
      <c r="G1728" s="0"/>
      <c r="H1728" s="0"/>
      <c r="I1728" s="0"/>
      <c r="J1728" s="0"/>
      <c r="K1728" s="0"/>
      <c r="L1728" s="0"/>
      <c r="M1728" s="0"/>
      <c r="N1728" s="0"/>
      <c r="O1728" s="0"/>
      <c r="P1728" s="0"/>
      <c r="Q1728" s="287"/>
      <c r="R1728" s="287"/>
      <c r="S1728" s="287"/>
    </row>
    <row r="1729" customFormat="false" ht="12.75" hidden="false" customHeight="true" outlineLevel="0" collapsed="false">
      <c r="A1729" s="0"/>
      <c r="B1729" s="0"/>
      <c r="C1729" s="0"/>
      <c r="D1729" s="0"/>
      <c r="E1729" s="0"/>
      <c r="F1729" s="0"/>
      <c r="G1729" s="0"/>
      <c r="H1729" s="0"/>
      <c r="I1729" s="0"/>
      <c r="J1729" s="0"/>
      <c r="K1729" s="0"/>
      <c r="L1729" s="0"/>
      <c r="M1729" s="0"/>
      <c r="N1729" s="0"/>
      <c r="O1729" s="0"/>
      <c r="P1729" s="0"/>
      <c r="Q1729" s="287"/>
      <c r="R1729" s="287"/>
      <c r="S1729" s="287"/>
    </row>
    <row r="1730" customFormat="false" ht="12.75" hidden="false" customHeight="true" outlineLevel="0" collapsed="false">
      <c r="A1730" s="0"/>
      <c r="B1730" s="0"/>
      <c r="C1730" s="0"/>
      <c r="D1730" s="0"/>
      <c r="E1730" s="0"/>
      <c r="F1730" s="0"/>
      <c r="G1730" s="0"/>
      <c r="H1730" s="0"/>
      <c r="I1730" s="0"/>
      <c r="J1730" s="0"/>
      <c r="K1730" s="0"/>
      <c r="L1730" s="0"/>
      <c r="M1730" s="0"/>
      <c r="N1730" s="0"/>
      <c r="O1730" s="0"/>
      <c r="P1730" s="0"/>
      <c r="Q1730" s="287"/>
      <c r="R1730" s="287"/>
      <c r="S1730" s="287"/>
    </row>
    <row r="1731" customFormat="false" ht="12.75" hidden="false" customHeight="true" outlineLevel="0" collapsed="false">
      <c r="A1731" s="0"/>
      <c r="B1731" s="0"/>
      <c r="C1731" s="0"/>
      <c r="D1731" s="0"/>
      <c r="E1731" s="0"/>
      <c r="F1731" s="0"/>
      <c r="G1731" s="0"/>
      <c r="H1731" s="0"/>
      <c r="I1731" s="0"/>
      <c r="J1731" s="0"/>
      <c r="K1731" s="0"/>
      <c r="L1731" s="0"/>
      <c r="M1731" s="0"/>
      <c r="N1731" s="0"/>
      <c r="O1731" s="0"/>
      <c r="P1731" s="0"/>
      <c r="Q1731" s="287"/>
      <c r="R1731" s="287"/>
      <c r="S1731" s="287"/>
    </row>
    <row r="1732" customFormat="false" ht="12.75" hidden="false" customHeight="true" outlineLevel="0" collapsed="false">
      <c r="A1732" s="0"/>
      <c r="B1732" s="0"/>
      <c r="C1732" s="0"/>
      <c r="D1732" s="0"/>
      <c r="E1732" s="0"/>
      <c r="F1732" s="0"/>
      <c r="G1732" s="0"/>
      <c r="H1732" s="0"/>
      <c r="I1732" s="0"/>
      <c r="J1732" s="0"/>
      <c r="K1732" s="0"/>
      <c r="L1732" s="0"/>
      <c r="M1732" s="0"/>
      <c r="N1732" s="0"/>
      <c r="O1732" s="0"/>
      <c r="P1732" s="0"/>
      <c r="Q1732" s="287"/>
      <c r="R1732" s="287"/>
      <c r="S1732" s="287"/>
    </row>
    <row r="1733" customFormat="false" ht="12.75" hidden="false" customHeight="true" outlineLevel="0" collapsed="false">
      <c r="A1733" s="0"/>
      <c r="B1733" s="0"/>
      <c r="C1733" s="0"/>
      <c r="D1733" s="0"/>
      <c r="E1733" s="0"/>
      <c r="F1733" s="0"/>
      <c r="G1733" s="0"/>
      <c r="H1733" s="0"/>
      <c r="I1733" s="0"/>
      <c r="J1733" s="0"/>
      <c r="K1733" s="0"/>
      <c r="L1733" s="0"/>
      <c r="M1733" s="0"/>
      <c r="N1733" s="0"/>
      <c r="O1733" s="0"/>
      <c r="P1733" s="0"/>
      <c r="Q1733" s="287"/>
      <c r="R1733" s="287"/>
      <c r="S1733" s="287"/>
    </row>
    <row r="1734" customFormat="false" ht="12.75" hidden="false" customHeight="true" outlineLevel="0" collapsed="false">
      <c r="A1734" s="0"/>
      <c r="B1734" s="0"/>
      <c r="C1734" s="0"/>
      <c r="D1734" s="0"/>
      <c r="E1734" s="0"/>
      <c r="F1734" s="0"/>
      <c r="G1734" s="0"/>
      <c r="H1734" s="0"/>
      <c r="I1734" s="0"/>
      <c r="J1734" s="0"/>
      <c r="K1734" s="0"/>
      <c r="L1734" s="0"/>
      <c r="M1734" s="0"/>
      <c r="N1734" s="0"/>
      <c r="O1734" s="0"/>
      <c r="P1734" s="0"/>
      <c r="Q1734" s="287"/>
      <c r="R1734" s="287"/>
      <c r="S1734" s="287"/>
    </row>
    <row r="1735" customFormat="false" ht="12.75" hidden="false" customHeight="true" outlineLevel="0" collapsed="false">
      <c r="A1735" s="0"/>
      <c r="B1735" s="0"/>
      <c r="C1735" s="0"/>
      <c r="D1735" s="0"/>
      <c r="E1735" s="0"/>
      <c r="F1735" s="0"/>
      <c r="G1735" s="0"/>
      <c r="H1735" s="0"/>
      <c r="I1735" s="0"/>
      <c r="J1735" s="0"/>
      <c r="K1735" s="0"/>
      <c r="L1735" s="0"/>
      <c r="M1735" s="0"/>
      <c r="N1735" s="0"/>
      <c r="O1735" s="0"/>
      <c r="P1735" s="0"/>
      <c r="Q1735" s="287"/>
      <c r="R1735" s="287"/>
      <c r="S1735" s="287"/>
    </row>
    <row r="1736" customFormat="false" ht="12.75" hidden="false" customHeight="true" outlineLevel="0" collapsed="false">
      <c r="A1736" s="0"/>
      <c r="B1736" s="0"/>
      <c r="C1736" s="0"/>
      <c r="D1736" s="0"/>
      <c r="E1736" s="0"/>
      <c r="F1736" s="0"/>
      <c r="G1736" s="0"/>
      <c r="H1736" s="0"/>
      <c r="I1736" s="0"/>
      <c r="J1736" s="0"/>
      <c r="K1736" s="0"/>
      <c r="L1736" s="0"/>
      <c r="M1736" s="0"/>
      <c r="N1736" s="0"/>
      <c r="O1736" s="0"/>
      <c r="P1736" s="0"/>
      <c r="Q1736" s="287"/>
      <c r="R1736" s="287"/>
      <c r="S1736" s="287"/>
    </row>
    <row r="1737" customFormat="false" ht="12.75" hidden="false" customHeight="true" outlineLevel="0" collapsed="false">
      <c r="A1737" s="0"/>
      <c r="B1737" s="0"/>
      <c r="C1737" s="0"/>
      <c r="D1737" s="0"/>
      <c r="E1737" s="0"/>
      <c r="F1737" s="0"/>
      <c r="G1737" s="0"/>
      <c r="H1737" s="0"/>
      <c r="I1737" s="0"/>
      <c r="J1737" s="0"/>
      <c r="K1737" s="0"/>
      <c r="L1737" s="0"/>
      <c r="M1737" s="0"/>
      <c r="N1737" s="0"/>
      <c r="O1737" s="0"/>
      <c r="P1737" s="0"/>
      <c r="Q1737" s="287"/>
      <c r="R1737" s="287"/>
      <c r="S1737" s="287"/>
    </row>
    <row r="1738" customFormat="false" ht="12.75" hidden="false" customHeight="true" outlineLevel="0" collapsed="false">
      <c r="A1738" s="0"/>
      <c r="B1738" s="0"/>
      <c r="C1738" s="0"/>
      <c r="D1738" s="0"/>
      <c r="E1738" s="0"/>
      <c r="F1738" s="0"/>
      <c r="G1738" s="0"/>
      <c r="H1738" s="0"/>
      <c r="I1738" s="0"/>
      <c r="J1738" s="0"/>
      <c r="K1738" s="0"/>
      <c r="L1738" s="0"/>
      <c r="M1738" s="0"/>
      <c r="N1738" s="0"/>
      <c r="O1738" s="0"/>
      <c r="P1738" s="0"/>
      <c r="Q1738" s="287"/>
      <c r="R1738" s="287"/>
      <c r="S1738" s="287"/>
    </row>
    <row r="1739" customFormat="false" ht="12.75" hidden="false" customHeight="true" outlineLevel="0" collapsed="false">
      <c r="A1739" s="0"/>
      <c r="B1739" s="0"/>
      <c r="C1739" s="0"/>
      <c r="D1739" s="0"/>
      <c r="E1739" s="0"/>
      <c r="F1739" s="0"/>
      <c r="G1739" s="0"/>
      <c r="H1739" s="0"/>
      <c r="I1739" s="0"/>
      <c r="J1739" s="0"/>
      <c r="K1739" s="0"/>
      <c r="L1739" s="0"/>
      <c r="M1739" s="0"/>
      <c r="N1739" s="0"/>
      <c r="O1739" s="0"/>
      <c r="P1739" s="0"/>
      <c r="Q1739" s="287"/>
      <c r="R1739" s="287"/>
      <c r="S1739" s="287"/>
    </row>
    <row r="1740" customFormat="false" ht="12.75" hidden="false" customHeight="true" outlineLevel="0" collapsed="false">
      <c r="A1740" s="0"/>
      <c r="B1740" s="0"/>
      <c r="C1740" s="0"/>
      <c r="D1740" s="0"/>
      <c r="E1740" s="0"/>
      <c r="F1740" s="0"/>
      <c r="G1740" s="0"/>
      <c r="H1740" s="0"/>
      <c r="I1740" s="0"/>
      <c r="J1740" s="0"/>
      <c r="K1740" s="0"/>
      <c r="L1740" s="0"/>
      <c r="M1740" s="0"/>
      <c r="N1740" s="0"/>
      <c r="O1740" s="0"/>
      <c r="P1740" s="0"/>
      <c r="Q1740" s="287"/>
      <c r="R1740" s="287"/>
      <c r="S1740" s="287"/>
    </row>
    <row r="1741" customFormat="false" ht="12.75" hidden="false" customHeight="true" outlineLevel="0" collapsed="false">
      <c r="A1741" s="0"/>
      <c r="B1741" s="0"/>
      <c r="C1741" s="0"/>
      <c r="D1741" s="0"/>
      <c r="E1741" s="0"/>
      <c r="F1741" s="0"/>
      <c r="G1741" s="0"/>
      <c r="H1741" s="0"/>
      <c r="I1741" s="0"/>
      <c r="J1741" s="0"/>
      <c r="K1741" s="0"/>
      <c r="L1741" s="0"/>
      <c r="M1741" s="0"/>
      <c r="N1741" s="0"/>
      <c r="O1741" s="0"/>
      <c r="P1741" s="0"/>
      <c r="Q1741" s="287"/>
      <c r="R1741" s="287"/>
      <c r="S1741" s="287"/>
    </row>
    <row r="1742" customFormat="false" ht="12.75" hidden="false" customHeight="true" outlineLevel="0" collapsed="false">
      <c r="A1742" s="0"/>
      <c r="B1742" s="0"/>
      <c r="C1742" s="0"/>
      <c r="D1742" s="0"/>
      <c r="E1742" s="0"/>
      <c r="F1742" s="0"/>
      <c r="G1742" s="0"/>
      <c r="H1742" s="0"/>
      <c r="I1742" s="0"/>
      <c r="J1742" s="0"/>
      <c r="K1742" s="0"/>
      <c r="L1742" s="0"/>
      <c r="M1742" s="0"/>
      <c r="N1742" s="0"/>
      <c r="O1742" s="0"/>
      <c r="P1742" s="0"/>
      <c r="Q1742" s="287"/>
      <c r="R1742" s="287"/>
      <c r="S1742" s="287"/>
    </row>
    <row r="1743" customFormat="false" ht="12.75" hidden="false" customHeight="true" outlineLevel="0" collapsed="false">
      <c r="A1743" s="0"/>
      <c r="B1743" s="0"/>
      <c r="C1743" s="0"/>
      <c r="D1743" s="0"/>
      <c r="E1743" s="0"/>
      <c r="F1743" s="0"/>
      <c r="G1743" s="0"/>
      <c r="H1743" s="0"/>
      <c r="I1743" s="0"/>
      <c r="J1743" s="0"/>
      <c r="K1743" s="0"/>
      <c r="L1743" s="0"/>
      <c r="M1743" s="0"/>
      <c r="N1743" s="0"/>
      <c r="O1743" s="0"/>
      <c r="P1743" s="0"/>
      <c r="Q1743" s="287"/>
      <c r="R1743" s="287"/>
      <c r="S1743" s="287"/>
    </row>
    <row r="1744" customFormat="false" ht="12.75" hidden="false" customHeight="true" outlineLevel="0" collapsed="false">
      <c r="A1744" s="0"/>
      <c r="B1744" s="0"/>
      <c r="C1744" s="0"/>
      <c r="D1744" s="0"/>
      <c r="E1744" s="0"/>
      <c r="F1744" s="0"/>
      <c r="G1744" s="0"/>
      <c r="H1744" s="0"/>
      <c r="I1744" s="0"/>
      <c r="J1744" s="0"/>
      <c r="K1744" s="0"/>
      <c r="L1744" s="0"/>
      <c r="M1744" s="0"/>
      <c r="N1744" s="0"/>
      <c r="O1744" s="0"/>
      <c r="P1744" s="0"/>
      <c r="Q1744" s="287"/>
      <c r="R1744" s="287"/>
      <c r="S1744" s="287"/>
    </row>
    <row r="1745" customFormat="false" ht="12.75" hidden="false" customHeight="true" outlineLevel="0" collapsed="false">
      <c r="A1745" s="0"/>
      <c r="B1745" s="0"/>
      <c r="C1745" s="0"/>
      <c r="D1745" s="0"/>
      <c r="E1745" s="0"/>
      <c r="F1745" s="0"/>
      <c r="G1745" s="0"/>
      <c r="H1745" s="0"/>
      <c r="I1745" s="0"/>
      <c r="J1745" s="0"/>
      <c r="K1745" s="0"/>
      <c r="L1745" s="0"/>
      <c r="M1745" s="0"/>
      <c r="N1745" s="0"/>
      <c r="O1745" s="0"/>
      <c r="P1745" s="0"/>
      <c r="Q1745" s="287"/>
      <c r="R1745" s="287"/>
      <c r="S1745" s="287"/>
    </row>
    <row r="1746" customFormat="false" ht="12.75" hidden="false" customHeight="true" outlineLevel="0" collapsed="false">
      <c r="A1746" s="0"/>
      <c r="B1746" s="0"/>
      <c r="C1746" s="0"/>
      <c r="D1746" s="0"/>
      <c r="E1746" s="0"/>
      <c r="F1746" s="0"/>
      <c r="G1746" s="0"/>
      <c r="H1746" s="0"/>
      <c r="I1746" s="0"/>
      <c r="J1746" s="0"/>
      <c r="K1746" s="0"/>
      <c r="L1746" s="0"/>
      <c r="M1746" s="0"/>
      <c r="N1746" s="0"/>
      <c r="O1746" s="0"/>
      <c r="P1746" s="0"/>
      <c r="Q1746" s="287"/>
      <c r="R1746" s="287"/>
      <c r="S1746" s="287"/>
    </row>
    <row r="1747" customFormat="false" ht="12.75" hidden="false" customHeight="true" outlineLevel="0" collapsed="false">
      <c r="A1747" s="0"/>
      <c r="B1747" s="0"/>
      <c r="C1747" s="0"/>
      <c r="D1747" s="0"/>
      <c r="E1747" s="0"/>
      <c r="F1747" s="0"/>
      <c r="G1747" s="0"/>
      <c r="H1747" s="0"/>
      <c r="I1747" s="0"/>
      <c r="J1747" s="0"/>
      <c r="K1747" s="0"/>
      <c r="L1747" s="0"/>
      <c r="M1747" s="0"/>
      <c r="N1747" s="0"/>
      <c r="O1747" s="0"/>
      <c r="P1747" s="0"/>
      <c r="Q1747" s="287"/>
      <c r="R1747" s="287"/>
      <c r="S1747" s="287"/>
    </row>
    <row r="1748" customFormat="false" ht="12.75" hidden="false" customHeight="true" outlineLevel="0" collapsed="false">
      <c r="A1748" s="0"/>
      <c r="B1748" s="0"/>
      <c r="C1748" s="0"/>
      <c r="D1748" s="0"/>
      <c r="E1748" s="0"/>
      <c r="F1748" s="0"/>
      <c r="G1748" s="0"/>
      <c r="H1748" s="0"/>
      <c r="I1748" s="0"/>
      <c r="J1748" s="0"/>
      <c r="K1748" s="0"/>
      <c r="L1748" s="0"/>
      <c r="M1748" s="0"/>
      <c r="N1748" s="0"/>
      <c r="O1748" s="0"/>
      <c r="P1748" s="0"/>
      <c r="Q1748" s="287"/>
      <c r="R1748" s="287"/>
      <c r="S1748" s="287"/>
    </row>
    <row r="1749" customFormat="false" ht="12.75" hidden="false" customHeight="true" outlineLevel="0" collapsed="false">
      <c r="A1749" s="0"/>
      <c r="B1749" s="0"/>
      <c r="C1749" s="0"/>
      <c r="D1749" s="0"/>
      <c r="E1749" s="0"/>
      <c r="F1749" s="0"/>
      <c r="G1749" s="0"/>
      <c r="H1749" s="0"/>
      <c r="I1749" s="0"/>
      <c r="J1749" s="0"/>
      <c r="K1749" s="0"/>
      <c r="L1749" s="0"/>
      <c r="M1749" s="0"/>
      <c r="N1749" s="0"/>
      <c r="O1749" s="0"/>
      <c r="P1749" s="0"/>
      <c r="Q1749" s="287"/>
      <c r="R1749" s="287"/>
      <c r="S1749" s="287"/>
    </row>
    <row r="1750" customFormat="false" ht="12.75" hidden="false" customHeight="true" outlineLevel="0" collapsed="false">
      <c r="A1750" s="0"/>
      <c r="B1750" s="0"/>
      <c r="C1750" s="0"/>
      <c r="D1750" s="0"/>
      <c r="E1750" s="0"/>
      <c r="F1750" s="0"/>
      <c r="G1750" s="0"/>
      <c r="H1750" s="0"/>
      <c r="I1750" s="0"/>
      <c r="J1750" s="0"/>
      <c r="K1750" s="0"/>
      <c r="L1750" s="0"/>
      <c r="M1750" s="0"/>
      <c r="N1750" s="0"/>
      <c r="O1750" s="0"/>
      <c r="P1750" s="0"/>
      <c r="Q1750" s="287"/>
      <c r="R1750" s="287"/>
      <c r="S1750" s="287"/>
    </row>
    <row r="1751" customFormat="false" ht="12.75" hidden="false" customHeight="true" outlineLevel="0" collapsed="false">
      <c r="A1751" s="0"/>
      <c r="B1751" s="0"/>
      <c r="C1751" s="0"/>
      <c r="D1751" s="0"/>
      <c r="E1751" s="0"/>
      <c r="F1751" s="0"/>
      <c r="G1751" s="0"/>
      <c r="H1751" s="0"/>
      <c r="I1751" s="0"/>
      <c r="J1751" s="0"/>
      <c r="K1751" s="0"/>
      <c r="L1751" s="0"/>
      <c r="M1751" s="0"/>
      <c r="N1751" s="0"/>
      <c r="O1751" s="0"/>
      <c r="P1751" s="0"/>
      <c r="Q1751" s="287"/>
      <c r="R1751" s="287"/>
      <c r="S1751" s="287"/>
    </row>
    <row r="1752" customFormat="false" ht="12.75" hidden="false" customHeight="true" outlineLevel="0" collapsed="false">
      <c r="A1752" s="0"/>
      <c r="B1752" s="0"/>
      <c r="C1752" s="0"/>
      <c r="D1752" s="0"/>
      <c r="E1752" s="0"/>
      <c r="F1752" s="0"/>
      <c r="G1752" s="0"/>
      <c r="H1752" s="0"/>
      <c r="I1752" s="0"/>
      <c r="J1752" s="0"/>
      <c r="K1752" s="0"/>
      <c r="L1752" s="0"/>
      <c r="M1752" s="0"/>
      <c r="N1752" s="0"/>
      <c r="O1752" s="0"/>
      <c r="P1752" s="0"/>
      <c r="Q1752" s="287"/>
      <c r="R1752" s="287"/>
      <c r="S1752" s="287"/>
    </row>
    <row r="1753" customFormat="false" ht="12.75" hidden="false" customHeight="true" outlineLevel="0" collapsed="false">
      <c r="A1753" s="0"/>
      <c r="B1753" s="0"/>
      <c r="C1753" s="0"/>
      <c r="D1753" s="0"/>
      <c r="E1753" s="0"/>
      <c r="F1753" s="0"/>
      <c r="G1753" s="0"/>
      <c r="H1753" s="0"/>
      <c r="I1753" s="0"/>
      <c r="J1753" s="0"/>
      <c r="K1753" s="0"/>
      <c r="L1753" s="0"/>
      <c r="M1753" s="0"/>
      <c r="N1753" s="0"/>
      <c r="O1753" s="0"/>
      <c r="P1753" s="0"/>
      <c r="Q1753" s="287"/>
      <c r="R1753" s="287"/>
      <c r="S1753" s="287"/>
    </row>
    <row r="1754" customFormat="false" ht="12.75" hidden="false" customHeight="true" outlineLevel="0" collapsed="false">
      <c r="A1754" s="0"/>
      <c r="B1754" s="0"/>
      <c r="C1754" s="0"/>
      <c r="D1754" s="0"/>
      <c r="E1754" s="0"/>
      <c r="F1754" s="0"/>
      <c r="G1754" s="0"/>
      <c r="H1754" s="0"/>
      <c r="I1754" s="0"/>
      <c r="J1754" s="0"/>
      <c r="K1754" s="0"/>
      <c r="L1754" s="0"/>
      <c r="M1754" s="0"/>
      <c r="N1754" s="0"/>
      <c r="O1754" s="0"/>
      <c r="P1754" s="0"/>
      <c r="Q1754" s="287"/>
      <c r="R1754" s="287"/>
      <c r="S1754" s="287"/>
    </row>
    <row r="1755" customFormat="false" ht="12.75" hidden="false" customHeight="true" outlineLevel="0" collapsed="false">
      <c r="A1755" s="0"/>
      <c r="B1755" s="0"/>
      <c r="C1755" s="0"/>
      <c r="D1755" s="0"/>
      <c r="E1755" s="0"/>
      <c r="F1755" s="0"/>
      <c r="G1755" s="0"/>
      <c r="H1755" s="0"/>
      <c r="I1755" s="0"/>
      <c r="J1755" s="0"/>
      <c r="K1755" s="0"/>
      <c r="L1755" s="0"/>
      <c r="M1755" s="0"/>
      <c r="N1755" s="0"/>
      <c r="O1755" s="0"/>
      <c r="P1755" s="0"/>
      <c r="Q1755" s="287"/>
      <c r="R1755" s="287"/>
      <c r="S1755" s="287"/>
    </row>
    <row r="1756" customFormat="false" ht="12.75" hidden="false" customHeight="true" outlineLevel="0" collapsed="false">
      <c r="A1756" s="0"/>
      <c r="B1756" s="0"/>
      <c r="C1756" s="0"/>
      <c r="D1756" s="0"/>
      <c r="E1756" s="0"/>
      <c r="F1756" s="0"/>
      <c r="G1756" s="0"/>
      <c r="H1756" s="0"/>
      <c r="I1756" s="0"/>
      <c r="J1756" s="0"/>
      <c r="K1756" s="0"/>
      <c r="L1756" s="0"/>
      <c r="M1756" s="0"/>
      <c r="N1756" s="0"/>
      <c r="O1756" s="0"/>
      <c r="P1756" s="0"/>
      <c r="Q1756" s="287"/>
      <c r="R1756" s="287"/>
      <c r="S1756" s="287"/>
    </row>
    <row r="1757" customFormat="false" ht="12.75" hidden="false" customHeight="true" outlineLevel="0" collapsed="false">
      <c r="A1757" s="0"/>
      <c r="B1757" s="0"/>
      <c r="C1757" s="0"/>
      <c r="D1757" s="0"/>
      <c r="E1757" s="0"/>
      <c r="F1757" s="0"/>
      <c r="G1757" s="0"/>
      <c r="H1757" s="0"/>
      <c r="I1757" s="0"/>
      <c r="J1757" s="0"/>
      <c r="K1757" s="0"/>
      <c r="L1757" s="0"/>
      <c r="M1757" s="0"/>
      <c r="N1757" s="0"/>
      <c r="O1757" s="0"/>
      <c r="P1757" s="0"/>
      <c r="Q1757" s="287"/>
      <c r="R1757" s="287"/>
      <c r="S1757" s="287"/>
    </row>
    <row r="1758" customFormat="false" ht="12.75" hidden="false" customHeight="true" outlineLevel="0" collapsed="false">
      <c r="A1758" s="0"/>
      <c r="B1758" s="0"/>
      <c r="C1758" s="0"/>
      <c r="D1758" s="0"/>
      <c r="E1758" s="0"/>
      <c r="F1758" s="0"/>
      <c r="G1758" s="0"/>
      <c r="H1758" s="0"/>
      <c r="I1758" s="0"/>
      <c r="J1758" s="0"/>
      <c r="K1758" s="0"/>
      <c r="L1758" s="0"/>
      <c r="M1758" s="0"/>
      <c r="N1758" s="0"/>
      <c r="O1758" s="0"/>
      <c r="P1758" s="0"/>
      <c r="Q1758" s="287"/>
      <c r="R1758" s="287"/>
      <c r="S1758" s="287"/>
    </row>
    <row r="1759" customFormat="false" ht="12.75" hidden="false" customHeight="true" outlineLevel="0" collapsed="false">
      <c r="A1759" s="0"/>
      <c r="B1759" s="0"/>
      <c r="C1759" s="0"/>
      <c r="D1759" s="0"/>
      <c r="E1759" s="0"/>
      <c r="F1759" s="0"/>
      <c r="G1759" s="0"/>
      <c r="H1759" s="0"/>
      <c r="I1759" s="0"/>
      <c r="J1759" s="0"/>
      <c r="K1759" s="0"/>
      <c r="L1759" s="0"/>
      <c r="M1759" s="0"/>
      <c r="N1759" s="0"/>
      <c r="O1759" s="0"/>
      <c r="P1759" s="0"/>
      <c r="Q1759" s="287"/>
      <c r="R1759" s="287"/>
      <c r="S1759" s="287"/>
    </row>
    <row r="1760" customFormat="false" ht="12.75" hidden="false" customHeight="true" outlineLevel="0" collapsed="false">
      <c r="A1760" s="0"/>
      <c r="B1760" s="0"/>
      <c r="C1760" s="0"/>
      <c r="D1760" s="0"/>
      <c r="E1760" s="0"/>
      <c r="F1760" s="0"/>
      <c r="G1760" s="0"/>
      <c r="H1760" s="0"/>
      <c r="I1760" s="0"/>
      <c r="J1760" s="0"/>
      <c r="K1760" s="0"/>
      <c r="L1760" s="0"/>
      <c r="M1760" s="0"/>
      <c r="N1760" s="0"/>
      <c r="O1760" s="0"/>
      <c r="P1760" s="0"/>
      <c r="Q1760" s="287"/>
      <c r="R1760" s="287"/>
      <c r="S1760" s="287"/>
    </row>
    <row r="1761" customFormat="false" ht="12.75" hidden="false" customHeight="true" outlineLevel="0" collapsed="false">
      <c r="A1761" s="0"/>
      <c r="B1761" s="0"/>
      <c r="C1761" s="0"/>
      <c r="D1761" s="0"/>
      <c r="E1761" s="0"/>
      <c r="F1761" s="0"/>
      <c r="G1761" s="0"/>
      <c r="H1761" s="0"/>
      <c r="I1761" s="0"/>
      <c r="J1761" s="0"/>
      <c r="K1761" s="0"/>
      <c r="L1761" s="0"/>
      <c r="M1761" s="0"/>
      <c r="N1761" s="0"/>
      <c r="O1761" s="0"/>
      <c r="P1761" s="0"/>
      <c r="Q1761" s="287"/>
      <c r="R1761" s="287"/>
      <c r="S1761" s="287"/>
    </row>
    <row r="1762" customFormat="false" ht="12.75" hidden="false" customHeight="true" outlineLevel="0" collapsed="false">
      <c r="A1762" s="0"/>
      <c r="B1762" s="0"/>
      <c r="C1762" s="0"/>
      <c r="D1762" s="0"/>
      <c r="E1762" s="0"/>
      <c r="F1762" s="0"/>
      <c r="G1762" s="0"/>
      <c r="H1762" s="0"/>
      <c r="I1762" s="0"/>
      <c r="J1762" s="0"/>
      <c r="K1762" s="0"/>
      <c r="L1762" s="0"/>
      <c r="M1762" s="0"/>
      <c r="N1762" s="0"/>
      <c r="O1762" s="0"/>
      <c r="P1762" s="0"/>
      <c r="Q1762" s="287"/>
      <c r="R1762" s="287"/>
      <c r="S1762" s="287"/>
    </row>
    <row r="1763" customFormat="false" ht="12.75" hidden="false" customHeight="true" outlineLevel="0" collapsed="false">
      <c r="A1763" s="0"/>
      <c r="B1763" s="0"/>
      <c r="C1763" s="0"/>
      <c r="D1763" s="0"/>
      <c r="E1763" s="0"/>
      <c r="F1763" s="0"/>
      <c r="G1763" s="0"/>
      <c r="H1763" s="0"/>
      <c r="I1763" s="0"/>
      <c r="J1763" s="0"/>
      <c r="K1763" s="0"/>
      <c r="L1763" s="0"/>
      <c r="M1763" s="0"/>
      <c r="N1763" s="0"/>
      <c r="O1763" s="0"/>
      <c r="P1763" s="0"/>
      <c r="Q1763" s="287"/>
      <c r="R1763" s="287"/>
      <c r="S1763" s="287"/>
    </row>
    <row r="1764" customFormat="false" ht="12.75" hidden="false" customHeight="true" outlineLevel="0" collapsed="false">
      <c r="A1764" s="0"/>
      <c r="B1764" s="0"/>
      <c r="C1764" s="0"/>
      <c r="D1764" s="0"/>
      <c r="E1764" s="0"/>
      <c r="F1764" s="0"/>
      <c r="G1764" s="0"/>
      <c r="H1764" s="0"/>
      <c r="I1764" s="0"/>
      <c r="J1764" s="0"/>
      <c r="K1764" s="0"/>
      <c r="L1764" s="0"/>
      <c r="M1764" s="0"/>
      <c r="N1764" s="0"/>
      <c r="O1764" s="0"/>
      <c r="P1764" s="0"/>
      <c r="Q1764" s="287"/>
      <c r="R1764" s="287"/>
      <c r="S1764" s="287"/>
    </row>
    <row r="1765" customFormat="false" ht="12.75" hidden="false" customHeight="true" outlineLevel="0" collapsed="false">
      <c r="A1765" s="0"/>
      <c r="B1765" s="0"/>
      <c r="C1765" s="0"/>
      <c r="D1765" s="0"/>
      <c r="E1765" s="0"/>
      <c r="F1765" s="0"/>
      <c r="G1765" s="0"/>
      <c r="H1765" s="0"/>
      <c r="I1765" s="0"/>
      <c r="J1765" s="0"/>
      <c r="K1765" s="0"/>
      <c r="L1765" s="0"/>
      <c r="M1765" s="0"/>
      <c r="N1765" s="0"/>
      <c r="O1765" s="0"/>
      <c r="P1765" s="0"/>
      <c r="Q1765" s="287"/>
      <c r="R1765" s="287"/>
      <c r="S1765" s="287"/>
    </row>
    <row r="1766" customFormat="false" ht="12.75" hidden="false" customHeight="true" outlineLevel="0" collapsed="false">
      <c r="A1766" s="0"/>
      <c r="B1766" s="0"/>
      <c r="C1766" s="0"/>
      <c r="D1766" s="0"/>
      <c r="E1766" s="0"/>
      <c r="F1766" s="0"/>
      <c r="G1766" s="0"/>
      <c r="H1766" s="0"/>
      <c r="I1766" s="0"/>
      <c r="J1766" s="0"/>
      <c r="K1766" s="0"/>
      <c r="L1766" s="0"/>
      <c r="M1766" s="0"/>
      <c r="N1766" s="0"/>
      <c r="O1766" s="0"/>
      <c r="P1766" s="0"/>
      <c r="Q1766" s="287"/>
      <c r="R1766" s="287"/>
      <c r="S1766" s="287"/>
    </row>
    <row r="1767" customFormat="false" ht="12.75" hidden="false" customHeight="true" outlineLevel="0" collapsed="false">
      <c r="A1767" s="0"/>
      <c r="B1767" s="0"/>
      <c r="C1767" s="0"/>
      <c r="D1767" s="0"/>
      <c r="E1767" s="0"/>
      <c r="F1767" s="0"/>
      <c r="G1767" s="0"/>
      <c r="H1767" s="0"/>
      <c r="I1767" s="0"/>
      <c r="J1767" s="0"/>
      <c r="K1767" s="0"/>
      <c r="L1767" s="0"/>
      <c r="M1767" s="0"/>
      <c r="N1767" s="0"/>
      <c r="O1767" s="0"/>
      <c r="P1767" s="0"/>
      <c r="Q1767" s="287"/>
      <c r="R1767" s="287"/>
      <c r="S1767" s="287"/>
    </row>
    <row r="1768" customFormat="false" ht="12.75" hidden="false" customHeight="true" outlineLevel="0" collapsed="false">
      <c r="A1768" s="0"/>
      <c r="B1768" s="0"/>
      <c r="C1768" s="0"/>
      <c r="D1768" s="0"/>
      <c r="E1768" s="0"/>
      <c r="F1768" s="0"/>
      <c r="G1768" s="0"/>
      <c r="H1768" s="0"/>
      <c r="I1768" s="0"/>
      <c r="J1768" s="0"/>
      <c r="K1768" s="0"/>
      <c r="L1768" s="0"/>
      <c r="M1768" s="0"/>
      <c r="N1768" s="0"/>
      <c r="O1768" s="0"/>
      <c r="P1768" s="0"/>
      <c r="Q1768" s="287"/>
      <c r="R1768" s="287"/>
      <c r="S1768" s="287"/>
    </row>
    <row r="1769" customFormat="false" ht="12.75" hidden="false" customHeight="true" outlineLevel="0" collapsed="false">
      <c r="A1769" s="0"/>
      <c r="B1769" s="0"/>
      <c r="C1769" s="0"/>
      <c r="D1769" s="0"/>
      <c r="E1769" s="0"/>
      <c r="F1769" s="0"/>
      <c r="G1769" s="0"/>
      <c r="H1769" s="0"/>
      <c r="I1769" s="0"/>
      <c r="J1769" s="0"/>
      <c r="K1769" s="0"/>
      <c r="L1769" s="0"/>
      <c r="M1769" s="0"/>
      <c r="N1769" s="0"/>
      <c r="O1769" s="0"/>
      <c r="P1769" s="0"/>
      <c r="Q1769" s="287"/>
      <c r="R1769" s="287"/>
      <c r="S1769" s="287"/>
    </row>
    <row r="1770" customFormat="false" ht="12.75" hidden="false" customHeight="true" outlineLevel="0" collapsed="false">
      <c r="A1770" s="0"/>
      <c r="B1770" s="0"/>
      <c r="C1770" s="0"/>
      <c r="D1770" s="0"/>
      <c r="E1770" s="0"/>
      <c r="F1770" s="0"/>
      <c r="G1770" s="0"/>
      <c r="H1770" s="0"/>
      <c r="I1770" s="0"/>
      <c r="J1770" s="0"/>
      <c r="K1770" s="0"/>
      <c r="L1770" s="0"/>
      <c r="M1770" s="0"/>
      <c r="N1770" s="0"/>
      <c r="O1770" s="0"/>
      <c r="P1770" s="0"/>
      <c r="Q1770" s="287"/>
      <c r="R1770" s="287"/>
      <c r="S1770" s="287"/>
    </row>
    <row r="1771" customFormat="false" ht="12.75" hidden="false" customHeight="true" outlineLevel="0" collapsed="false">
      <c r="A1771" s="0"/>
      <c r="B1771" s="0"/>
      <c r="C1771" s="0"/>
      <c r="D1771" s="0"/>
      <c r="E1771" s="0"/>
      <c r="F1771" s="0"/>
      <c r="G1771" s="0"/>
      <c r="H1771" s="0"/>
      <c r="I1771" s="0"/>
      <c r="J1771" s="0"/>
      <c r="K1771" s="0"/>
      <c r="L1771" s="0"/>
      <c r="M1771" s="0"/>
      <c r="N1771" s="0"/>
      <c r="O1771" s="0"/>
      <c r="P1771" s="0"/>
      <c r="Q1771" s="287"/>
      <c r="R1771" s="287"/>
      <c r="S1771" s="287"/>
    </row>
    <row r="1772" customFormat="false" ht="12.75" hidden="false" customHeight="true" outlineLevel="0" collapsed="false">
      <c r="A1772" s="0"/>
      <c r="B1772" s="0"/>
      <c r="C1772" s="0"/>
      <c r="D1772" s="0"/>
      <c r="E1772" s="0"/>
      <c r="F1772" s="0"/>
      <c r="G1772" s="0"/>
      <c r="H1772" s="0"/>
      <c r="I1772" s="0"/>
      <c r="J1772" s="0"/>
      <c r="K1772" s="0"/>
      <c r="L1772" s="0"/>
      <c r="M1772" s="0"/>
      <c r="N1772" s="0"/>
      <c r="O1772" s="0"/>
      <c r="P1772" s="0"/>
      <c r="Q1772" s="287"/>
      <c r="R1772" s="287"/>
      <c r="S1772" s="287"/>
    </row>
    <row r="1773" customFormat="false" ht="12.75" hidden="false" customHeight="true" outlineLevel="0" collapsed="false">
      <c r="A1773" s="0"/>
      <c r="B1773" s="0"/>
      <c r="C1773" s="0"/>
      <c r="D1773" s="0"/>
      <c r="E1773" s="0"/>
      <c r="F1773" s="0"/>
      <c r="G1773" s="0"/>
      <c r="H1773" s="0"/>
      <c r="I1773" s="0"/>
      <c r="J1773" s="0"/>
      <c r="K1773" s="0"/>
      <c r="L1773" s="0"/>
      <c r="M1773" s="0"/>
      <c r="N1773" s="0"/>
      <c r="O1773" s="0"/>
      <c r="P1773" s="0"/>
      <c r="Q1773" s="287"/>
      <c r="R1773" s="287"/>
      <c r="S1773" s="287"/>
    </row>
    <row r="1774" customFormat="false" ht="12.75" hidden="false" customHeight="true" outlineLevel="0" collapsed="false">
      <c r="A1774" s="0"/>
      <c r="B1774" s="0"/>
      <c r="C1774" s="0"/>
      <c r="D1774" s="0"/>
      <c r="E1774" s="0"/>
      <c r="F1774" s="0"/>
      <c r="G1774" s="0"/>
      <c r="H1774" s="0"/>
      <c r="I1774" s="0"/>
      <c r="J1774" s="0"/>
      <c r="K1774" s="0"/>
      <c r="L1774" s="0"/>
      <c r="M1774" s="0"/>
      <c r="N1774" s="0"/>
      <c r="O1774" s="0"/>
      <c r="P1774" s="0"/>
      <c r="Q1774" s="287"/>
      <c r="R1774" s="287"/>
      <c r="S1774" s="287"/>
    </row>
    <row r="1775" customFormat="false" ht="12.75" hidden="false" customHeight="true" outlineLevel="0" collapsed="false">
      <c r="A1775" s="0"/>
      <c r="B1775" s="0"/>
      <c r="C1775" s="0"/>
      <c r="D1775" s="0"/>
      <c r="E1775" s="0"/>
      <c r="F1775" s="0"/>
      <c r="G1775" s="0"/>
      <c r="H1775" s="0"/>
      <c r="I1775" s="0"/>
      <c r="J1775" s="0"/>
      <c r="K1775" s="0"/>
      <c r="L1775" s="0"/>
      <c r="M1775" s="0"/>
      <c r="N1775" s="0"/>
      <c r="O1775" s="0"/>
      <c r="P1775" s="0"/>
      <c r="Q1775" s="287"/>
      <c r="R1775" s="287"/>
      <c r="S1775" s="287"/>
    </row>
    <row r="1776" customFormat="false" ht="12.75" hidden="false" customHeight="true" outlineLevel="0" collapsed="false">
      <c r="A1776" s="0"/>
      <c r="B1776" s="0"/>
      <c r="C1776" s="0"/>
      <c r="D1776" s="0"/>
      <c r="E1776" s="0"/>
      <c r="F1776" s="0"/>
      <c r="G1776" s="0"/>
      <c r="H1776" s="0"/>
      <c r="I1776" s="0"/>
      <c r="J1776" s="0"/>
      <c r="K1776" s="0"/>
      <c r="L1776" s="0"/>
      <c r="M1776" s="0"/>
      <c r="N1776" s="0"/>
      <c r="O1776" s="0"/>
      <c r="P1776" s="0"/>
      <c r="Q1776" s="287"/>
      <c r="R1776" s="287"/>
      <c r="S1776" s="287"/>
    </row>
    <row r="1777" customFormat="false" ht="12.75" hidden="false" customHeight="true" outlineLevel="0" collapsed="false">
      <c r="A1777" s="0"/>
      <c r="B1777" s="0"/>
      <c r="C1777" s="0"/>
      <c r="D1777" s="0"/>
      <c r="E1777" s="0"/>
      <c r="F1777" s="0"/>
      <c r="G1777" s="0"/>
      <c r="H1777" s="0"/>
      <c r="I1777" s="0"/>
      <c r="J1777" s="0"/>
      <c r="K1777" s="0"/>
      <c r="L1777" s="0"/>
      <c r="M1777" s="0"/>
      <c r="N1777" s="0"/>
      <c r="O1777" s="0"/>
      <c r="P1777" s="0"/>
      <c r="Q1777" s="287"/>
      <c r="R1777" s="287"/>
      <c r="S1777" s="287"/>
    </row>
    <row r="1778" customFormat="false" ht="12.75" hidden="false" customHeight="true" outlineLevel="0" collapsed="false">
      <c r="A1778" s="0"/>
      <c r="B1778" s="0"/>
      <c r="C1778" s="0"/>
      <c r="D1778" s="0"/>
      <c r="E1778" s="0"/>
      <c r="F1778" s="0"/>
      <c r="G1778" s="0"/>
      <c r="H1778" s="0"/>
      <c r="I1778" s="0"/>
      <c r="J1778" s="0"/>
      <c r="K1778" s="0"/>
      <c r="L1778" s="0"/>
      <c r="M1778" s="0"/>
      <c r="N1778" s="0"/>
      <c r="O1778" s="0"/>
      <c r="P1778" s="0"/>
      <c r="Q1778" s="287"/>
      <c r="R1778" s="287"/>
      <c r="S1778" s="287"/>
    </row>
    <row r="1779" customFormat="false" ht="12.75" hidden="false" customHeight="true" outlineLevel="0" collapsed="false">
      <c r="A1779" s="0"/>
      <c r="B1779" s="0"/>
      <c r="C1779" s="0"/>
      <c r="D1779" s="0"/>
      <c r="E1779" s="0"/>
      <c r="F1779" s="0"/>
      <c r="G1779" s="0"/>
      <c r="H1779" s="0"/>
      <c r="I1779" s="0"/>
      <c r="J1779" s="0"/>
      <c r="K1779" s="0"/>
      <c r="L1779" s="0"/>
      <c r="M1779" s="0"/>
      <c r="N1779" s="0"/>
      <c r="O1779" s="0"/>
      <c r="P1779" s="0"/>
      <c r="Q1779" s="287"/>
      <c r="R1779" s="287"/>
      <c r="S1779" s="287"/>
    </row>
    <row r="1780" customFormat="false" ht="12.75" hidden="false" customHeight="true" outlineLevel="0" collapsed="false">
      <c r="A1780" s="0"/>
      <c r="B1780" s="0"/>
      <c r="C1780" s="0"/>
      <c r="D1780" s="0"/>
      <c r="E1780" s="0"/>
      <c r="F1780" s="0"/>
      <c r="G1780" s="0"/>
      <c r="H1780" s="0"/>
      <c r="I1780" s="0"/>
      <c r="J1780" s="0"/>
      <c r="K1780" s="0"/>
      <c r="L1780" s="0"/>
      <c r="M1780" s="0"/>
      <c r="N1780" s="0"/>
      <c r="O1780" s="0"/>
      <c r="P1780" s="0"/>
      <c r="Q1780" s="287"/>
      <c r="R1780" s="287"/>
      <c r="S1780" s="287"/>
    </row>
    <row r="1781" customFormat="false" ht="12.75" hidden="false" customHeight="true" outlineLevel="0" collapsed="false">
      <c r="A1781" s="0"/>
      <c r="B1781" s="0"/>
      <c r="C1781" s="0"/>
      <c r="D1781" s="0"/>
      <c r="E1781" s="0"/>
      <c r="F1781" s="0"/>
      <c r="G1781" s="0"/>
      <c r="H1781" s="0"/>
      <c r="I1781" s="0"/>
      <c r="J1781" s="0"/>
      <c r="K1781" s="0"/>
      <c r="L1781" s="0"/>
      <c r="M1781" s="0"/>
      <c r="N1781" s="0"/>
      <c r="O1781" s="0"/>
      <c r="P1781" s="0"/>
      <c r="Q1781" s="287"/>
      <c r="R1781" s="287"/>
      <c r="S1781" s="287"/>
    </row>
    <row r="1782" customFormat="false" ht="12.75" hidden="false" customHeight="true" outlineLevel="0" collapsed="false">
      <c r="A1782" s="0"/>
      <c r="B1782" s="0"/>
      <c r="C1782" s="0"/>
      <c r="D1782" s="0"/>
      <c r="E1782" s="0"/>
      <c r="F1782" s="0"/>
      <c r="G1782" s="0"/>
      <c r="H1782" s="0"/>
      <c r="I1782" s="0"/>
      <c r="J1782" s="0"/>
      <c r="K1782" s="0"/>
      <c r="L1782" s="0"/>
      <c r="M1782" s="0"/>
      <c r="N1782" s="0"/>
      <c r="O1782" s="0"/>
      <c r="P1782" s="0"/>
      <c r="Q1782" s="287"/>
      <c r="R1782" s="287"/>
      <c r="S1782" s="287"/>
    </row>
    <row r="1783" customFormat="false" ht="12.75" hidden="false" customHeight="true" outlineLevel="0" collapsed="false">
      <c r="A1783" s="0"/>
      <c r="B1783" s="0"/>
      <c r="C1783" s="0"/>
      <c r="D1783" s="0"/>
      <c r="E1783" s="0"/>
      <c r="F1783" s="0"/>
      <c r="G1783" s="0"/>
      <c r="H1783" s="0"/>
      <c r="I1783" s="0"/>
      <c r="J1783" s="0"/>
      <c r="K1783" s="0"/>
      <c r="L1783" s="0"/>
      <c r="M1783" s="0"/>
      <c r="N1783" s="0"/>
      <c r="O1783" s="0"/>
      <c r="P1783" s="0"/>
      <c r="Q1783" s="287"/>
      <c r="R1783" s="287"/>
      <c r="S1783" s="287"/>
    </row>
    <row r="1784" customFormat="false" ht="12.75" hidden="false" customHeight="true" outlineLevel="0" collapsed="false">
      <c r="A1784" s="0"/>
      <c r="B1784" s="0"/>
      <c r="C1784" s="0"/>
      <c r="D1784" s="0"/>
      <c r="E1784" s="0"/>
      <c r="F1784" s="0"/>
      <c r="G1784" s="0"/>
      <c r="H1784" s="0"/>
      <c r="I1784" s="0"/>
      <c r="J1784" s="0"/>
      <c r="K1784" s="0"/>
      <c r="L1784" s="0"/>
      <c r="M1784" s="0"/>
      <c r="N1784" s="0"/>
      <c r="O1784" s="0"/>
      <c r="P1784" s="0"/>
      <c r="Q1784" s="287"/>
      <c r="R1784" s="287"/>
      <c r="S1784" s="287"/>
    </row>
    <row r="1785" customFormat="false" ht="12.75" hidden="false" customHeight="true" outlineLevel="0" collapsed="false">
      <c r="A1785" s="0"/>
      <c r="B1785" s="0"/>
      <c r="C1785" s="0"/>
      <c r="D1785" s="0"/>
      <c r="E1785" s="0"/>
      <c r="F1785" s="0"/>
      <c r="G1785" s="0"/>
      <c r="H1785" s="0"/>
      <c r="I1785" s="0"/>
      <c r="J1785" s="0"/>
      <c r="K1785" s="0"/>
      <c r="L1785" s="0"/>
      <c r="M1785" s="0"/>
      <c r="N1785" s="0"/>
      <c r="O1785" s="0"/>
      <c r="P1785" s="0"/>
      <c r="Q1785" s="287"/>
      <c r="R1785" s="287"/>
      <c r="S1785" s="287"/>
    </row>
    <row r="1786" customFormat="false" ht="12.75" hidden="false" customHeight="true" outlineLevel="0" collapsed="false">
      <c r="A1786" s="0"/>
      <c r="B1786" s="0"/>
      <c r="C1786" s="0"/>
      <c r="D1786" s="0"/>
      <c r="E1786" s="0"/>
      <c r="F1786" s="0"/>
      <c r="G1786" s="0"/>
      <c r="H1786" s="0"/>
      <c r="I1786" s="0"/>
      <c r="J1786" s="0"/>
      <c r="K1786" s="0"/>
      <c r="L1786" s="0"/>
      <c r="M1786" s="0"/>
      <c r="N1786" s="0"/>
      <c r="O1786" s="0"/>
      <c r="P1786" s="0"/>
      <c r="Q1786" s="287"/>
      <c r="R1786" s="287"/>
      <c r="S1786" s="287"/>
    </row>
    <row r="1787" customFormat="false" ht="12.75" hidden="false" customHeight="true" outlineLevel="0" collapsed="false">
      <c r="A1787" s="0"/>
      <c r="B1787" s="0"/>
      <c r="C1787" s="0"/>
      <c r="D1787" s="0"/>
      <c r="E1787" s="0"/>
      <c r="F1787" s="0"/>
      <c r="G1787" s="0"/>
      <c r="H1787" s="0"/>
      <c r="I1787" s="0"/>
      <c r="J1787" s="0"/>
      <c r="K1787" s="0"/>
      <c r="L1787" s="0"/>
      <c r="M1787" s="0"/>
      <c r="N1787" s="0"/>
      <c r="O1787" s="0"/>
      <c r="P1787" s="0"/>
      <c r="Q1787" s="287"/>
      <c r="R1787" s="287"/>
      <c r="S1787" s="287"/>
    </row>
    <row r="1788" customFormat="false" ht="12.75" hidden="false" customHeight="true" outlineLevel="0" collapsed="false">
      <c r="A1788" s="0"/>
      <c r="B1788" s="0"/>
      <c r="C1788" s="0"/>
      <c r="D1788" s="0"/>
      <c r="E1788" s="0"/>
      <c r="F1788" s="0"/>
      <c r="G1788" s="0"/>
      <c r="H1788" s="0"/>
      <c r="I1788" s="0"/>
      <c r="J1788" s="0"/>
      <c r="K1788" s="0"/>
      <c r="L1788" s="0"/>
      <c r="M1788" s="0"/>
      <c r="N1788" s="0"/>
      <c r="O1788" s="0"/>
      <c r="P1788" s="0"/>
      <c r="Q1788" s="287"/>
      <c r="R1788" s="287"/>
      <c r="S1788" s="287"/>
    </row>
    <row r="1789" customFormat="false" ht="12.75" hidden="false" customHeight="true" outlineLevel="0" collapsed="false">
      <c r="A1789" s="0"/>
      <c r="B1789" s="0"/>
      <c r="C1789" s="0"/>
      <c r="D1789" s="0"/>
      <c r="E1789" s="0"/>
      <c r="F1789" s="0"/>
      <c r="G1789" s="0"/>
      <c r="H1789" s="0"/>
      <c r="I1789" s="0"/>
      <c r="J1789" s="0"/>
      <c r="K1789" s="0"/>
      <c r="L1789" s="0"/>
      <c r="M1789" s="0"/>
      <c r="N1789" s="0"/>
      <c r="O1789" s="0"/>
      <c r="P1789" s="0"/>
      <c r="Q1789" s="287"/>
      <c r="R1789" s="287"/>
      <c r="S1789" s="287"/>
    </row>
    <row r="1790" customFormat="false" ht="12.75" hidden="false" customHeight="true" outlineLevel="0" collapsed="false">
      <c r="A1790" s="0"/>
      <c r="B1790" s="0"/>
      <c r="C1790" s="0"/>
      <c r="D1790" s="0"/>
      <c r="E1790" s="0"/>
      <c r="F1790" s="0"/>
      <c r="G1790" s="0"/>
      <c r="H1790" s="0"/>
      <c r="I1790" s="0"/>
      <c r="J1790" s="0"/>
      <c r="K1790" s="0"/>
      <c r="L1790" s="0"/>
      <c r="M1790" s="0"/>
      <c r="N1790" s="0"/>
      <c r="O1790" s="0"/>
      <c r="P1790" s="0"/>
      <c r="Q1790" s="287"/>
      <c r="R1790" s="287"/>
      <c r="S1790" s="287"/>
    </row>
    <row r="1791" customFormat="false" ht="12.75" hidden="false" customHeight="true" outlineLevel="0" collapsed="false">
      <c r="A1791" s="0"/>
      <c r="B1791" s="0"/>
      <c r="C1791" s="0"/>
      <c r="D1791" s="0"/>
      <c r="E1791" s="0"/>
      <c r="F1791" s="0"/>
      <c r="G1791" s="0"/>
      <c r="H1791" s="0"/>
      <c r="I1791" s="0"/>
      <c r="J1791" s="0"/>
      <c r="K1791" s="0"/>
      <c r="L1791" s="0"/>
      <c r="M1791" s="0"/>
      <c r="N1791" s="0"/>
      <c r="O1791" s="0"/>
      <c r="P1791" s="0"/>
      <c r="Q1791" s="287"/>
      <c r="R1791" s="287"/>
      <c r="S1791" s="287"/>
    </row>
    <row r="1792" customFormat="false" ht="12.75" hidden="false" customHeight="true" outlineLevel="0" collapsed="false">
      <c r="A1792" s="0"/>
      <c r="B1792" s="0"/>
      <c r="C1792" s="0"/>
      <c r="D1792" s="0"/>
      <c r="E1792" s="0"/>
      <c r="F1792" s="0"/>
      <c r="G1792" s="0"/>
      <c r="H1792" s="0"/>
      <c r="I1792" s="0"/>
      <c r="J1792" s="0"/>
      <c r="K1792" s="0"/>
      <c r="L1792" s="0"/>
      <c r="M1792" s="0"/>
      <c r="N1792" s="0"/>
      <c r="O1792" s="0"/>
      <c r="P1792" s="0"/>
      <c r="Q1792" s="287"/>
      <c r="R1792" s="287"/>
      <c r="S1792" s="287"/>
    </row>
    <row r="1793" customFormat="false" ht="12.75" hidden="false" customHeight="true" outlineLevel="0" collapsed="false">
      <c r="A1793" s="0"/>
      <c r="B1793" s="0"/>
      <c r="C1793" s="0"/>
      <c r="D1793" s="0"/>
      <c r="E1793" s="0"/>
      <c r="F1793" s="0"/>
      <c r="G1793" s="0"/>
      <c r="H1793" s="0"/>
      <c r="I1793" s="0"/>
      <c r="J1793" s="0"/>
      <c r="K1793" s="0"/>
      <c r="L1793" s="0"/>
      <c r="M1793" s="0"/>
      <c r="N1793" s="0"/>
      <c r="O1793" s="0"/>
      <c r="P1793" s="0"/>
      <c r="Q1793" s="287"/>
      <c r="R1793" s="287"/>
      <c r="S1793" s="287"/>
    </row>
    <row r="1794" customFormat="false" ht="12.75" hidden="false" customHeight="true" outlineLevel="0" collapsed="false">
      <c r="A1794" s="0"/>
      <c r="B1794" s="0"/>
      <c r="C1794" s="0"/>
      <c r="D1794" s="0"/>
      <c r="E1794" s="0"/>
      <c r="F1794" s="0"/>
      <c r="G1794" s="0"/>
      <c r="H1794" s="0"/>
      <c r="I1794" s="0"/>
      <c r="J1794" s="0"/>
      <c r="K1794" s="0"/>
      <c r="L1794" s="0"/>
      <c r="M1794" s="0"/>
      <c r="N1794" s="0"/>
      <c r="O1794" s="0"/>
      <c r="P1794" s="0"/>
      <c r="Q1794" s="287"/>
      <c r="R1794" s="287"/>
      <c r="S1794" s="287"/>
    </row>
    <row r="1795" customFormat="false" ht="12.75" hidden="false" customHeight="true" outlineLevel="0" collapsed="false">
      <c r="A1795" s="0"/>
      <c r="B1795" s="0"/>
      <c r="C1795" s="0"/>
      <c r="D1795" s="0"/>
      <c r="E1795" s="0"/>
      <c r="F1795" s="0"/>
      <c r="G1795" s="0"/>
      <c r="H1795" s="0"/>
      <c r="I1795" s="0"/>
      <c r="J1795" s="0"/>
      <c r="K1795" s="0"/>
      <c r="L1795" s="0"/>
      <c r="M1795" s="0"/>
      <c r="N1795" s="0"/>
      <c r="O1795" s="0"/>
      <c r="P1795" s="0"/>
      <c r="Q1795" s="287"/>
      <c r="R1795" s="287"/>
      <c r="S1795" s="287"/>
    </row>
    <row r="1796" customFormat="false" ht="12.75" hidden="false" customHeight="true" outlineLevel="0" collapsed="false">
      <c r="A1796" s="0"/>
      <c r="B1796" s="0"/>
      <c r="C1796" s="0"/>
      <c r="D1796" s="0"/>
      <c r="E1796" s="0"/>
      <c r="F1796" s="0"/>
      <c r="G1796" s="0"/>
      <c r="H1796" s="0"/>
      <c r="I1796" s="0"/>
      <c r="J1796" s="0"/>
      <c r="K1796" s="0"/>
      <c r="L1796" s="0"/>
      <c r="M1796" s="0"/>
      <c r="N1796" s="0"/>
      <c r="O1796" s="0"/>
      <c r="P1796" s="0"/>
      <c r="Q1796" s="287"/>
      <c r="R1796" s="287"/>
      <c r="S1796" s="287"/>
    </row>
    <row r="1797" customFormat="false" ht="12.75" hidden="false" customHeight="true" outlineLevel="0" collapsed="false">
      <c r="A1797" s="0"/>
      <c r="B1797" s="0"/>
      <c r="C1797" s="0"/>
      <c r="D1797" s="0"/>
      <c r="E1797" s="0"/>
      <c r="F1797" s="0"/>
      <c r="G1797" s="0"/>
      <c r="H1797" s="0"/>
      <c r="I1797" s="0"/>
      <c r="J1797" s="0"/>
      <c r="K1797" s="0"/>
      <c r="L1797" s="0"/>
      <c r="M1797" s="0"/>
      <c r="N1797" s="0"/>
      <c r="O1797" s="0"/>
      <c r="P1797" s="0"/>
      <c r="Q1797" s="287"/>
      <c r="R1797" s="287"/>
      <c r="S1797" s="287"/>
    </row>
    <row r="1798" customFormat="false" ht="12.75" hidden="false" customHeight="true" outlineLevel="0" collapsed="false">
      <c r="A1798" s="0"/>
      <c r="B1798" s="0"/>
      <c r="C1798" s="0"/>
      <c r="D1798" s="0"/>
      <c r="E1798" s="0"/>
      <c r="F1798" s="0"/>
      <c r="G1798" s="0"/>
      <c r="H1798" s="0"/>
      <c r="I1798" s="0"/>
      <c r="J1798" s="0"/>
      <c r="K1798" s="0"/>
      <c r="L1798" s="0"/>
      <c r="M1798" s="0"/>
      <c r="N1798" s="0"/>
      <c r="O1798" s="0"/>
      <c r="P1798" s="0"/>
      <c r="Q1798" s="287"/>
      <c r="R1798" s="287"/>
      <c r="S1798" s="287"/>
    </row>
    <row r="1799" customFormat="false" ht="12.75" hidden="false" customHeight="true" outlineLevel="0" collapsed="false">
      <c r="A1799" s="0"/>
      <c r="B1799" s="0"/>
      <c r="C1799" s="0"/>
      <c r="D1799" s="0"/>
      <c r="E1799" s="0"/>
      <c r="F1799" s="0"/>
      <c r="G1799" s="0"/>
      <c r="H1799" s="0"/>
      <c r="I1799" s="0"/>
      <c r="J1799" s="0"/>
      <c r="K1799" s="0"/>
      <c r="L1799" s="0"/>
      <c r="M1799" s="0"/>
      <c r="N1799" s="0"/>
      <c r="O1799" s="0"/>
      <c r="P1799" s="0"/>
      <c r="Q1799" s="287"/>
      <c r="R1799" s="287"/>
      <c r="S1799" s="287"/>
    </row>
    <row r="1800" customFormat="false" ht="12.75" hidden="false" customHeight="true" outlineLevel="0" collapsed="false">
      <c r="A1800" s="0"/>
      <c r="B1800" s="0"/>
      <c r="C1800" s="0"/>
      <c r="D1800" s="0"/>
      <c r="E1800" s="0"/>
      <c r="F1800" s="0"/>
      <c r="G1800" s="0"/>
      <c r="H1800" s="0"/>
      <c r="I1800" s="0"/>
      <c r="J1800" s="0"/>
      <c r="K1800" s="0"/>
      <c r="L1800" s="0"/>
      <c r="M1800" s="0"/>
      <c r="N1800" s="0"/>
      <c r="O1800" s="0"/>
      <c r="P1800" s="0"/>
      <c r="Q1800" s="287"/>
      <c r="R1800" s="287"/>
      <c r="S1800" s="287"/>
    </row>
    <row r="1801" customFormat="false" ht="12.75" hidden="false" customHeight="true" outlineLevel="0" collapsed="false">
      <c r="A1801" s="0"/>
      <c r="B1801" s="0"/>
      <c r="C1801" s="0"/>
      <c r="D1801" s="0"/>
      <c r="E1801" s="0"/>
      <c r="F1801" s="0"/>
      <c r="G1801" s="0"/>
      <c r="H1801" s="0"/>
      <c r="I1801" s="0"/>
      <c r="J1801" s="0"/>
      <c r="K1801" s="0"/>
      <c r="L1801" s="0"/>
      <c r="M1801" s="0"/>
      <c r="N1801" s="0"/>
      <c r="O1801" s="0"/>
      <c r="P1801" s="0"/>
      <c r="Q1801" s="287"/>
      <c r="R1801" s="287"/>
      <c r="S1801" s="287"/>
    </row>
    <row r="1802" customFormat="false" ht="12.75" hidden="false" customHeight="true" outlineLevel="0" collapsed="false">
      <c r="A1802" s="0"/>
      <c r="B1802" s="0"/>
      <c r="C1802" s="0"/>
      <c r="D1802" s="0"/>
      <c r="E1802" s="0"/>
      <c r="F1802" s="0"/>
      <c r="G1802" s="0"/>
      <c r="H1802" s="0"/>
      <c r="I1802" s="0"/>
      <c r="J1802" s="0"/>
      <c r="K1802" s="0"/>
      <c r="L1802" s="0"/>
      <c r="M1802" s="0"/>
      <c r="N1802" s="0"/>
      <c r="O1802" s="0"/>
      <c r="P1802" s="0"/>
      <c r="Q1802" s="287"/>
      <c r="R1802" s="287"/>
      <c r="S1802" s="287"/>
    </row>
    <row r="1803" customFormat="false" ht="12.75" hidden="false" customHeight="true" outlineLevel="0" collapsed="false">
      <c r="A1803" s="0"/>
      <c r="B1803" s="0"/>
      <c r="C1803" s="0"/>
      <c r="D1803" s="0"/>
      <c r="E1803" s="0"/>
      <c r="F1803" s="0"/>
      <c r="G1803" s="0"/>
      <c r="H1803" s="0"/>
      <c r="I1803" s="0"/>
      <c r="J1803" s="0"/>
      <c r="K1803" s="0"/>
      <c r="L1803" s="0"/>
      <c r="M1803" s="0"/>
      <c r="N1803" s="0"/>
      <c r="O1803" s="0"/>
      <c r="P1803" s="0"/>
      <c r="Q1803" s="287"/>
      <c r="R1803" s="287"/>
      <c r="S1803" s="287"/>
    </row>
    <row r="1804" customFormat="false" ht="12.75" hidden="false" customHeight="true" outlineLevel="0" collapsed="false">
      <c r="A1804" s="0"/>
      <c r="B1804" s="0"/>
      <c r="C1804" s="0"/>
      <c r="D1804" s="0"/>
      <c r="E1804" s="0"/>
      <c r="F1804" s="0"/>
      <c r="G1804" s="0"/>
      <c r="H1804" s="0"/>
      <c r="I1804" s="0"/>
      <c r="J1804" s="0"/>
      <c r="K1804" s="0"/>
      <c r="L1804" s="0"/>
      <c r="M1804" s="0"/>
      <c r="N1804" s="0"/>
      <c r="O1804" s="0"/>
      <c r="P1804" s="0"/>
      <c r="Q1804" s="287"/>
      <c r="R1804" s="287"/>
      <c r="S1804" s="287"/>
    </row>
    <row r="1805" customFormat="false" ht="12.75" hidden="false" customHeight="true" outlineLevel="0" collapsed="false">
      <c r="A1805" s="0"/>
      <c r="B1805" s="0"/>
      <c r="C1805" s="0"/>
      <c r="D1805" s="0"/>
      <c r="E1805" s="0"/>
      <c r="F1805" s="0"/>
      <c r="G1805" s="0"/>
      <c r="H1805" s="0"/>
      <c r="I1805" s="0"/>
      <c r="J1805" s="0"/>
      <c r="K1805" s="0"/>
      <c r="L1805" s="0"/>
      <c r="M1805" s="0"/>
      <c r="N1805" s="0"/>
      <c r="O1805" s="0"/>
      <c r="P1805" s="0"/>
      <c r="Q1805" s="287"/>
      <c r="R1805" s="287"/>
      <c r="S1805" s="287"/>
    </row>
    <row r="1806" customFormat="false" ht="12.75" hidden="false" customHeight="true" outlineLevel="0" collapsed="false">
      <c r="A1806" s="0"/>
      <c r="B1806" s="0"/>
      <c r="C1806" s="0"/>
      <c r="D1806" s="0"/>
      <c r="E1806" s="0"/>
      <c r="F1806" s="0"/>
      <c r="G1806" s="0"/>
      <c r="H1806" s="0"/>
      <c r="I1806" s="0"/>
      <c r="J1806" s="0"/>
      <c r="K1806" s="0"/>
      <c r="L1806" s="0"/>
      <c r="M1806" s="0"/>
      <c r="N1806" s="0"/>
      <c r="O1806" s="0"/>
      <c r="P1806" s="0"/>
      <c r="Q1806" s="287"/>
      <c r="R1806" s="287"/>
      <c r="S1806" s="287"/>
    </row>
    <row r="1807" customFormat="false" ht="12.75" hidden="false" customHeight="true" outlineLevel="0" collapsed="false">
      <c r="A1807" s="0"/>
      <c r="B1807" s="0"/>
      <c r="C1807" s="0"/>
      <c r="D1807" s="0"/>
      <c r="E1807" s="0"/>
      <c r="F1807" s="0"/>
      <c r="G1807" s="0"/>
      <c r="H1807" s="0"/>
      <c r="I1807" s="0"/>
      <c r="J1807" s="0"/>
      <c r="K1807" s="0"/>
      <c r="L1807" s="0"/>
      <c r="M1807" s="0"/>
      <c r="N1807" s="0"/>
      <c r="O1807" s="0"/>
      <c r="P1807" s="0"/>
      <c r="Q1807" s="287"/>
      <c r="R1807" s="287"/>
      <c r="S1807" s="287"/>
    </row>
    <row r="1808" customFormat="false" ht="12.75" hidden="false" customHeight="true" outlineLevel="0" collapsed="false">
      <c r="A1808" s="0"/>
      <c r="B1808" s="0"/>
      <c r="C1808" s="0"/>
      <c r="D1808" s="0"/>
      <c r="E1808" s="0"/>
      <c r="F1808" s="0"/>
      <c r="G1808" s="0"/>
      <c r="H1808" s="0"/>
      <c r="I1808" s="0"/>
      <c r="J1808" s="0"/>
      <c r="K1808" s="0"/>
      <c r="L1808" s="0"/>
      <c r="M1808" s="0"/>
      <c r="N1808" s="0"/>
      <c r="O1808" s="0"/>
      <c r="P1808" s="0"/>
      <c r="Q1808" s="287"/>
      <c r="R1808" s="287"/>
      <c r="S1808" s="287"/>
    </row>
    <row r="1809" customFormat="false" ht="12.75" hidden="false" customHeight="true" outlineLevel="0" collapsed="false">
      <c r="A1809" s="0"/>
      <c r="B1809" s="0"/>
      <c r="C1809" s="0"/>
      <c r="D1809" s="0"/>
      <c r="E1809" s="0"/>
      <c r="F1809" s="0"/>
      <c r="G1809" s="0"/>
      <c r="H1809" s="0"/>
      <c r="I1809" s="0"/>
      <c r="J1809" s="0"/>
      <c r="K1809" s="0"/>
      <c r="L1809" s="0"/>
      <c r="M1809" s="0"/>
      <c r="N1809" s="0"/>
      <c r="O1809" s="0"/>
      <c r="P1809" s="0"/>
      <c r="Q1809" s="287"/>
      <c r="R1809" s="287"/>
      <c r="S1809" s="287"/>
    </row>
    <row r="1810" customFormat="false" ht="12.75" hidden="false" customHeight="true" outlineLevel="0" collapsed="false">
      <c r="A1810" s="0"/>
      <c r="B1810" s="0"/>
      <c r="C1810" s="0"/>
      <c r="D1810" s="0"/>
      <c r="E1810" s="0"/>
      <c r="F1810" s="0"/>
      <c r="G1810" s="0"/>
      <c r="H1810" s="0"/>
      <c r="I1810" s="0"/>
      <c r="J1810" s="0"/>
      <c r="K1810" s="0"/>
      <c r="L1810" s="0"/>
      <c r="M1810" s="0"/>
      <c r="N1810" s="0"/>
      <c r="O1810" s="0"/>
      <c r="P1810" s="0"/>
      <c r="Q1810" s="287"/>
      <c r="R1810" s="287"/>
      <c r="S1810" s="287"/>
    </row>
    <row r="1811" customFormat="false" ht="12.75" hidden="false" customHeight="true" outlineLevel="0" collapsed="false">
      <c r="A1811" s="0"/>
      <c r="B1811" s="0"/>
      <c r="C1811" s="0"/>
      <c r="D1811" s="0"/>
      <c r="E1811" s="0"/>
      <c r="F1811" s="0"/>
      <c r="G1811" s="0"/>
      <c r="H1811" s="0"/>
      <c r="I1811" s="0"/>
      <c r="J1811" s="0"/>
      <c r="K1811" s="0"/>
      <c r="L1811" s="0"/>
      <c r="M1811" s="0"/>
      <c r="N1811" s="0"/>
      <c r="O1811" s="0"/>
      <c r="P1811" s="0"/>
      <c r="Q1811" s="287"/>
      <c r="R1811" s="287"/>
      <c r="S1811" s="287"/>
    </row>
    <row r="1812" customFormat="false" ht="12.75" hidden="false" customHeight="true" outlineLevel="0" collapsed="false">
      <c r="A1812" s="0"/>
      <c r="B1812" s="0"/>
      <c r="C1812" s="0"/>
      <c r="D1812" s="0"/>
      <c r="E1812" s="0"/>
      <c r="F1812" s="0"/>
      <c r="G1812" s="0"/>
      <c r="H1812" s="0"/>
      <c r="I1812" s="0"/>
      <c r="J1812" s="0"/>
      <c r="K1812" s="0"/>
      <c r="L1812" s="0"/>
      <c r="M1812" s="0"/>
      <c r="N1812" s="0"/>
      <c r="O1812" s="0"/>
      <c r="P1812" s="0"/>
      <c r="Q1812" s="287"/>
      <c r="R1812" s="287"/>
      <c r="S1812" s="287"/>
    </row>
    <row r="1813" customFormat="false" ht="12.75" hidden="false" customHeight="true" outlineLevel="0" collapsed="false">
      <c r="A1813" s="0"/>
      <c r="B1813" s="0"/>
      <c r="C1813" s="0"/>
      <c r="D1813" s="0"/>
      <c r="E1813" s="0"/>
      <c r="F1813" s="0"/>
      <c r="G1813" s="0"/>
      <c r="H1813" s="0"/>
      <c r="I1813" s="0"/>
      <c r="J1813" s="0"/>
      <c r="K1813" s="0"/>
      <c r="L1813" s="0"/>
      <c r="M1813" s="0"/>
      <c r="N1813" s="0"/>
      <c r="O1813" s="0"/>
      <c r="P1813" s="0"/>
      <c r="Q1813" s="287"/>
      <c r="R1813" s="287"/>
      <c r="S1813" s="287"/>
    </row>
    <row r="1814" customFormat="false" ht="12.75" hidden="false" customHeight="true" outlineLevel="0" collapsed="false">
      <c r="A1814" s="0"/>
      <c r="B1814" s="0"/>
      <c r="C1814" s="0"/>
      <c r="D1814" s="0"/>
      <c r="E1814" s="0"/>
      <c r="F1814" s="0"/>
      <c r="G1814" s="0"/>
      <c r="H1814" s="0"/>
      <c r="I1814" s="0"/>
      <c r="J1814" s="0"/>
      <c r="K1814" s="0"/>
      <c r="L1814" s="0"/>
      <c r="M1814" s="0"/>
      <c r="N1814" s="0"/>
      <c r="O1814" s="0"/>
      <c r="P1814" s="0"/>
      <c r="Q1814" s="287"/>
      <c r="R1814" s="287"/>
      <c r="S1814" s="287"/>
    </row>
    <row r="1815" customFormat="false" ht="12.75" hidden="false" customHeight="true" outlineLevel="0" collapsed="false">
      <c r="A1815" s="0"/>
      <c r="B1815" s="0"/>
      <c r="C1815" s="0"/>
      <c r="D1815" s="0"/>
      <c r="E1815" s="0"/>
      <c r="F1815" s="0"/>
      <c r="G1815" s="0"/>
      <c r="H1815" s="0"/>
      <c r="I1815" s="0"/>
      <c r="J1815" s="0"/>
      <c r="K1815" s="0"/>
      <c r="L1815" s="0"/>
      <c r="M1815" s="0"/>
      <c r="N1815" s="0"/>
      <c r="O1815" s="0"/>
      <c r="P1815" s="0"/>
      <c r="Q1815" s="287"/>
      <c r="R1815" s="287"/>
      <c r="S1815" s="287"/>
    </row>
    <row r="1816" customFormat="false" ht="12.75" hidden="false" customHeight="true" outlineLevel="0" collapsed="false">
      <c r="A1816" s="0"/>
      <c r="B1816" s="0"/>
      <c r="C1816" s="0"/>
      <c r="D1816" s="0"/>
      <c r="E1816" s="0"/>
      <c r="F1816" s="0"/>
      <c r="G1816" s="0"/>
      <c r="H1816" s="0"/>
      <c r="I1816" s="0"/>
      <c r="J1816" s="0"/>
      <c r="K1816" s="0"/>
      <c r="L1816" s="0"/>
      <c r="M1816" s="0"/>
      <c r="N1816" s="0"/>
      <c r="O1816" s="0"/>
      <c r="P1816" s="0"/>
      <c r="Q1816" s="287"/>
      <c r="R1816" s="287"/>
      <c r="S1816" s="287"/>
    </row>
    <row r="1817" customFormat="false" ht="12.75" hidden="false" customHeight="true" outlineLevel="0" collapsed="false">
      <c r="A1817" s="0"/>
      <c r="B1817" s="0"/>
      <c r="C1817" s="0"/>
      <c r="D1817" s="0"/>
      <c r="E1817" s="0"/>
      <c r="F1817" s="0"/>
      <c r="G1817" s="0"/>
      <c r="H1817" s="0"/>
      <c r="I1817" s="0"/>
      <c r="J1817" s="0"/>
      <c r="K1817" s="0"/>
      <c r="L1817" s="0"/>
      <c r="M1817" s="0"/>
      <c r="N1817" s="0"/>
      <c r="O1817" s="0"/>
      <c r="P1817" s="0"/>
      <c r="Q1817" s="287"/>
      <c r="R1817" s="287"/>
      <c r="S1817" s="287"/>
    </row>
    <row r="1818" customFormat="false" ht="12.75" hidden="false" customHeight="true" outlineLevel="0" collapsed="false">
      <c r="A1818" s="0"/>
      <c r="B1818" s="0"/>
      <c r="C1818" s="0"/>
      <c r="D1818" s="0"/>
      <c r="E1818" s="0"/>
      <c r="F1818" s="0"/>
      <c r="G1818" s="0"/>
      <c r="H1818" s="0"/>
      <c r="I1818" s="0"/>
      <c r="J1818" s="0"/>
      <c r="K1818" s="0"/>
      <c r="L1818" s="0"/>
      <c r="M1818" s="0"/>
      <c r="N1818" s="0"/>
      <c r="O1818" s="0"/>
      <c r="P1818" s="0"/>
      <c r="Q1818" s="287"/>
      <c r="R1818" s="287"/>
      <c r="S1818" s="287"/>
    </row>
    <row r="1819" customFormat="false" ht="12.75" hidden="false" customHeight="true" outlineLevel="0" collapsed="false">
      <c r="A1819" s="0"/>
      <c r="B1819" s="0"/>
      <c r="C1819" s="0"/>
      <c r="D1819" s="0"/>
      <c r="E1819" s="0"/>
      <c r="F1819" s="0"/>
      <c r="G1819" s="0"/>
      <c r="H1819" s="0"/>
      <c r="I1819" s="0"/>
      <c r="J1819" s="0"/>
      <c r="K1819" s="0"/>
      <c r="L1819" s="0"/>
      <c r="M1819" s="0"/>
      <c r="N1819" s="0"/>
      <c r="O1819" s="0"/>
      <c r="P1819" s="0"/>
      <c r="Q1819" s="287"/>
      <c r="R1819" s="287"/>
      <c r="S1819" s="287"/>
    </row>
    <row r="1820" customFormat="false" ht="12.75" hidden="false" customHeight="true" outlineLevel="0" collapsed="false">
      <c r="A1820" s="0"/>
      <c r="B1820" s="0"/>
      <c r="C1820" s="0"/>
      <c r="D1820" s="0"/>
      <c r="E1820" s="0"/>
      <c r="F1820" s="0"/>
      <c r="G1820" s="0"/>
      <c r="H1820" s="0"/>
      <c r="I1820" s="0"/>
      <c r="J1820" s="0"/>
      <c r="K1820" s="0"/>
      <c r="L1820" s="0"/>
      <c r="M1820" s="0"/>
      <c r="N1820" s="0"/>
      <c r="O1820" s="0"/>
      <c r="P1820" s="0"/>
      <c r="Q1820" s="287"/>
      <c r="R1820" s="287"/>
      <c r="S1820" s="287"/>
    </row>
    <row r="1821" customFormat="false" ht="12.75" hidden="false" customHeight="true" outlineLevel="0" collapsed="false">
      <c r="A1821" s="0"/>
      <c r="B1821" s="0"/>
      <c r="C1821" s="0"/>
      <c r="D1821" s="0"/>
      <c r="E1821" s="0"/>
      <c r="F1821" s="0"/>
      <c r="G1821" s="0"/>
      <c r="H1821" s="0"/>
      <c r="I1821" s="0"/>
      <c r="J1821" s="0"/>
      <c r="K1821" s="0"/>
      <c r="L1821" s="0"/>
      <c r="M1821" s="0"/>
      <c r="N1821" s="0"/>
      <c r="O1821" s="0"/>
      <c r="P1821" s="0"/>
      <c r="Q1821" s="287"/>
      <c r="R1821" s="287"/>
      <c r="S1821" s="287"/>
    </row>
    <row r="1822" customFormat="false" ht="12.75" hidden="false" customHeight="true" outlineLevel="0" collapsed="false">
      <c r="A1822" s="0"/>
      <c r="B1822" s="0"/>
      <c r="C1822" s="0"/>
      <c r="D1822" s="0"/>
      <c r="E1822" s="0"/>
      <c r="F1822" s="0"/>
      <c r="G1822" s="0"/>
      <c r="H1822" s="0"/>
      <c r="I1822" s="0"/>
      <c r="J1822" s="0"/>
      <c r="K1822" s="0"/>
      <c r="L1822" s="0"/>
      <c r="M1822" s="0"/>
      <c r="N1822" s="0"/>
      <c r="O1822" s="0"/>
      <c r="P1822" s="0"/>
      <c r="Q1822" s="287"/>
      <c r="R1822" s="287"/>
      <c r="S1822" s="287"/>
    </row>
    <row r="1823" customFormat="false" ht="12.75" hidden="false" customHeight="true" outlineLevel="0" collapsed="false">
      <c r="A1823" s="0"/>
      <c r="B1823" s="0"/>
      <c r="C1823" s="0"/>
      <c r="D1823" s="0"/>
      <c r="E1823" s="0"/>
      <c r="F1823" s="0"/>
      <c r="G1823" s="0"/>
      <c r="H1823" s="0"/>
      <c r="I1823" s="0"/>
      <c r="J1823" s="0"/>
      <c r="K1823" s="0"/>
      <c r="L1823" s="0"/>
      <c r="M1823" s="0"/>
      <c r="N1823" s="0"/>
      <c r="O1823" s="0"/>
      <c r="P1823" s="0"/>
      <c r="Q1823" s="287"/>
      <c r="R1823" s="287"/>
      <c r="S1823" s="287"/>
    </row>
    <row r="1824" customFormat="false" ht="12.75" hidden="false" customHeight="true" outlineLevel="0" collapsed="false">
      <c r="A1824" s="0"/>
      <c r="B1824" s="0"/>
      <c r="C1824" s="0"/>
      <c r="D1824" s="0"/>
      <c r="E1824" s="0"/>
      <c r="F1824" s="0"/>
      <c r="G1824" s="0"/>
      <c r="H1824" s="0"/>
      <c r="I1824" s="0"/>
      <c r="J1824" s="0"/>
      <c r="K1824" s="0"/>
      <c r="L1824" s="0"/>
      <c r="M1824" s="0"/>
      <c r="N1824" s="0"/>
      <c r="O1824" s="0"/>
      <c r="P1824" s="0"/>
      <c r="Q1824" s="287"/>
      <c r="R1824" s="287"/>
      <c r="S1824" s="287"/>
    </row>
    <row r="1825" customFormat="false" ht="12.75" hidden="false" customHeight="true" outlineLevel="0" collapsed="false">
      <c r="A1825" s="0"/>
      <c r="B1825" s="0"/>
      <c r="C1825" s="0"/>
      <c r="D1825" s="0"/>
      <c r="E1825" s="0"/>
      <c r="F1825" s="0"/>
      <c r="G1825" s="0"/>
      <c r="H1825" s="0"/>
      <c r="I1825" s="0"/>
      <c r="J1825" s="0"/>
      <c r="K1825" s="0"/>
      <c r="L1825" s="0"/>
      <c r="M1825" s="0"/>
      <c r="N1825" s="0"/>
      <c r="O1825" s="0"/>
      <c r="P1825" s="0"/>
      <c r="Q1825" s="287"/>
      <c r="R1825" s="287"/>
      <c r="S1825" s="287"/>
    </row>
    <row r="1826" customFormat="false" ht="12.75" hidden="false" customHeight="true" outlineLevel="0" collapsed="false">
      <c r="A1826" s="0"/>
      <c r="B1826" s="0"/>
      <c r="C1826" s="0"/>
      <c r="D1826" s="0"/>
      <c r="E1826" s="0"/>
      <c r="F1826" s="0"/>
      <c r="G1826" s="0"/>
      <c r="H1826" s="0"/>
      <c r="I1826" s="0"/>
      <c r="J1826" s="0"/>
      <c r="K1826" s="0"/>
      <c r="L1826" s="0"/>
      <c r="M1826" s="0"/>
      <c r="N1826" s="0"/>
      <c r="O1826" s="0"/>
      <c r="P1826" s="0"/>
      <c r="Q1826" s="287"/>
      <c r="R1826" s="287"/>
      <c r="S1826" s="287"/>
    </row>
    <row r="1827" customFormat="false" ht="12.75" hidden="false" customHeight="true" outlineLevel="0" collapsed="false">
      <c r="A1827" s="0"/>
      <c r="B1827" s="0"/>
      <c r="C1827" s="0"/>
      <c r="D1827" s="0"/>
      <c r="E1827" s="0"/>
      <c r="F1827" s="0"/>
      <c r="G1827" s="0"/>
      <c r="H1827" s="0"/>
      <c r="I1827" s="0"/>
      <c r="J1827" s="0"/>
      <c r="K1827" s="0"/>
      <c r="L1827" s="0"/>
      <c r="M1827" s="0"/>
      <c r="N1827" s="0"/>
      <c r="O1827" s="0"/>
      <c r="P1827" s="0"/>
      <c r="Q1827" s="287"/>
      <c r="R1827" s="287"/>
      <c r="S1827" s="287"/>
    </row>
    <row r="1828" customFormat="false" ht="12.75" hidden="false" customHeight="true" outlineLevel="0" collapsed="false">
      <c r="A1828" s="0"/>
      <c r="B1828" s="0"/>
      <c r="C1828" s="0"/>
      <c r="D1828" s="0"/>
      <c r="E1828" s="0"/>
      <c r="F1828" s="0"/>
      <c r="G1828" s="0"/>
      <c r="H1828" s="0"/>
      <c r="I1828" s="0"/>
      <c r="J1828" s="0"/>
      <c r="K1828" s="0"/>
      <c r="L1828" s="0"/>
      <c r="M1828" s="0"/>
      <c r="N1828" s="0"/>
      <c r="O1828" s="0"/>
      <c r="P1828" s="0"/>
      <c r="Q1828" s="287"/>
      <c r="R1828" s="287"/>
      <c r="S1828" s="287"/>
    </row>
    <row r="1829" customFormat="false" ht="12.75" hidden="false" customHeight="true" outlineLevel="0" collapsed="false">
      <c r="A1829" s="0"/>
      <c r="B1829" s="0"/>
      <c r="C1829" s="0"/>
      <c r="D1829" s="0"/>
      <c r="E1829" s="0"/>
      <c r="F1829" s="0"/>
      <c r="G1829" s="0"/>
      <c r="H1829" s="0"/>
      <c r="I1829" s="0"/>
      <c r="J1829" s="0"/>
      <c r="K1829" s="0"/>
      <c r="L1829" s="0"/>
      <c r="M1829" s="0"/>
      <c r="N1829" s="0"/>
      <c r="O1829" s="0"/>
      <c r="P1829" s="0"/>
      <c r="Q1829" s="287"/>
      <c r="R1829" s="287"/>
      <c r="S1829" s="287"/>
    </row>
    <row r="1830" customFormat="false" ht="12.75" hidden="false" customHeight="true" outlineLevel="0" collapsed="false">
      <c r="A1830" s="0"/>
      <c r="B1830" s="0"/>
      <c r="C1830" s="0"/>
      <c r="D1830" s="0"/>
      <c r="E1830" s="0"/>
      <c r="F1830" s="0"/>
      <c r="G1830" s="0"/>
      <c r="H1830" s="0"/>
      <c r="I1830" s="0"/>
      <c r="J1830" s="0"/>
      <c r="K1830" s="0"/>
      <c r="L1830" s="0"/>
      <c r="M1830" s="0"/>
      <c r="N1830" s="0"/>
      <c r="O1830" s="0"/>
      <c r="P1830" s="0"/>
      <c r="Q1830" s="287"/>
      <c r="R1830" s="287"/>
      <c r="S1830" s="287"/>
    </row>
    <row r="1831" customFormat="false" ht="12.75" hidden="false" customHeight="true" outlineLevel="0" collapsed="false">
      <c r="A1831" s="0"/>
      <c r="B1831" s="0"/>
      <c r="C1831" s="0"/>
      <c r="D1831" s="0"/>
      <c r="E1831" s="0"/>
      <c r="F1831" s="0"/>
      <c r="G1831" s="0"/>
      <c r="H1831" s="0"/>
      <c r="I1831" s="0"/>
      <c r="J1831" s="0"/>
      <c r="K1831" s="0"/>
      <c r="L1831" s="0"/>
      <c r="M1831" s="0"/>
      <c r="N1831" s="0"/>
      <c r="O1831" s="0"/>
      <c r="P1831" s="0"/>
      <c r="Q1831" s="287"/>
      <c r="R1831" s="287"/>
      <c r="S1831" s="287"/>
    </row>
    <row r="1832" customFormat="false" ht="12.75" hidden="false" customHeight="true" outlineLevel="0" collapsed="false">
      <c r="A1832" s="0"/>
      <c r="B1832" s="0"/>
      <c r="C1832" s="0"/>
      <c r="D1832" s="0"/>
      <c r="E1832" s="0"/>
      <c r="F1832" s="0"/>
      <c r="G1832" s="0"/>
      <c r="H1832" s="0"/>
      <c r="I1832" s="0"/>
      <c r="J1832" s="0"/>
      <c r="K1832" s="0"/>
      <c r="L1832" s="0"/>
      <c r="M1832" s="0"/>
      <c r="N1832" s="0"/>
      <c r="O1832" s="0"/>
      <c r="P1832" s="0"/>
      <c r="Q1832" s="287"/>
      <c r="R1832" s="287"/>
      <c r="S1832" s="287"/>
    </row>
    <row r="1833" customFormat="false" ht="12.75" hidden="false" customHeight="true" outlineLevel="0" collapsed="false">
      <c r="A1833" s="0"/>
      <c r="B1833" s="0"/>
      <c r="C1833" s="0"/>
      <c r="D1833" s="0"/>
      <c r="E1833" s="0"/>
      <c r="F1833" s="0"/>
      <c r="G1833" s="0"/>
      <c r="H1833" s="0"/>
      <c r="I1833" s="0"/>
      <c r="J1833" s="0"/>
      <c r="K1833" s="0"/>
      <c r="L1833" s="0"/>
      <c r="M1833" s="0"/>
      <c r="N1833" s="0"/>
      <c r="O1833" s="0"/>
      <c r="P1833" s="0"/>
      <c r="Q1833" s="287"/>
      <c r="R1833" s="287"/>
      <c r="S1833" s="287"/>
    </row>
    <row r="1834" customFormat="false" ht="12.75" hidden="false" customHeight="true" outlineLevel="0" collapsed="false">
      <c r="A1834" s="0"/>
      <c r="B1834" s="0"/>
      <c r="C1834" s="0"/>
      <c r="D1834" s="0"/>
      <c r="E1834" s="0"/>
      <c r="F1834" s="0"/>
      <c r="G1834" s="0"/>
      <c r="H1834" s="0"/>
      <c r="I1834" s="0"/>
      <c r="J1834" s="0"/>
      <c r="K1834" s="0"/>
      <c r="L1834" s="0"/>
      <c r="M1834" s="0"/>
      <c r="N1834" s="0"/>
      <c r="O1834" s="0"/>
      <c r="P1834" s="0"/>
      <c r="Q1834" s="287"/>
      <c r="R1834" s="287"/>
      <c r="S1834" s="287"/>
    </row>
    <row r="1835" customFormat="false" ht="12.75" hidden="false" customHeight="true" outlineLevel="0" collapsed="false">
      <c r="A1835" s="0"/>
      <c r="B1835" s="0"/>
      <c r="C1835" s="0"/>
      <c r="D1835" s="0"/>
      <c r="E1835" s="0"/>
      <c r="F1835" s="0"/>
      <c r="G1835" s="0"/>
      <c r="H1835" s="0"/>
      <c r="I1835" s="0"/>
      <c r="J1835" s="0"/>
      <c r="K1835" s="0"/>
      <c r="L1835" s="0"/>
      <c r="M1835" s="0"/>
      <c r="N1835" s="0"/>
      <c r="O1835" s="0"/>
      <c r="P1835" s="0"/>
      <c r="Q1835" s="287"/>
      <c r="R1835" s="287"/>
      <c r="S1835" s="287"/>
    </row>
    <row r="1836" customFormat="false" ht="12.75" hidden="false" customHeight="true" outlineLevel="0" collapsed="false">
      <c r="A1836" s="0"/>
      <c r="B1836" s="0"/>
      <c r="C1836" s="0"/>
      <c r="D1836" s="0"/>
      <c r="E1836" s="0"/>
      <c r="F1836" s="0"/>
      <c r="G1836" s="0"/>
      <c r="H1836" s="0"/>
      <c r="I1836" s="0"/>
      <c r="J1836" s="0"/>
      <c r="K1836" s="0"/>
      <c r="L1836" s="0"/>
      <c r="M1836" s="0"/>
      <c r="N1836" s="0"/>
      <c r="O1836" s="0"/>
      <c r="P1836" s="0"/>
      <c r="Q1836" s="287"/>
      <c r="R1836" s="287"/>
      <c r="S1836" s="287"/>
    </row>
    <row r="1837" customFormat="false" ht="12.75" hidden="false" customHeight="true" outlineLevel="0" collapsed="false">
      <c r="A1837" s="0"/>
      <c r="B1837" s="0"/>
      <c r="C1837" s="0"/>
      <c r="D1837" s="0"/>
      <c r="E1837" s="0"/>
      <c r="F1837" s="0"/>
      <c r="G1837" s="0"/>
      <c r="H1837" s="0"/>
      <c r="I1837" s="0"/>
      <c r="J1837" s="0"/>
      <c r="K1837" s="0"/>
      <c r="L1837" s="0"/>
      <c r="M1837" s="0"/>
      <c r="N1837" s="0"/>
      <c r="O1837" s="0"/>
      <c r="P1837" s="0"/>
      <c r="Q1837" s="287"/>
      <c r="R1837" s="287"/>
      <c r="S1837" s="287"/>
    </row>
    <row r="1838" customFormat="false" ht="12.75" hidden="false" customHeight="true" outlineLevel="0" collapsed="false">
      <c r="A1838" s="0"/>
      <c r="B1838" s="0"/>
      <c r="C1838" s="0"/>
      <c r="D1838" s="0"/>
      <c r="E1838" s="0"/>
      <c r="F1838" s="0"/>
      <c r="G1838" s="0"/>
      <c r="H1838" s="0"/>
      <c r="I1838" s="0"/>
      <c r="J1838" s="0"/>
      <c r="K1838" s="0"/>
      <c r="L1838" s="0"/>
      <c r="M1838" s="0"/>
      <c r="N1838" s="0"/>
      <c r="O1838" s="0"/>
      <c r="P1838" s="0"/>
      <c r="Q1838" s="287"/>
      <c r="R1838" s="287"/>
      <c r="S1838" s="287"/>
    </row>
    <row r="1839" customFormat="false" ht="12.75" hidden="false" customHeight="true" outlineLevel="0" collapsed="false">
      <c r="A1839" s="0"/>
      <c r="B1839" s="0"/>
      <c r="C1839" s="0"/>
      <c r="D1839" s="0"/>
      <c r="E1839" s="0"/>
      <c r="F1839" s="0"/>
      <c r="G1839" s="0"/>
      <c r="H1839" s="0"/>
      <c r="I1839" s="0"/>
      <c r="J1839" s="0"/>
      <c r="K1839" s="0"/>
      <c r="L1839" s="0"/>
      <c r="M1839" s="0"/>
      <c r="N1839" s="0"/>
      <c r="O1839" s="0"/>
      <c r="P1839" s="0"/>
      <c r="Q1839" s="287"/>
      <c r="R1839" s="287"/>
      <c r="S1839" s="287"/>
    </row>
    <row r="1840" customFormat="false" ht="12.75" hidden="false" customHeight="true" outlineLevel="0" collapsed="false">
      <c r="A1840" s="0"/>
      <c r="B1840" s="0"/>
      <c r="C1840" s="0"/>
      <c r="D1840" s="0"/>
      <c r="E1840" s="0"/>
      <c r="F1840" s="0"/>
      <c r="G1840" s="0"/>
      <c r="H1840" s="0"/>
      <c r="I1840" s="0"/>
      <c r="J1840" s="0"/>
      <c r="K1840" s="0"/>
      <c r="L1840" s="0"/>
      <c r="M1840" s="0"/>
      <c r="N1840" s="0"/>
      <c r="O1840" s="0"/>
      <c r="P1840" s="0"/>
      <c r="Q1840" s="287"/>
      <c r="R1840" s="287"/>
      <c r="S1840" s="287"/>
    </row>
    <row r="1841" customFormat="false" ht="12.75" hidden="false" customHeight="true" outlineLevel="0" collapsed="false">
      <c r="A1841" s="0"/>
      <c r="B1841" s="0"/>
      <c r="C1841" s="0"/>
      <c r="D1841" s="0"/>
      <c r="E1841" s="0"/>
      <c r="F1841" s="0"/>
      <c r="G1841" s="0"/>
      <c r="H1841" s="0"/>
      <c r="I1841" s="0"/>
      <c r="J1841" s="0"/>
      <c r="K1841" s="0"/>
      <c r="L1841" s="0"/>
      <c r="M1841" s="0"/>
      <c r="N1841" s="0"/>
      <c r="O1841" s="0"/>
      <c r="P1841" s="0"/>
      <c r="Q1841" s="287"/>
      <c r="R1841" s="287"/>
      <c r="S1841" s="287"/>
    </row>
    <row r="1842" customFormat="false" ht="12.75" hidden="false" customHeight="true" outlineLevel="0" collapsed="false">
      <c r="A1842" s="0"/>
      <c r="B1842" s="0"/>
      <c r="C1842" s="0"/>
      <c r="D1842" s="0"/>
      <c r="E1842" s="0"/>
      <c r="F1842" s="0"/>
      <c r="G1842" s="0"/>
      <c r="H1842" s="0"/>
      <c r="I1842" s="0"/>
      <c r="J1842" s="0"/>
      <c r="K1842" s="0"/>
      <c r="L1842" s="0"/>
      <c r="M1842" s="0"/>
      <c r="N1842" s="0"/>
      <c r="O1842" s="0"/>
      <c r="P1842" s="0"/>
      <c r="Q1842" s="287"/>
      <c r="R1842" s="287"/>
      <c r="S1842" s="287"/>
    </row>
    <row r="1843" customFormat="false" ht="12.75" hidden="false" customHeight="true" outlineLevel="0" collapsed="false">
      <c r="A1843" s="0"/>
      <c r="B1843" s="0"/>
      <c r="C1843" s="0"/>
      <c r="D1843" s="0"/>
      <c r="E1843" s="0"/>
      <c r="F1843" s="0"/>
      <c r="G1843" s="0"/>
      <c r="H1843" s="0"/>
      <c r="I1843" s="0"/>
      <c r="J1843" s="0"/>
      <c r="K1843" s="0"/>
      <c r="L1843" s="0"/>
      <c r="M1843" s="0"/>
      <c r="N1843" s="0"/>
      <c r="O1843" s="0"/>
      <c r="P1843" s="0"/>
      <c r="Q1843" s="287"/>
      <c r="R1843" s="287"/>
      <c r="S1843" s="287"/>
    </row>
    <row r="1844" customFormat="false" ht="12.75" hidden="false" customHeight="true" outlineLevel="0" collapsed="false">
      <c r="A1844" s="0"/>
      <c r="B1844" s="0"/>
      <c r="C1844" s="0"/>
      <c r="D1844" s="0"/>
      <c r="E1844" s="0"/>
      <c r="F1844" s="0"/>
      <c r="G1844" s="0"/>
      <c r="H1844" s="0"/>
      <c r="I1844" s="0"/>
      <c r="J1844" s="0"/>
      <c r="K1844" s="0"/>
      <c r="L1844" s="0"/>
      <c r="M1844" s="0"/>
      <c r="N1844" s="0"/>
      <c r="O1844" s="0"/>
      <c r="P1844" s="0"/>
      <c r="Q1844" s="287"/>
      <c r="R1844" s="287"/>
      <c r="S1844" s="287"/>
    </row>
    <row r="1845" customFormat="false" ht="12.75" hidden="false" customHeight="true" outlineLevel="0" collapsed="false">
      <c r="A1845" s="0"/>
      <c r="B1845" s="0"/>
      <c r="C1845" s="0"/>
      <c r="D1845" s="0"/>
      <c r="E1845" s="0"/>
      <c r="F1845" s="0"/>
      <c r="G1845" s="0"/>
      <c r="H1845" s="0"/>
      <c r="I1845" s="0"/>
      <c r="J1845" s="0"/>
      <c r="K1845" s="0"/>
      <c r="L1845" s="0"/>
      <c r="M1845" s="0"/>
      <c r="N1845" s="0"/>
      <c r="O1845" s="0"/>
      <c r="P1845" s="0"/>
      <c r="Q1845" s="287"/>
      <c r="R1845" s="287"/>
      <c r="S1845" s="287"/>
    </row>
    <row r="1846" customFormat="false" ht="12.75" hidden="false" customHeight="true" outlineLevel="0" collapsed="false">
      <c r="A1846" s="0"/>
      <c r="B1846" s="0"/>
      <c r="C1846" s="0"/>
      <c r="D1846" s="0"/>
      <c r="E1846" s="0"/>
      <c r="F1846" s="0"/>
      <c r="G1846" s="0"/>
      <c r="H1846" s="0"/>
      <c r="I1846" s="0"/>
      <c r="J1846" s="0"/>
      <c r="K1846" s="0"/>
      <c r="L1846" s="0"/>
      <c r="M1846" s="0"/>
      <c r="N1846" s="0"/>
      <c r="O1846" s="0"/>
      <c r="P1846" s="0"/>
      <c r="Q1846" s="287"/>
      <c r="R1846" s="287"/>
      <c r="S1846" s="287"/>
    </row>
    <row r="1847" customFormat="false" ht="12.75" hidden="false" customHeight="true" outlineLevel="0" collapsed="false">
      <c r="A1847" s="0"/>
      <c r="B1847" s="0"/>
      <c r="C1847" s="0"/>
      <c r="D1847" s="0"/>
      <c r="E1847" s="0"/>
      <c r="F1847" s="0"/>
      <c r="G1847" s="0"/>
      <c r="H1847" s="0"/>
      <c r="I1847" s="0"/>
      <c r="J1847" s="0"/>
      <c r="K1847" s="0"/>
      <c r="L1847" s="0"/>
      <c r="M1847" s="0"/>
      <c r="N1847" s="0"/>
      <c r="O1847" s="0"/>
      <c r="P1847" s="0"/>
      <c r="Q1847" s="287"/>
      <c r="R1847" s="287"/>
      <c r="S1847" s="287"/>
    </row>
    <row r="1848" customFormat="false" ht="12.75" hidden="false" customHeight="true" outlineLevel="0" collapsed="false">
      <c r="A1848" s="0"/>
      <c r="B1848" s="0"/>
      <c r="C1848" s="0"/>
      <c r="D1848" s="0"/>
      <c r="E1848" s="0"/>
      <c r="F1848" s="0"/>
      <c r="G1848" s="0"/>
      <c r="H1848" s="0"/>
      <c r="I1848" s="0"/>
      <c r="J1848" s="0"/>
      <c r="K1848" s="0"/>
      <c r="L1848" s="0"/>
      <c r="M1848" s="0"/>
      <c r="N1848" s="0"/>
      <c r="O1848" s="0"/>
      <c r="P1848" s="0"/>
      <c r="Q1848" s="287"/>
      <c r="R1848" s="287"/>
      <c r="S1848" s="287"/>
    </row>
    <row r="1849" customFormat="false" ht="12.75" hidden="false" customHeight="true" outlineLevel="0" collapsed="false">
      <c r="A1849" s="0"/>
      <c r="B1849" s="0"/>
      <c r="C1849" s="0"/>
      <c r="D1849" s="0"/>
      <c r="E1849" s="0"/>
      <c r="F1849" s="0"/>
      <c r="G1849" s="0"/>
      <c r="H1849" s="0"/>
      <c r="I1849" s="0"/>
      <c r="J1849" s="0"/>
      <c r="K1849" s="0"/>
      <c r="L1849" s="0"/>
      <c r="M1849" s="0"/>
      <c r="N1849" s="0"/>
      <c r="O1849" s="0"/>
      <c r="P1849" s="0"/>
      <c r="Q1849" s="287"/>
      <c r="R1849" s="287"/>
      <c r="S1849" s="287"/>
    </row>
    <row r="1850" customFormat="false" ht="12.75" hidden="false" customHeight="true" outlineLevel="0" collapsed="false">
      <c r="A1850" s="0"/>
      <c r="B1850" s="0"/>
      <c r="C1850" s="0"/>
      <c r="D1850" s="0"/>
      <c r="E1850" s="0"/>
      <c r="F1850" s="0"/>
      <c r="G1850" s="0"/>
      <c r="H1850" s="0"/>
      <c r="I1850" s="0"/>
      <c r="J1850" s="0"/>
      <c r="K1850" s="0"/>
      <c r="L1850" s="0"/>
      <c r="M1850" s="0"/>
      <c r="N1850" s="0"/>
      <c r="O1850" s="0"/>
      <c r="P1850" s="0"/>
      <c r="Q1850" s="287"/>
      <c r="R1850" s="287"/>
      <c r="S1850" s="287"/>
    </row>
    <row r="1851" customFormat="false" ht="12.75" hidden="false" customHeight="true" outlineLevel="0" collapsed="false">
      <c r="A1851" s="0"/>
      <c r="B1851" s="0"/>
      <c r="C1851" s="0"/>
      <c r="D1851" s="0"/>
      <c r="E1851" s="0"/>
      <c r="F1851" s="0"/>
      <c r="G1851" s="0"/>
      <c r="H1851" s="0"/>
      <c r="I1851" s="0"/>
      <c r="J1851" s="0"/>
      <c r="K1851" s="0"/>
      <c r="L1851" s="0"/>
      <c r="M1851" s="0"/>
      <c r="N1851" s="0"/>
      <c r="O1851" s="0"/>
      <c r="P1851" s="0"/>
      <c r="Q1851" s="287"/>
      <c r="R1851" s="287"/>
      <c r="S1851" s="287"/>
    </row>
    <row r="1852" customFormat="false" ht="12.75" hidden="false" customHeight="true" outlineLevel="0" collapsed="false">
      <c r="A1852" s="0"/>
      <c r="B1852" s="0"/>
      <c r="C1852" s="0"/>
      <c r="D1852" s="0"/>
      <c r="E1852" s="0"/>
      <c r="F1852" s="0"/>
      <c r="G1852" s="0"/>
      <c r="H1852" s="0"/>
      <c r="I1852" s="0"/>
      <c r="J1852" s="0"/>
      <c r="K1852" s="0"/>
      <c r="L1852" s="0"/>
      <c r="M1852" s="0"/>
      <c r="N1852" s="0"/>
      <c r="O1852" s="0"/>
      <c r="P1852" s="0"/>
      <c r="Q1852" s="287"/>
      <c r="R1852" s="287"/>
      <c r="S1852" s="287"/>
    </row>
    <row r="1853" customFormat="false" ht="12.75" hidden="false" customHeight="true" outlineLevel="0" collapsed="false">
      <c r="A1853" s="0"/>
      <c r="B1853" s="0"/>
      <c r="C1853" s="0"/>
      <c r="D1853" s="0"/>
      <c r="E1853" s="0"/>
      <c r="F1853" s="0"/>
      <c r="G1853" s="0"/>
      <c r="H1853" s="0"/>
      <c r="I1853" s="0"/>
      <c r="J1853" s="0"/>
      <c r="K1853" s="0"/>
      <c r="L1853" s="0"/>
      <c r="M1853" s="0"/>
      <c r="N1853" s="0"/>
      <c r="O1853" s="0"/>
      <c r="P1853" s="0"/>
      <c r="Q1853" s="287"/>
      <c r="R1853" s="287"/>
      <c r="S1853" s="287"/>
    </row>
    <row r="1854" customFormat="false" ht="12.75" hidden="false" customHeight="true" outlineLevel="0" collapsed="false">
      <c r="A1854" s="0"/>
      <c r="B1854" s="0"/>
      <c r="C1854" s="0"/>
      <c r="D1854" s="0"/>
      <c r="E1854" s="0"/>
      <c r="F1854" s="0"/>
      <c r="G1854" s="0"/>
      <c r="H1854" s="0"/>
      <c r="I1854" s="0"/>
      <c r="J1854" s="0"/>
      <c r="K1854" s="0"/>
      <c r="L1854" s="0"/>
      <c r="M1854" s="0"/>
      <c r="N1854" s="0"/>
      <c r="O1854" s="0"/>
      <c r="P1854" s="0"/>
      <c r="Q1854" s="287"/>
      <c r="R1854" s="287"/>
      <c r="S1854" s="287"/>
    </row>
    <row r="1855" customFormat="false" ht="12.75" hidden="false" customHeight="true" outlineLevel="0" collapsed="false">
      <c r="A1855" s="0"/>
      <c r="B1855" s="0"/>
      <c r="C1855" s="0"/>
      <c r="D1855" s="0"/>
      <c r="E1855" s="0"/>
      <c r="F1855" s="0"/>
      <c r="G1855" s="0"/>
      <c r="H1855" s="0"/>
      <c r="I1855" s="0"/>
      <c r="J1855" s="0"/>
      <c r="K1855" s="0"/>
      <c r="L1855" s="0"/>
      <c r="M1855" s="0"/>
      <c r="N1855" s="0"/>
      <c r="O1855" s="0"/>
      <c r="P1855" s="0"/>
      <c r="Q1855" s="287"/>
      <c r="R1855" s="287"/>
      <c r="S1855" s="287"/>
    </row>
    <row r="1856" customFormat="false" ht="12.75" hidden="false" customHeight="true" outlineLevel="0" collapsed="false">
      <c r="A1856" s="0"/>
      <c r="B1856" s="0"/>
      <c r="C1856" s="0"/>
      <c r="D1856" s="0"/>
      <c r="E1856" s="0"/>
      <c r="F1856" s="0"/>
      <c r="G1856" s="0"/>
      <c r="H1856" s="0"/>
      <c r="I1856" s="0"/>
      <c r="J1856" s="0"/>
      <c r="K1856" s="0"/>
      <c r="L1856" s="0"/>
      <c r="M1856" s="0"/>
      <c r="N1856" s="0"/>
      <c r="O1856" s="0"/>
      <c r="P1856" s="0"/>
      <c r="Q1856" s="287"/>
      <c r="R1856" s="287"/>
      <c r="S1856" s="287"/>
    </row>
    <row r="1857" customFormat="false" ht="12.75" hidden="false" customHeight="true" outlineLevel="0" collapsed="false">
      <c r="A1857" s="0"/>
      <c r="B1857" s="0"/>
      <c r="C1857" s="0"/>
      <c r="D1857" s="0"/>
      <c r="E1857" s="0"/>
      <c r="F1857" s="0"/>
      <c r="G1857" s="0"/>
      <c r="H1857" s="0"/>
      <c r="I1857" s="0"/>
      <c r="J1857" s="0"/>
      <c r="K1857" s="0"/>
      <c r="L1857" s="0"/>
      <c r="M1857" s="0"/>
      <c r="N1857" s="0"/>
      <c r="O1857" s="0"/>
      <c r="P1857" s="0"/>
      <c r="Q1857" s="287"/>
      <c r="R1857" s="287"/>
      <c r="S1857" s="287"/>
    </row>
    <row r="1858" customFormat="false" ht="12.75" hidden="false" customHeight="true" outlineLevel="0" collapsed="false">
      <c r="A1858" s="0"/>
      <c r="B1858" s="0"/>
      <c r="C1858" s="0"/>
      <c r="D1858" s="0"/>
      <c r="E1858" s="0"/>
      <c r="F1858" s="0"/>
      <c r="G1858" s="0"/>
      <c r="H1858" s="0"/>
      <c r="I1858" s="0"/>
      <c r="J1858" s="0"/>
      <c r="K1858" s="0"/>
      <c r="L1858" s="0"/>
      <c r="M1858" s="0"/>
      <c r="N1858" s="0"/>
      <c r="O1858" s="0"/>
      <c r="P1858" s="0"/>
      <c r="Q1858" s="287"/>
      <c r="R1858" s="287"/>
      <c r="S1858" s="287"/>
    </row>
    <row r="1859" customFormat="false" ht="12.75" hidden="false" customHeight="true" outlineLevel="0" collapsed="false">
      <c r="A1859" s="0"/>
      <c r="B1859" s="0"/>
      <c r="C1859" s="0"/>
      <c r="D1859" s="0"/>
      <c r="E1859" s="0"/>
      <c r="F1859" s="0"/>
      <c r="G1859" s="0"/>
      <c r="H1859" s="0"/>
      <c r="I1859" s="0"/>
      <c r="J1859" s="0"/>
      <c r="K1859" s="0"/>
      <c r="L1859" s="0"/>
      <c r="M1859" s="0"/>
      <c r="N1859" s="0"/>
      <c r="O1859" s="0"/>
      <c r="P1859" s="0"/>
      <c r="Q1859" s="287"/>
      <c r="R1859" s="287"/>
      <c r="S1859" s="287"/>
    </row>
    <row r="1860" customFormat="false" ht="12.75" hidden="false" customHeight="true" outlineLevel="0" collapsed="false">
      <c r="A1860" s="0"/>
      <c r="B1860" s="0"/>
      <c r="C1860" s="0"/>
      <c r="D1860" s="0"/>
      <c r="E1860" s="0"/>
      <c r="F1860" s="0"/>
      <c r="G1860" s="0"/>
      <c r="H1860" s="0"/>
      <c r="I1860" s="0"/>
      <c r="J1860" s="0"/>
      <c r="K1860" s="0"/>
      <c r="L1860" s="0"/>
      <c r="M1860" s="0"/>
      <c r="N1860" s="0"/>
      <c r="O1860" s="0"/>
      <c r="P1860" s="0"/>
      <c r="Q1860" s="287"/>
      <c r="R1860" s="287"/>
      <c r="S1860" s="287"/>
    </row>
    <row r="1861" customFormat="false" ht="12.75" hidden="false" customHeight="true" outlineLevel="0" collapsed="false">
      <c r="A1861" s="0"/>
      <c r="B1861" s="0"/>
      <c r="C1861" s="0"/>
      <c r="D1861" s="0"/>
      <c r="E1861" s="0"/>
      <c r="F1861" s="0"/>
      <c r="G1861" s="0"/>
      <c r="H1861" s="0"/>
      <c r="I1861" s="0"/>
      <c r="J1861" s="0"/>
      <c r="K1861" s="0"/>
      <c r="L1861" s="0"/>
      <c r="M1861" s="0"/>
      <c r="N1861" s="0"/>
      <c r="O1861" s="0"/>
      <c r="P1861" s="0"/>
      <c r="Q1861" s="287"/>
      <c r="R1861" s="287"/>
      <c r="S1861" s="287"/>
    </row>
    <row r="1862" customFormat="false" ht="12.75" hidden="false" customHeight="true" outlineLevel="0" collapsed="false">
      <c r="A1862" s="0"/>
      <c r="B1862" s="0"/>
      <c r="C1862" s="0"/>
      <c r="D1862" s="0"/>
      <c r="E1862" s="0"/>
      <c r="F1862" s="0"/>
      <c r="G1862" s="0"/>
      <c r="H1862" s="0"/>
      <c r="I1862" s="0"/>
      <c r="J1862" s="0"/>
      <c r="K1862" s="0"/>
      <c r="L1862" s="0"/>
      <c r="M1862" s="0"/>
      <c r="N1862" s="0"/>
      <c r="O1862" s="0"/>
      <c r="P1862" s="0"/>
      <c r="Q1862" s="287"/>
      <c r="R1862" s="287"/>
      <c r="S1862" s="287"/>
    </row>
    <row r="1863" customFormat="false" ht="12.75" hidden="false" customHeight="true" outlineLevel="0" collapsed="false">
      <c r="A1863" s="0"/>
      <c r="B1863" s="0"/>
      <c r="C1863" s="0"/>
      <c r="D1863" s="0"/>
      <c r="E1863" s="0"/>
      <c r="F1863" s="0"/>
      <c r="G1863" s="0"/>
      <c r="H1863" s="0"/>
      <c r="I1863" s="0"/>
      <c r="J1863" s="0"/>
      <c r="K1863" s="0"/>
      <c r="L1863" s="0"/>
      <c r="M1863" s="0"/>
      <c r="N1863" s="0"/>
      <c r="O1863" s="0"/>
      <c r="P1863" s="0"/>
      <c r="Q1863" s="287"/>
      <c r="R1863" s="287"/>
      <c r="S1863" s="287"/>
    </row>
    <row r="1864" customFormat="false" ht="12.75" hidden="false" customHeight="true" outlineLevel="0" collapsed="false">
      <c r="A1864" s="0"/>
      <c r="B1864" s="0"/>
      <c r="C1864" s="0"/>
      <c r="D1864" s="0"/>
      <c r="E1864" s="0"/>
      <c r="F1864" s="0"/>
      <c r="G1864" s="0"/>
      <c r="H1864" s="0"/>
      <c r="I1864" s="0"/>
      <c r="J1864" s="0"/>
      <c r="K1864" s="0"/>
      <c r="L1864" s="0"/>
      <c r="M1864" s="0"/>
      <c r="N1864" s="0"/>
      <c r="O1864" s="0"/>
      <c r="P1864" s="0"/>
      <c r="Q1864" s="287"/>
      <c r="R1864" s="287"/>
      <c r="S1864" s="287"/>
    </row>
    <row r="1865" customFormat="false" ht="12.75" hidden="false" customHeight="true" outlineLevel="0" collapsed="false">
      <c r="A1865" s="0"/>
      <c r="B1865" s="0"/>
      <c r="C1865" s="0"/>
      <c r="D1865" s="0"/>
      <c r="E1865" s="0"/>
      <c r="F1865" s="0"/>
      <c r="G1865" s="0"/>
      <c r="H1865" s="0"/>
      <c r="I1865" s="0"/>
      <c r="J1865" s="0"/>
      <c r="K1865" s="0"/>
      <c r="L1865" s="0"/>
      <c r="M1865" s="0"/>
      <c r="N1865" s="0"/>
      <c r="O1865" s="0"/>
      <c r="P1865" s="0"/>
      <c r="Q1865" s="287"/>
      <c r="R1865" s="287"/>
      <c r="S1865" s="287"/>
    </row>
    <row r="1866" customFormat="false" ht="12.75" hidden="false" customHeight="true" outlineLevel="0" collapsed="false">
      <c r="A1866" s="0"/>
      <c r="B1866" s="0"/>
      <c r="C1866" s="0"/>
      <c r="D1866" s="0"/>
      <c r="E1866" s="0"/>
      <c r="F1866" s="0"/>
      <c r="G1866" s="0"/>
      <c r="H1866" s="0"/>
      <c r="I1866" s="0"/>
      <c r="J1866" s="0"/>
      <c r="K1866" s="0"/>
      <c r="L1866" s="0"/>
      <c r="M1866" s="0"/>
      <c r="N1866" s="0"/>
      <c r="O1866" s="0"/>
      <c r="P1866" s="0"/>
      <c r="Q1866" s="287"/>
      <c r="R1866" s="287"/>
      <c r="S1866" s="287"/>
    </row>
    <row r="1867" customFormat="false" ht="12.75" hidden="false" customHeight="true" outlineLevel="0" collapsed="false">
      <c r="A1867" s="0"/>
      <c r="B1867" s="0"/>
      <c r="C1867" s="0"/>
      <c r="D1867" s="0"/>
      <c r="E1867" s="0"/>
      <c r="F1867" s="0"/>
      <c r="G1867" s="0"/>
      <c r="H1867" s="0"/>
      <c r="I1867" s="0"/>
      <c r="J1867" s="0"/>
      <c r="K1867" s="0"/>
      <c r="L1867" s="0"/>
      <c r="M1867" s="0"/>
      <c r="N1867" s="0"/>
      <c r="O1867" s="0"/>
      <c r="P1867" s="0"/>
      <c r="Q1867" s="287"/>
      <c r="R1867" s="287"/>
      <c r="S1867" s="287"/>
    </row>
    <row r="1868" customFormat="false" ht="12.75" hidden="false" customHeight="true" outlineLevel="0" collapsed="false">
      <c r="A1868" s="0"/>
      <c r="B1868" s="0"/>
      <c r="C1868" s="0"/>
      <c r="D1868" s="0"/>
      <c r="E1868" s="0"/>
      <c r="F1868" s="0"/>
      <c r="G1868" s="0"/>
      <c r="H1868" s="0"/>
      <c r="I1868" s="0"/>
      <c r="J1868" s="0"/>
      <c r="K1868" s="0"/>
      <c r="L1868" s="0"/>
      <c r="M1868" s="0"/>
      <c r="N1868" s="0"/>
      <c r="O1868" s="0"/>
      <c r="P1868" s="0"/>
      <c r="Q1868" s="287"/>
      <c r="R1868" s="287"/>
      <c r="S1868" s="287"/>
    </row>
    <row r="1869" customFormat="false" ht="12.75" hidden="false" customHeight="true" outlineLevel="0" collapsed="false">
      <c r="A1869" s="0"/>
      <c r="B1869" s="0"/>
      <c r="C1869" s="0"/>
      <c r="D1869" s="0"/>
      <c r="E1869" s="0"/>
      <c r="F1869" s="0"/>
      <c r="G1869" s="0"/>
      <c r="H1869" s="0"/>
      <c r="I1869" s="0"/>
      <c r="J1869" s="0"/>
      <c r="K1869" s="0"/>
      <c r="L1869" s="0"/>
      <c r="M1869" s="0"/>
      <c r="N1869" s="0"/>
      <c r="O1869" s="0"/>
      <c r="P1869" s="0"/>
      <c r="Q1869" s="287"/>
      <c r="R1869" s="287"/>
      <c r="S1869" s="287"/>
    </row>
    <row r="1870" customFormat="false" ht="12.75" hidden="false" customHeight="true" outlineLevel="0" collapsed="false">
      <c r="A1870" s="0"/>
      <c r="B1870" s="0"/>
      <c r="C1870" s="0"/>
      <c r="D1870" s="0"/>
      <c r="E1870" s="0"/>
      <c r="F1870" s="0"/>
      <c r="G1870" s="0"/>
      <c r="H1870" s="0"/>
      <c r="I1870" s="0"/>
      <c r="J1870" s="0"/>
      <c r="K1870" s="0"/>
      <c r="L1870" s="0"/>
      <c r="M1870" s="0"/>
      <c r="N1870" s="0"/>
      <c r="O1870" s="0"/>
      <c r="P1870" s="0"/>
      <c r="Q1870" s="287"/>
      <c r="R1870" s="287"/>
      <c r="S1870" s="287"/>
    </row>
    <row r="1871" customFormat="false" ht="12.75" hidden="false" customHeight="true" outlineLevel="0" collapsed="false">
      <c r="A1871" s="0"/>
      <c r="B1871" s="0"/>
      <c r="C1871" s="0"/>
      <c r="D1871" s="0"/>
      <c r="E1871" s="0"/>
      <c r="F1871" s="0"/>
      <c r="G1871" s="0"/>
      <c r="H1871" s="0"/>
      <c r="I1871" s="0"/>
      <c r="J1871" s="0"/>
      <c r="K1871" s="0"/>
      <c r="L1871" s="0"/>
      <c r="M1871" s="0"/>
      <c r="N1871" s="0"/>
      <c r="O1871" s="0"/>
      <c r="P1871" s="0"/>
      <c r="Q1871" s="287"/>
      <c r="R1871" s="287"/>
      <c r="S1871" s="287"/>
    </row>
    <row r="1872" customFormat="false" ht="12.75" hidden="false" customHeight="true" outlineLevel="0" collapsed="false">
      <c r="A1872" s="0"/>
      <c r="B1872" s="0"/>
      <c r="C1872" s="0"/>
      <c r="D1872" s="0"/>
      <c r="E1872" s="0"/>
      <c r="F1872" s="0"/>
      <c r="G1872" s="0"/>
      <c r="H1872" s="0"/>
      <c r="I1872" s="0"/>
      <c r="J1872" s="0"/>
      <c r="K1872" s="0"/>
      <c r="L1872" s="0"/>
      <c r="M1872" s="0"/>
      <c r="N1872" s="0"/>
      <c r="O1872" s="0"/>
      <c r="P1872" s="0"/>
      <c r="Q1872" s="287"/>
      <c r="R1872" s="287"/>
      <c r="S1872" s="287"/>
    </row>
    <row r="1873" customFormat="false" ht="12.75" hidden="false" customHeight="true" outlineLevel="0" collapsed="false">
      <c r="A1873" s="0"/>
      <c r="B1873" s="0"/>
      <c r="C1873" s="0"/>
      <c r="D1873" s="0"/>
      <c r="E1873" s="0"/>
      <c r="F1873" s="0"/>
      <c r="G1873" s="0"/>
      <c r="H1873" s="0"/>
      <c r="I1873" s="0"/>
      <c r="J1873" s="0"/>
      <c r="K1873" s="0"/>
      <c r="L1873" s="0"/>
      <c r="M1873" s="0"/>
      <c r="N1873" s="0"/>
      <c r="O1873" s="0"/>
      <c r="P1873" s="0"/>
      <c r="Q1873" s="287"/>
      <c r="R1873" s="287"/>
      <c r="S1873" s="287"/>
    </row>
    <row r="1874" customFormat="false" ht="12.75" hidden="false" customHeight="true" outlineLevel="0" collapsed="false">
      <c r="A1874" s="0"/>
      <c r="B1874" s="0"/>
      <c r="C1874" s="0"/>
      <c r="D1874" s="0"/>
      <c r="E1874" s="0"/>
      <c r="F1874" s="0"/>
      <c r="G1874" s="0"/>
      <c r="H1874" s="0"/>
      <c r="I1874" s="0"/>
      <c r="J1874" s="0"/>
      <c r="K1874" s="0"/>
      <c r="L1874" s="0"/>
      <c r="M1874" s="0"/>
      <c r="N1874" s="0"/>
      <c r="O1874" s="0"/>
      <c r="P1874" s="0"/>
      <c r="Q1874" s="287"/>
      <c r="R1874" s="287"/>
      <c r="S1874" s="287"/>
    </row>
    <row r="1875" customFormat="false" ht="12.75" hidden="false" customHeight="true" outlineLevel="0" collapsed="false">
      <c r="A1875" s="0"/>
      <c r="B1875" s="0"/>
      <c r="C1875" s="0"/>
      <c r="D1875" s="0"/>
      <c r="E1875" s="0"/>
      <c r="F1875" s="0"/>
      <c r="G1875" s="0"/>
      <c r="H1875" s="0"/>
      <c r="I1875" s="0"/>
      <c r="J1875" s="0"/>
      <c r="K1875" s="0"/>
      <c r="L1875" s="0"/>
      <c r="M1875" s="0"/>
      <c r="N1875" s="0"/>
      <c r="O1875" s="0"/>
      <c r="P1875" s="0"/>
      <c r="Q1875" s="287"/>
      <c r="R1875" s="287"/>
      <c r="S1875" s="287"/>
    </row>
    <row r="1876" customFormat="false" ht="12.75" hidden="false" customHeight="true" outlineLevel="0" collapsed="false">
      <c r="A1876" s="0"/>
      <c r="B1876" s="0"/>
      <c r="C1876" s="0"/>
      <c r="D1876" s="0"/>
      <c r="E1876" s="0"/>
      <c r="F1876" s="0"/>
      <c r="G1876" s="0"/>
      <c r="H1876" s="0"/>
      <c r="I1876" s="0"/>
      <c r="J1876" s="0"/>
      <c r="K1876" s="0"/>
      <c r="L1876" s="0"/>
      <c r="M1876" s="0"/>
      <c r="N1876" s="0"/>
      <c r="O1876" s="0"/>
      <c r="P1876" s="0"/>
      <c r="Q1876" s="287"/>
      <c r="R1876" s="287"/>
      <c r="S1876" s="287"/>
    </row>
    <row r="1877" customFormat="false" ht="12.75" hidden="false" customHeight="true" outlineLevel="0" collapsed="false">
      <c r="A1877" s="0"/>
      <c r="B1877" s="0"/>
      <c r="C1877" s="0"/>
      <c r="D1877" s="0"/>
      <c r="E1877" s="0"/>
      <c r="F1877" s="0"/>
      <c r="G1877" s="0"/>
      <c r="H1877" s="0"/>
      <c r="I1877" s="0"/>
      <c r="J1877" s="0"/>
      <c r="K1877" s="0"/>
      <c r="L1877" s="0"/>
      <c r="M1877" s="0"/>
      <c r="N1877" s="0"/>
      <c r="O1877" s="0"/>
      <c r="P1877" s="0"/>
      <c r="Q1877" s="287"/>
      <c r="R1877" s="287"/>
      <c r="S1877" s="287"/>
    </row>
    <row r="1878" customFormat="false" ht="12.75" hidden="false" customHeight="true" outlineLevel="0" collapsed="false">
      <c r="A1878" s="0"/>
      <c r="B1878" s="0"/>
      <c r="C1878" s="0"/>
      <c r="D1878" s="0"/>
      <c r="E1878" s="0"/>
      <c r="F1878" s="0"/>
      <c r="G1878" s="0"/>
      <c r="H1878" s="0"/>
      <c r="I1878" s="0"/>
      <c r="J1878" s="0"/>
      <c r="K1878" s="0"/>
      <c r="L1878" s="0"/>
      <c r="M1878" s="0"/>
      <c r="N1878" s="0"/>
      <c r="O1878" s="0"/>
      <c r="P1878" s="0"/>
      <c r="Q1878" s="287"/>
      <c r="R1878" s="287"/>
      <c r="S1878" s="287"/>
    </row>
    <row r="1879" customFormat="false" ht="12.75" hidden="false" customHeight="true" outlineLevel="0" collapsed="false">
      <c r="A1879" s="0"/>
      <c r="B1879" s="0"/>
      <c r="C1879" s="0"/>
      <c r="D1879" s="0"/>
      <c r="E1879" s="0"/>
      <c r="F1879" s="0"/>
      <c r="G1879" s="0"/>
      <c r="H1879" s="0"/>
      <c r="I1879" s="0"/>
      <c r="J1879" s="0"/>
      <c r="K1879" s="0"/>
      <c r="L1879" s="0"/>
      <c r="M1879" s="0"/>
      <c r="N1879" s="0"/>
      <c r="O1879" s="0"/>
      <c r="P1879" s="0"/>
      <c r="Q1879" s="287"/>
      <c r="R1879" s="287"/>
      <c r="S1879" s="287"/>
    </row>
    <row r="1880" customFormat="false" ht="12.75" hidden="false" customHeight="true" outlineLevel="0" collapsed="false">
      <c r="A1880" s="0"/>
      <c r="B1880" s="0"/>
      <c r="C1880" s="0"/>
      <c r="D1880" s="0"/>
      <c r="E1880" s="0"/>
      <c r="F1880" s="0"/>
      <c r="G1880" s="0"/>
      <c r="H1880" s="0"/>
      <c r="I1880" s="0"/>
      <c r="J1880" s="0"/>
      <c r="K1880" s="0"/>
      <c r="L1880" s="0"/>
      <c r="M1880" s="0"/>
      <c r="N1880" s="0"/>
      <c r="O1880" s="0"/>
      <c r="P1880" s="0"/>
      <c r="Q1880" s="287"/>
      <c r="R1880" s="287"/>
      <c r="S1880" s="287"/>
    </row>
    <row r="1881" customFormat="false" ht="12.75" hidden="false" customHeight="true" outlineLevel="0" collapsed="false">
      <c r="A1881" s="0"/>
      <c r="B1881" s="0"/>
      <c r="C1881" s="0"/>
      <c r="D1881" s="0"/>
      <c r="E1881" s="0"/>
      <c r="F1881" s="0"/>
      <c r="G1881" s="0"/>
      <c r="H1881" s="0"/>
      <c r="I1881" s="0"/>
      <c r="J1881" s="0"/>
      <c r="K1881" s="0"/>
      <c r="L1881" s="0"/>
      <c r="M1881" s="0"/>
      <c r="N1881" s="0"/>
      <c r="O1881" s="0"/>
      <c r="P1881" s="0"/>
      <c r="Q1881" s="287"/>
      <c r="R1881" s="287"/>
      <c r="S1881" s="287"/>
    </row>
    <row r="1882" customFormat="false" ht="12.75" hidden="false" customHeight="true" outlineLevel="0" collapsed="false">
      <c r="A1882" s="0"/>
      <c r="B1882" s="0"/>
      <c r="C1882" s="0"/>
      <c r="D1882" s="0"/>
      <c r="E1882" s="0"/>
      <c r="F1882" s="0"/>
      <c r="G1882" s="0"/>
      <c r="H1882" s="0"/>
      <c r="I1882" s="0"/>
      <c r="J1882" s="0"/>
      <c r="K1882" s="0"/>
      <c r="L1882" s="0"/>
      <c r="M1882" s="0"/>
      <c r="N1882" s="0"/>
      <c r="O1882" s="0"/>
      <c r="P1882" s="0"/>
      <c r="Q1882" s="287"/>
      <c r="R1882" s="287"/>
      <c r="S1882" s="287"/>
    </row>
    <row r="1883" customFormat="false" ht="12.75" hidden="false" customHeight="true" outlineLevel="0" collapsed="false">
      <c r="A1883" s="0"/>
      <c r="B1883" s="0"/>
      <c r="C1883" s="0"/>
      <c r="D1883" s="0"/>
      <c r="E1883" s="0"/>
      <c r="F1883" s="0"/>
      <c r="G1883" s="0"/>
      <c r="H1883" s="0"/>
      <c r="I1883" s="0"/>
      <c r="J1883" s="0"/>
      <c r="K1883" s="0"/>
      <c r="L1883" s="0"/>
      <c r="M1883" s="0"/>
      <c r="N1883" s="0"/>
      <c r="O1883" s="0"/>
      <c r="P1883" s="0"/>
      <c r="Q1883" s="287"/>
      <c r="R1883" s="287"/>
      <c r="S1883" s="287"/>
    </row>
    <row r="1884" customFormat="false" ht="12.75" hidden="false" customHeight="true" outlineLevel="0" collapsed="false">
      <c r="A1884" s="0"/>
      <c r="B1884" s="0"/>
      <c r="C1884" s="0"/>
      <c r="D1884" s="0"/>
      <c r="E1884" s="0"/>
      <c r="F1884" s="0"/>
      <c r="G1884" s="0"/>
      <c r="H1884" s="0"/>
      <c r="I1884" s="0"/>
      <c r="J1884" s="0"/>
      <c r="K1884" s="0"/>
      <c r="L1884" s="0"/>
      <c r="M1884" s="0"/>
      <c r="N1884" s="0"/>
      <c r="O1884" s="0"/>
      <c r="P1884" s="0"/>
      <c r="Q1884" s="287"/>
      <c r="R1884" s="287"/>
      <c r="S1884" s="287"/>
    </row>
    <row r="1885" customFormat="false" ht="12.75" hidden="false" customHeight="true" outlineLevel="0" collapsed="false">
      <c r="A1885" s="0"/>
      <c r="B1885" s="0"/>
      <c r="C1885" s="0"/>
      <c r="D1885" s="0"/>
      <c r="E1885" s="0"/>
      <c r="F1885" s="0"/>
      <c r="G1885" s="0"/>
      <c r="H1885" s="0"/>
      <c r="I1885" s="0"/>
      <c r="J1885" s="0"/>
      <c r="K1885" s="0"/>
      <c r="L1885" s="0"/>
      <c r="M1885" s="0"/>
      <c r="N1885" s="0"/>
      <c r="O1885" s="0"/>
      <c r="P1885" s="0"/>
      <c r="Q1885" s="287"/>
      <c r="R1885" s="287"/>
      <c r="S1885" s="287"/>
    </row>
    <row r="1886" customFormat="false" ht="12.75" hidden="false" customHeight="true" outlineLevel="0" collapsed="false">
      <c r="A1886" s="0"/>
      <c r="B1886" s="0"/>
      <c r="C1886" s="0"/>
      <c r="D1886" s="0"/>
      <c r="E1886" s="0"/>
      <c r="F1886" s="0"/>
      <c r="G1886" s="0"/>
      <c r="H1886" s="0"/>
      <c r="I1886" s="0"/>
      <c r="J1886" s="0"/>
      <c r="K1886" s="0"/>
      <c r="L1886" s="0"/>
      <c r="M1886" s="0"/>
      <c r="N1886" s="0"/>
      <c r="O1886" s="0"/>
      <c r="P1886" s="0"/>
      <c r="Q1886" s="287"/>
      <c r="R1886" s="287"/>
      <c r="S1886" s="287"/>
    </row>
    <row r="1887" customFormat="false" ht="12.75" hidden="false" customHeight="true" outlineLevel="0" collapsed="false">
      <c r="A1887" s="0"/>
      <c r="B1887" s="0"/>
      <c r="C1887" s="0"/>
      <c r="D1887" s="0"/>
      <c r="E1887" s="0"/>
      <c r="F1887" s="0"/>
      <c r="G1887" s="0"/>
      <c r="H1887" s="0"/>
      <c r="I1887" s="0"/>
      <c r="J1887" s="0"/>
      <c r="K1887" s="0"/>
      <c r="L1887" s="0"/>
      <c r="M1887" s="0"/>
      <c r="N1887" s="0"/>
      <c r="O1887" s="0"/>
      <c r="P1887" s="0"/>
      <c r="Q1887" s="287"/>
      <c r="R1887" s="287"/>
      <c r="S1887" s="287"/>
    </row>
    <row r="1888" customFormat="false" ht="12.75" hidden="false" customHeight="true" outlineLevel="0" collapsed="false">
      <c r="A1888" s="0"/>
      <c r="B1888" s="0"/>
      <c r="C1888" s="0"/>
      <c r="D1888" s="0"/>
      <c r="E1888" s="0"/>
      <c r="F1888" s="0"/>
      <c r="G1888" s="0"/>
      <c r="H1888" s="0"/>
      <c r="I1888" s="0"/>
      <c r="J1888" s="0"/>
      <c r="K1888" s="0"/>
      <c r="L1888" s="0"/>
      <c r="M1888" s="0"/>
      <c r="N1888" s="0"/>
      <c r="O1888" s="0"/>
      <c r="P1888" s="0"/>
      <c r="Q1888" s="287"/>
      <c r="R1888" s="287"/>
      <c r="S1888" s="287"/>
    </row>
    <row r="1889" customFormat="false" ht="12.75" hidden="false" customHeight="true" outlineLevel="0" collapsed="false">
      <c r="A1889" s="0"/>
      <c r="B1889" s="0"/>
      <c r="C1889" s="0"/>
      <c r="D1889" s="0"/>
      <c r="E1889" s="0"/>
      <c r="F1889" s="0"/>
      <c r="G1889" s="0"/>
      <c r="H1889" s="0"/>
      <c r="I1889" s="0"/>
      <c r="J1889" s="0"/>
      <c r="K1889" s="0"/>
      <c r="L1889" s="0"/>
      <c r="M1889" s="0"/>
      <c r="N1889" s="0"/>
      <c r="O1889" s="0"/>
      <c r="P1889" s="0"/>
      <c r="Q1889" s="287"/>
      <c r="R1889" s="287"/>
      <c r="S1889" s="287"/>
    </row>
    <row r="1890" customFormat="false" ht="12.75" hidden="false" customHeight="true" outlineLevel="0" collapsed="false">
      <c r="A1890" s="0"/>
      <c r="B1890" s="0"/>
      <c r="C1890" s="0"/>
      <c r="D1890" s="0"/>
      <c r="E1890" s="0"/>
      <c r="F1890" s="0"/>
      <c r="G1890" s="0"/>
      <c r="H1890" s="0"/>
      <c r="I1890" s="0"/>
      <c r="J1890" s="0"/>
      <c r="K1890" s="0"/>
      <c r="L1890" s="0"/>
      <c r="M1890" s="0"/>
      <c r="N1890" s="0"/>
      <c r="O1890" s="0"/>
      <c r="P1890" s="0"/>
      <c r="Q1890" s="287"/>
      <c r="R1890" s="287"/>
      <c r="S1890" s="287"/>
    </row>
    <row r="1891" customFormat="false" ht="12.75" hidden="false" customHeight="true" outlineLevel="0" collapsed="false">
      <c r="A1891" s="0"/>
      <c r="B1891" s="0"/>
      <c r="C1891" s="0"/>
      <c r="D1891" s="0"/>
      <c r="E1891" s="0"/>
      <c r="F1891" s="0"/>
      <c r="G1891" s="0"/>
      <c r="H1891" s="0"/>
      <c r="I1891" s="0"/>
      <c r="J1891" s="0"/>
      <c r="K1891" s="0"/>
      <c r="L1891" s="0"/>
      <c r="M1891" s="0"/>
      <c r="N1891" s="0"/>
      <c r="O1891" s="0"/>
      <c r="P1891" s="0"/>
      <c r="Q1891" s="287"/>
      <c r="R1891" s="287"/>
      <c r="S1891" s="287"/>
    </row>
    <row r="1892" customFormat="false" ht="12.75" hidden="false" customHeight="true" outlineLevel="0" collapsed="false">
      <c r="A1892" s="0"/>
      <c r="B1892" s="0"/>
      <c r="C1892" s="0"/>
      <c r="D1892" s="0"/>
      <c r="E1892" s="0"/>
      <c r="F1892" s="0"/>
      <c r="G1892" s="0"/>
      <c r="H1892" s="0"/>
      <c r="I1892" s="0"/>
      <c r="J1892" s="0"/>
      <c r="K1892" s="0"/>
      <c r="L1892" s="0"/>
      <c r="M1892" s="0"/>
      <c r="N1892" s="0"/>
      <c r="O1892" s="0"/>
      <c r="P1892" s="0"/>
      <c r="Q1892" s="287"/>
      <c r="R1892" s="287"/>
      <c r="S1892" s="287"/>
    </row>
    <row r="1893" customFormat="false" ht="12.75" hidden="false" customHeight="true" outlineLevel="0" collapsed="false">
      <c r="A1893" s="0"/>
      <c r="B1893" s="0"/>
      <c r="C1893" s="0"/>
      <c r="D1893" s="0"/>
      <c r="E1893" s="0"/>
      <c r="F1893" s="0"/>
      <c r="G1893" s="0"/>
      <c r="H1893" s="0"/>
      <c r="I1893" s="0"/>
      <c r="J1893" s="0"/>
      <c r="K1893" s="0"/>
      <c r="L1893" s="0"/>
      <c r="M1893" s="0"/>
      <c r="N1893" s="0"/>
      <c r="O1893" s="0"/>
      <c r="P1893" s="0"/>
      <c r="Q1893" s="287"/>
      <c r="R1893" s="287"/>
      <c r="S1893" s="287"/>
    </row>
    <row r="1894" customFormat="false" ht="12.75" hidden="false" customHeight="true" outlineLevel="0" collapsed="false">
      <c r="A1894" s="0"/>
      <c r="B1894" s="0"/>
      <c r="C1894" s="0"/>
      <c r="D1894" s="0"/>
      <c r="E1894" s="0"/>
      <c r="F1894" s="0"/>
      <c r="G1894" s="0"/>
      <c r="H1894" s="0"/>
      <c r="I1894" s="0"/>
      <c r="J1894" s="0"/>
      <c r="K1894" s="0"/>
      <c r="L1894" s="0"/>
      <c r="M1894" s="0"/>
      <c r="N1894" s="0"/>
      <c r="O1894" s="0"/>
      <c r="P1894" s="0"/>
      <c r="Q1894" s="287"/>
      <c r="R1894" s="287"/>
      <c r="S1894" s="287"/>
    </row>
    <row r="1895" customFormat="false" ht="12.75" hidden="false" customHeight="true" outlineLevel="0" collapsed="false">
      <c r="A1895" s="0"/>
      <c r="B1895" s="0"/>
      <c r="C1895" s="0"/>
      <c r="D1895" s="0"/>
      <c r="E1895" s="0"/>
      <c r="F1895" s="0"/>
      <c r="G1895" s="0"/>
      <c r="H1895" s="0"/>
      <c r="I1895" s="0"/>
      <c r="J1895" s="0"/>
      <c r="K1895" s="0"/>
      <c r="L1895" s="0"/>
      <c r="M1895" s="0"/>
      <c r="N1895" s="0"/>
      <c r="O1895" s="0"/>
      <c r="P1895" s="0"/>
      <c r="Q1895" s="287"/>
      <c r="R1895" s="287"/>
      <c r="S1895" s="287"/>
    </row>
    <row r="1896" customFormat="false" ht="12.75" hidden="false" customHeight="true" outlineLevel="0" collapsed="false">
      <c r="A1896" s="0"/>
      <c r="B1896" s="0"/>
      <c r="C1896" s="0"/>
      <c r="D1896" s="0"/>
      <c r="E1896" s="0"/>
      <c r="F1896" s="0"/>
      <c r="G1896" s="0"/>
      <c r="H1896" s="0"/>
      <c r="I1896" s="0"/>
      <c r="J1896" s="0"/>
      <c r="K1896" s="0"/>
      <c r="L1896" s="0"/>
      <c r="M1896" s="0"/>
      <c r="N1896" s="0"/>
      <c r="O1896" s="0"/>
      <c r="P1896" s="0"/>
      <c r="Q1896" s="287"/>
      <c r="R1896" s="287"/>
      <c r="S1896" s="287"/>
    </row>
    <row r="1897" customFormat="false" ht="12.75" hidden="false" customHeight="true" outlineLevel="0" collapsed="false">
      <c r="A1897" s="0"/>
      <c r="B1897" s="0"/>
      <c r="C1897" s="0"/>
      <c r="D1897" s="0"/>
      <c r="E1897" s="0"/>
      <c r="F1897" s="0"/>
      <c r="G1897" s="0"/>
      <c r="H1897" s="0"/>
      <c r="I1897" s="0"/>
      <c r="J1897" s="0"/>
      <c r="K1897" s="0"/>
      <c r="L1897" s="0"/>
      <c r="M1897" s="0"/>
      <c r="N1897" s="0"/>
      <c r="O1897" s="0"/>
      <c r="P1897" s="0"/>
      <c r="Q1897" s="287"/>
      <c r="R1897" s="287"/>
      <c r="S1897" s="287"/>
    </row>
    <row r="1898" customFormat="false" ht="12.75" hidden="false" customHeight="true" outlineLevel="0" collapsed="false">
      <c r="A1898" s="0"/>
      <c r="B1898" s="0"/>
      <c r="C1898" s="0"/>
      <c r="D1898" s="0"/>
      <c r="E1898" s="0"/>
      <c r="F1898" s="0"/>
      <c r="G1898" s="0"/>
      <c r="H1898" s="0"/>
      <c r="I1898" s="0"/>
      <c r="J1898" s="0"/>
      <c r="K1898" s="0"/>
      <c r="L1898" s="0"/>
      <c r="M1898" s="0"/>
      <c r="N1898" s="0"/>
      <c r="O1898" s="0"/>
      <c r="P1898" s="0"/>
      <c r="Q1898" s="287"/>
      <c r="R1898" s="287"/>
      <c r="S1898" s="287"/>
    </row>
    <row r="1899" customFormat="false" ht="12.75" hidden="false" customHeight="true" outlineLevel="0" collapsed="false">
      <c r="A1899" s="0"/>
      <c r="B1899" s="0"/>
      <c r="C1899" s="0"/>
      <c r="D1899" s="0"/>
      <c r="E1899" s="0"/>
      <c r="F1899" s="0"/>
      <c r="G1899" s="0"/>
      <c r="H1899" s="0"/>
      <c r="I1899" s="0"/>
      <c r="J1899" s="0"/>
      <c r="K1899" s="0"/>
      <c r="L1899" s="0"/>
      <c r="M1899" s="0"/>
      <c r="N1899" s="0"/>
      <c r="O1899" s="0"/>
      <c r="P1899" s="0"/>
      <c r="Q1899" s="287"/>
      <c r="R1899" s="287"/>
      <c r="S1899" s="287"/>
    </row>
    <row r="1900" customFormat="false" ht="12.75" hidden="false" customHeight="true" outlineLevel="0" collapsed="false">
      <c r="A1900" s="0"/>
      <c r="B1900" s="0"/>
      <c r="C1900" s="0"/>
      <c r="D1900" s="0"/>
      <c r="E1900" s="0"/>
      <c r="F1900" s="0"/>
      <c r="G1900" s="0"/>
      <c r="H1900" s="0"/>
      <c r="I1900" s="0"/>
      <c r="J1900" s="0"/>
      <c r="K1900" s="0"/>
      <c r="L1900" s="0"/>
      <c r="M1900" s="0"/>
      <c r="N1900" s="0"/>
      <c r="O1900" s="0"/>
      <c r="P1900" s="0"/>
      <c r="Q1900" s="287"/>
      <c r="R1900" s="287"/>
      <c r="S1900" s="287"/>
    </row>
    <row r="1901" customFormat="false" ht="12.75" hidden="false" customHeight="true" outlineLevel="0" collapsed="false">
      <c r="A1901" s="0"/>
      <c r="B1901" s="0"/>
      <c r="C1901" s="0"/>
      <c r="D1901" s="0"/>
      <c r="E1901" s="0"/>
      <c r="F1901" s="0"/>
      <c r="G1901" s="0"/>
      <c r="H1901" s="0"/>
      <c r="I1901" s="0"/>
      <c r="J1901" s="0"/>
      <c r="K1901" s="0"/>
      <c r="L1901" s="0"/>
      <c r="M1901" s="0"/>
      <c r="N1901" s="0"/>
      <c r="O1901" s="0"/>
      <c r="P1901" s="0"/>
      <c r="Q1901" s="287"/>
      <c r="R1901" s="287"/>
      <c r="S1901" s="287"/>
    </row>
    <row r="1902" customFormat="false" ht="12.75" hidden="false" customHeight="true" outlineLevel="0" collapsed="false">
      <c r="A1902" s="0"/>
      <c r="B1902" s="0"/>
      <c r="C1902" s="0"/>
      <c r="D1902" s="0"/>
      <c r="E1902" s="0"/>
      <c r="F1902" s="0"/>
      <c r="G1902" s="0"/>
      <c r="H1902" s="0"/>
      <c r="I1902" s="0"/>
      <c r="J1902" s="0"/>
      <c r="K1902" s="0"/>
      <c r="L1902" s="0"/>
      <c r="M1902" s="0"/>
      <c r="N1902" s="0"/>
      <c r="O1902" s="0"/>
      <c r="P1902" s="0"/>
      <c r="Q1902" s="287"/>
      <c r="R1902" s="287"/>
      <c r="S1902" s="287"/>
    </row>
    <row r="1903" customFormat="false" ht="12.75" hidden="false" customHeight="true" outlineLevel="0" collapsed="false">
      <c r="A1903" s="0"/>
      <c r="B1903" s="0"/>
      <c r="C1903" s="0"/>
      <c r="D1903" s="0"/>
      <c r="E1903" s="0"/>
      <c r="F1903" s="0"/>
      <c r="G1903" s="0"/>
      <c r="H1903" s="0"/>
      <c r="I1903" s="0"/>
      <c r="J1903" s="0"/>
      <c r="K1903" s="0"/>
      <c r="L1903" s="0"/>
      <c r="M1903" s="0"/>
      <c r="N1903" s="0"/>
      <c r="O1903" s="0"/>
      <c r="P1903" s="0"/>
      <c r="Q1903" s="287"/>
      <c r="R1903" s="287"/>
      <c r="S1903" s="287"/>
    </row>
    <row r="1904" customFormat="false" ht="12.75" hidden="false" customHeight="true" outlineLevel="0" collapsed="false">
      <c r="A1904" s="0"/>
      <c r="B1904" s="0"/>
      <c r="C1904" s="0"/>
      <c r="D1904" s="0"/>
      <c r="E1904" s="0"/>
      <c r="F1904" s="0"/>
      <c r="G1904" s="0"/>
      <c r="H1904" s="0"/>
      <c r="I1904" s="0"/>
      <c r="J1904" s="0"/>
      <c r="K1904" s="0"/>
      <c r="L1904" s="0"/>
      <c r="M1904" s="0"/>
      <c r="N1904" s="0"/>
      <c r="O1904" s="0"/>
      <c r="P1904" s="0"/>
      <c r="Q1904" s="287"/>
      <c r="R1904" s="287"/>
      <c r="S1904" s="287"/>
    </row>
    <row r="1905" customFormat="false" ht="12.75" hidden="false" customHeight="true" outlineLevel="0" collapsed="false">
      <c r="A1905" s="0"/>
      <c r="B1905" s="0"/>
      <c r="C1905" s="0"/>
      <c r="D1905" s="0"/>
      <c r="E1905" s="0"/>
      <c r="F1905" s="0"/>
      <c r="G1905" s="0"/>
      <c r="H1905" s="0"/>
      <c r="I1905" s="0"/>
      <c r="J1905" s="0"/>
      <c r="K1905" s="0"/>
      <c r="L1905" s="0"/>
      <c r="M1905" s="0"/>
      <c r="N1905" s="0"/>
      <c r="O1905" s="0"/>
      <c r="P1905" s="0"/>
      <c r="Q1905" s="287"/>
      <c r="R1905" s="287"/>
      <c r="S1905" s="287"/>
    </row>
    <row r="1906" customFormat="false" ht="12.75" hidden="false" customHeight="true" outlineLevel="0" collapsed="false">
      <c r="A1906" s="0"/>
      <c r="B1906" s="0"/>
      <c r="C1906" s="0"/>
      <c r="D1906" s="0"/>
      <c r="E1906" s="0"/>
      <c r="F1906" s="0"/>
      <c r="G1906" s="0"/>
      <c r="H1906" s="0"/>
      <c r="I1906" s="0"/>
      <c r="J1906" s="0"/>
      <c r="K1906" s="0"/>
      <c r="L1906" s="0"/>
      <c r="M1906" s="0"/>
      <c r="N1906" s="0"/>
      <c r="O1906" s="0"/>
      <c r="P1906" s="0"/>
      <c r="Q1906" s="287"/>
      <c r="R1906" s="287"/>
      <c r="S1906" s="287"/>
    </row>
    <row r="1907" customFormat="false" ht="12.75" hidden="false" customHeight="true" outlineLevel="0" collapsed="false">
      <c r="A1907" s="0"/>
      <c r="B1907" s="0"/>
      <c r="C1907" s="0"/>
      <c r="D1907" s="0"/>
      <c r="E1907" s="0"/>
      <c r="F1907" s="0"/>
      <c r="G1907" s="0"/>
      <c r="H1907" s="0"/>
      <c r="I1907" s="0"/>
      <c r="J1907" s="0"/>
      <c r="K1907" s="0"/>
      <c r="L1907" s="0"/>
      <c r="M1907" s="0"/>
      <c r="N1907" s="0"/>
      <c r="O1907" s="0"/>
      <c r="P1907" s="0"/>
      <c r="Q1907" s="287"/>
      <c r="R1907" s="287"/>
      <c r="S1907" s="287"/>
    </row>
    <row r="1908" customFormat="false" ht="12.75" hidden="false" customHeight="true" outlineLevel="0" collapsed="false">
      <c r="A1908" s="0"/>
      <c r="B1908" s="0"/>
      <c r="C1908" s="0"/>
      <c r="D1908" s="0"/>
      <c r="E1908" s="0"/>
      <c r="F1908" s="0"/>
      <c r="G1908" s="0"/>
      <c r="H1908" s="0"/>
      <c r="I1908" s="0"/>
      <c r="J1908" s="0"/>
      <c r="K1908" s="0"/>
      <c r="L1908" s="0"/>
      <c r="M1908" s="0"/>
      <c r="N1908" s="0"/>
      <c r="O1908" s="0"/>
      <c r="P1908" s="0"/>
      <c r="Q1908" s="287"/>
      <c r="R1908" s="287"/>
      <c r="S1908" s="287"/>
    </row>
    <row r="1909" customFormat="false" ht="12.75" hidden="false" customHeight="true" outlineLevel="0" collapsed="false">
      <c r="A1909" s="0"/>
      <c r="B1909" s="0"/>
      <c r="C1909" s="0"/>
      <c r="D1909" s="0"/>
      <c r="E1909" s="0"/>
      <c r="F1909" s="0"/>
      <c r="G1909" s="0"/>
      <c r="H1909" s="0"/>
      <c r="I1909" s="0"/>
      <c r="J1909" s="0"/>
      <c r="K1909" s="0"/>
      <c r="L1909" s="0"/>
      <c r="M1909" s="0"/>
      <c r="N1909" s="0"/>
      <c r="O1909" s="0"/>
      <c r="P1909" s="0"/>
      <c r="Q1909" s="287"/>
      <c r="R1909" s="287"/>
      <c r="S1909" s="287"/>
    </row>
    <row r="1910" customFormat="false" ht="12.75" hidden="false" customHeight="true" outlineLevel="0" collapsed="false">
      <c r="A1910" s="0"/>
      <c r="B1910" s="0"/>
      <c r="C1910" s="0"/>
      <c r="D1910" s="0"/>
      <c r="E1910" s="0"/>
      <c r="F1910" s="0"/>
      <c r="G1910" s="0"/>
      <c r="H1910" s="0"/>
      <c r="I1910" s="0"/>
      <c r="J1910" s="0"/>
      <c r="K1910" s="0"/>
      <c r="L1910" s="0"/>
      <c r="M1910" s="0"/>
      <c r="N1910" s="0"/>
      <c r="O1910" s="0"/>
      <c r="P1910" s="0"/>
      <c r="Q1910" s="287"/>
      <c r="R1910" s="287"/>
      <c r="S1910" s="287"/>
    </row>
    <row r="1911" customFormat="false" ht="12.75" hidden="false" customHeight="true" outlineLevel="0" collapsed="false">
      <c r="A1911" s="0"/>
      <c r="B1911" s="0"/>
      <c r="C1911" s="0"/>
      <c r="D1911" s="0"/>
      <c r="E1911" s="0"/>
      <c r="F1911" s="0"/>
      <c r="G1911" s="0"/>
      <c r="H1911" s="0"/>
      <c r="I1911" s="0"/>
      <c r="J1911" s="0"/>
      <c r="K1911" s="0"/>
      <c r="L1911" s="0"/>
      <c r="M1911" s="0"/>
      <c r="N1911" s="0"/>
      <c r="O1911" s="0"/>
      <c r="P1911" s="0"/>
      <c r="Q1911" s="287"/>
      <c r="R1911" s="287"/>
      <c r="S1911" s="287"/>
    </row>
    <row r="1912" customFormat="false" ht="12.75" hidden="false" customHeight="true" outlineLevel="0" collapsed="false">
      <c r="A1912" s="0"/>
      <c r="B1912" s="0"/>
      <c r="C1912" s="0"/>
      <c r="D1912" s="0"/>
      <c r="E1912" s="0"/>
      <c r="F1912" s="0"/>
      <c r="G1912" s="0"/>
      <c r="H1912" s="0"/>
      <c r="I1912" s="0"/>
      <c r="J1912" s="0"/>
      <c r="K1912" s="0"/>
      <c r="L1912" s="0"/>
      <c r="M1912" s="0"/>
      <c r="N1912" s="0"/>
      <c r="O1912" s="0"/>
      <c r="P1912" s="0"/>
      <c r="Q1912" s="287"/>
      <c r="R1912" s="287"/>
      <c r="S1912" s="287"/>
    </row>
    <row r="1913" customFormat="false" ht="12.75" hidden="false" customHeight="true" outlineLevel="0" collapsed="false">
      <c r="A1913" s="0"/>
      <c r="B1913" s="0"/>
      <c r="C1913" s="0"/>
      <c r="D1913" s="0"/>
      <c r="E1913" s="0"/>
      <c r="F1913" s="0"/>
      <c r="G1913" s="0"/>
      <c r="H1913" s="0"/>
      <c r="I1913" s="0"/>
      <c r="J1913" s="0"/>
      <c r="K1913" s="0"/>
      <c r="L1913" s="0"/>
      <c r="M1913" s="0"/>
      <c r="N1913" s="0"/>
      <c r="O1913" s="0"/>
      <c r="P1913" s="0"/>
      <c r="Q1913" s="287"/>
      <c r="R1913" s="287"/>
      <c r="S1913" s="287"/>
    </row>
    <row r="1914" customFormat="false" ht="12.75" hidden="false" customHeight="true" outlineLevel="0" collapsed="false">
      <c r="A1914" s="0"/>
      <c r="B1914" s="0"/>
      <c r="C1914" s="0"/>
      <c r="D1914" s="0"/>
      <c r="E1914" s="0"/>
      <c r="F1914" s="0"/>
      <c r="G1914" s="0"/>
      <c r="H1914" s="0"/>
      <c r="I1914" s="0"/>
      <c r="J1914" s="0"/>
      <c r="K1914" s="0"/>
      <c r="L1914" s="0"/>
      <c r="M1914" s="0"/>
      <c r="N1914" s="0"/>
      <c r="O1914" s="0"/>
      <c r="P1914" s="0"/>
      <c r="Q1914" s="287"/>
      <c r="R1914" s="287"/>
      <c r="S1914" s="287"/>
    </row>
    <row r="1915" customFormat="false" ht="12.75" hidden="false" customHeight="true" outlineLevel="0" collapsed="false">
      <c r="A1915" s="0"/>
      <c r="B1915" s="0"/>
      <c r="C1915" s="0"/>
      <c r="D1915" s="0"/>
      <c r="E1915" s="0"/>
      <c r="F1915" s="0"/>
      <c r="G1915" s="0"/>
      <c r="H1915" s="0"/>
      <c r="I1915" s="0"/>
      <c r="J1915" s="0"/>
      <c r="K1915" s="0"/>
      <c r="L1915" s="0"/>
      <c r="M1915" s="0"/>
      <c r="N1915" s="0"/>
      <c r="O1915" s="0"/>
      <c r="P1915" s="0"/>
      <c r="Q1915" s="287"/>
      <c r="R1915" s="287"/>
      <c r="S1915" s="287"/>
    </row>
    <row r="1916" customFormat="false" ht="12.75" hidden="false" customHeight="true" outlineLevel="0" collapsed="false">
      <c r="A1916" s="0"/>
      <c r="B1916" s="0"/>
      <c r="C1916" s="0"/>
      <c r="D1916" s="0"/>
      <c r="E1916" s="0"/>
      <c r="F1916" s="0"/>
      <c r="G1916" s="0"/>
      <c r="H1916" s="0"/>
      <c r="I1916" s="0"/>
      <c r="J1916" s="0"/>
      <c r="K1916" s="0"/>
      <c r="L1916" s="0"/>
      <c r="M1916" s="0"/>
      <c r="N1916" s="0"/>
      <c r="O1916" s="0"/>
      <c r="P1916" s="0"/>
      <c r="Q1916" s="287"/>
      <c r="R1916" s="287"/>
      <c r="S1916" s="287"/>
    </row>
    <row r="1917" customFormat="false" ht="12.75" hidden="false" customHeight="true" outlineLevel="0" collapsed="false">
      <c r="A1917" s="0"/>
      <c r="B1917" s="0"/>
      <c r="C1917" s="0"/>
      <c r="D1917" s="0"/>
      <c r="E1917" s="0"/>
      <c r="F1917" s="0"/>
      <c r="G1917" s="0"/>
      <c r="H1917" s="0"/>
      <c r="I1917" s="0"/>
      <c r="J1917" s="0"/>
      <c r="K1917" s="0"/>
      <c r="L1917" s="0"/>
      <c r="M1917" s="0"/>
      <c r="N1917" s="0"/>
      <c r="O1917" s="0"/>
      <c r="P1917" s="0"/>
      <c r="Q1917" s="287"/>
      <c r="R1917" s="287"/>
      <c r="S1917" s="287"/>
    </row>
    <row r="1918" customFormat="false" ht="12.75" hidden="false" customHeight="true" outlineLevel="0" collapsed="false">
      <c r="A1918" s="0"/>
      <c r="B1918" s="0"/>
      <c r="C1918" s="0"/>
      <c r="D1918" s="0"/>
      <c r="E1918" s="0"/>
      <c r="F1918" s="0"/>
      <c r="G1918" s="0"/>
      <c r="H1918" s="0"/>
      <c r="I1918" s="0"/>
      <c r="J1918" s="0"/>
      <c r="K1918" s="0"/>
      <c r="L1918" s="0"/>
      <c r="M1918" s="0"/>
      <c r="N1918" s="0"/>
      <c r="O1918" s="0"/>
      <c r="P1918" s="0"/>
      <c r="Q1918" s="287"/>
      <c r="R1918" s="287"/>
      <c r="S1918" s="287"/>
    </row>
    <row r="1919" customFormat="false" ht="12.75" hidden="false" customHeight="true" outlineLevel="0" collapsed="false">
      <c r="A1919" s="0"/>
      <c r="B1919" s="0"/>
      <c r="C1919" s="0"/>
      <c r="D1919" s="0"/>
      <c r="E1919" s="0"/>
      <c r="F1919" s="0"/>
      <c r="G1919" s="0"/>
      <c r="H1919" s="0"/>
      <c r="I1919" s="0"/>
      <c r="J1919" s="0"/>
      <c r="K1919" s="0"/>
      <c r="L1919" s="0"/>
      <c r="M1919" s="0"/>
      <c r="N1919" s="0"/>
      <c r="O1919" s="0"/>
      <c r="P1919" s="0"/>
      <c r="Q1919" s="287"/>
      <c r="R1919" s="287"/>
      <c r="S1919" s="287"/>
    </row>
    <row r="1920" customFormat="false" ht="12.75" hidden="false" customHeight="true" outlineLevel="0" collapsed="false">
      <c r="A1920" s="0"/>
      <c r="B1920" s="0"/>
      <c r="C1920" s="0"/>
      <c r="D1920" s="0"/>
      <c r="E1920" s="0"/>
      <c r="F1920" s="0"/>
      <c r="G1920" s="0"/>
      <c r="H1920" s="0"/>
      <c r="I1920" s="0"/>
      <c r="J1920" s="0"/>
      <c r="K1920" s="0"/>
      <c r="L1920" s="0"/>
      <c r="M1920" s="0"/>
      <c r="N1920" s="0"/>
      <c r="O1920" s="0"/>
      <c r="P1920" s="0"/>
      <c r="Q1920" s="287"/>
      <c r="R1920" s="287"/>
      <c r="S1920" s="287"/>
    </row>
    <row r="1921" customFormat="false" ht="12.75" hidden="false" customHeight="true" outlineLevel="0" collapsed="false">
      <c r="A1921" s="0"/>
      <c r="B1921" s="0"/>
      <c r="C1921" s="0"/>
      <c r="D1921" s="0"/>
      <c r="E1921" s="0"/>
      <c r="F1921" s="0"/>
      <c r="G1921" s="0"/>
      <c r="H1921" s="0"/>
      <c r="I1921" s="0"/>
      <c r="J1921" s="0"/>
      <c r="K1921" s="0"/>
      <c r="L1921" s="0"/>
      <c r="M1921" s="0"/>
      <c r="N1921" s="0"/>
      <c r="O1921" s="0"/>
      <c r="P1921" s="0"/>
      <c r="Q1921" s="287"/>
      <c r="R1921" s="287"/>
      <c r="S1921" s="287"/>
    </row>
    <row r="1922" customFormat="false" ht="12.75" hidden="false" customHeight="true" outlineLevel="0" collapsed="false">
      <c r="A1922" s="0"/>
      <c r="B1922" s="0"/>
      <c r="C1922" s="0"/>
      <c r="D1922" s="0"/>
      <c r="E1922" s="0"/>
      <c r="F1922" s="0"/>
      <c r="G1922" s="0"/>
      <c r="H1922" s="0"/>
      <c r="I1922" s="0"/>
      <c r="J1922" s="0"/>
      <c r="K1922" s="0"/>
      <c r="L1922" s="0"/>
      <c r="M1922" s="0"/>
      <c r="N1922" s="0"/>
      <c r="O1922" s="0"/>
      <c r="P1922" s="0"/>
      <c r="Q1922" s="287"/>
      <c r="R1922" s="287"/>
      <c r="S1922" s="287"/>
    </row>
    <row r="1923" customFormat="false" ht="12.75" hidden="false" customHeight="true" outlineLevel="0" collapsed="false">
      <c r="A1923" s="0"/>
      <c r="B1923" s="0"/>
      <c r="C1923" s="0"/>
      <c r="D1923" s="0"/>
      <c r="E1923" s="0"/>
      <c r="F1923" s="0"/>
      <c r="G1923" s="0"/>
      <c r="H1923" s="0"/>
      <c r="I1923" s="0"/>
      <c r="J1923" s="0"/>
      <c r="K1923" s="0"/>
      <c r="L1923" s="0"/>
      <c r="M1923" s="0"/>
      <c r="N1923" s="0"/>
      <c r="O1923" s="0"/>
      <c r="P1923" s="0"/>
      <c r="Q1923" s="287"/>
      <c r="R1923" s="287"/>
      <c r="S1923" s="287"/>
    </row>
    <row r="1924" customFormat="false" ht="12.75" hidden="false" customHeight="true" outlineLevel="0" collapsed="false">
      <c r="A1924" s="0"/>
      <c r="B1924" s="0"/>
      <c r="C1924" s="0"/>
      <c r="D1924" s="0"/>
      <c r="E1924" s="0"/>
      <c r="F1924" s="0"/>
      <c r="G1924" s="0"/>
      <c r="H1924" s="0"/>
      <c r="I1924" s="0"/>
      <c r="J1924" s="0"/>
      <c r="K1924" s="0"/>
      <c r="L1924" s="0"/>
      <c r="M1924" s="0"/>
      <c r="N1924" s="0"/>
      <c r="O1924" s="0"/>
      <c r="P1924" s="0"/>
      <c r="Q1924" s="287"/>
      <c r="R1924" s="287"/>
      <c r="S1924" s="287"/>
    </row>
    <row r="1925" customFormat="false" ht="12.75" hidden="false" customHeight="true" outlineLevel="0" collapsed="false">
      <c r="A1925" s="0"/>
      <c r="B1925" s="0"/>
      <c r="C1925" s="0"/>
      <c r="D1925" s="0"/>
      <c r="E1925" s="0"/>
      <c r="F1925" s="0"/>
      <c r="G1925" s="0"/>
      <c r="H1925" s="0"/>
      <c r="I1925" s="0"/>
      <c r="J1925" s="0"/>
      <c r="K1925" s="0"/>
      <c r="L1925" s="0"/>
      <c r="M1925" s="0"/>
      <c r="N1925" s="0"/>
      <c r="O1925" s="0"/>
      <c r="P1925" s="0"/>
      <c r="Q1925" s="287"/>
      <c r="R1925" s="287"/>
      <c r="S1925" s="287"/>
    </row>
    <row r="1926" customFormat="false" ht="12.75" hidden="false" customHeight="true" outlineLevel="0" collapsed="false">
      <c r="A1926" s="0"/>
      <c r="B1926" s="0"/>
      <c r="C1926" s="0"/>
      <c r="D1926" s="0"/>
      <c r="E1926" s="0"/>
      <c r="F1926" s="0"/>
      <c r="G1926" s="0"/>
      <c r="H1926" s="0"/>
      <c r="I1926" s="0"/>
      <c r="J1926" s="0"/>
      <c r="K1926" s="0"/>
      <c r="L1926" s="0"/>
      <c r="M1926" s="0"/>
      <c r="N1926" s="0"/>
      <c r="O1926" s="0"/>
      <c r="P1926" s="0"/>
      <c r="Q1926" s="287"/>
      <c r="R1926" s="287"/>
      <c r="S1926" s="287"/>
    </row>
    <row r="1927" customFormat="false" ht="12.75" hidden="false" customHeight="true" outlineLevel="0" collapsed="false">
      <c r="A1927" s="0"/>
      <c r="B1927" s="0"/>
      <c r="C1927" s="0"/>
      <c r="D1927" s="0"/>
      <c r="E1927" s="0"/>
      <c r="F1927" s="0"/>
      <c r="G1927" s="0"/>
      <c r="H1927" s="0"/>
      <c r="I1927" s="0"/>
      <c r="J1927" s="0"/>
      <c r="K1927" s="0"/>
      <c r="L1927" s="0"/>
      <c r="M1927" s="0"/>
      <c r="N1927" s="0"/>
      <c r="O1927" s="0"/>
      <c r="P1927" s="0"/>
      <c r="Q1927" s="287"/>
      <c r="R1927" s="287"/>
      <c r="S1927" s="287"/>
    </row>
    <row r="1928" customFormat="false" ht="12.75" hidden="false" customHeight="true" outlineLevel="0" collapsed="false">
      <c r="A1928" s="0"/>
      <c r="B1928" s="0"/>
      <c r="C1928" s="0"/>
      <c r="D1928" s="0"/>
      <c r="E1928" s="0"/>
      <c r="F1928" s="0"/>
      <c r="G1928" s="0"/>
      <c r="H1928" s="0"/>
      <c r="I1928" s="0"/>
      <c r="J1928" s="0"/>
      <c r="K1928" s="0"/>
      <c r="L1928" s="0"/>
      <c r="M1928" s="0"/>
      <c r="N1928" s="0"/>
      <c r="O1928" s="0"/>
      <c r="P1928" s="0"/>
      <c r="Q1928" s="287"/>
      <c r="R1928" s="287"/>
      <c r="S1928" s="287"/>
    </row>
    <row r="1929" customFormat="false" ht="12.75" hidden="false" customHeight="true" outlineLevel="0" collapsed="false">
      <c r="A1929" s="0"/>
      <c r="B1929" s="0"/>
      <c r="C1929" s="0"/>
      <c r="D1929" s="0"/>
      <c r="E1929" s="0"/>
      <c r="F1929" s="0"/>
      <c r="G1929" s="0"/>
      <c r="H1929" s="0"/>
      <c r="I1929" s="0"/>
      <c r="J1929" s="0"/>
      <c r="K1929" s="0"/>
      <c r="L1929" s="0"/>
      <c r="M1929" s="0"/>
      <c r="N1929" s="0"/>
      <c r="O1929" s="0"/>
      <c r="P1929" s="0"/>
      <c r="Q1929" s="287"/>
      <c r="R1929" s="287"/>
      <c r="S1929" s="287"/>
    </row>
    <row r="1930" customFormat="false" ht="12.75" hidden="false" customHeight="true" outlineLevel="0" collapsed="false">
      <c r="A1930" s="0"/>
      <c r="B1930" s="0"/>
      <c r="C1930" s="0"/>
      <c r="D1930" s="0"/>
      <c r="E1930" s="0"/>
      <c r="F1930" s="0"/>
      <c r="G1930" s="0"/>
      <c r="H1930" s="0"/>
      <c r="I1930" s="0"/>
      <c r="J1930" s="0"/>
      <c r="K1930" s="0"/>
      <c r="L1930" s="0"/>
      <c r="M1930" s="0"/>
      <c r="N1930" s="0"/>
      <c r="O1930" s="0"/>
      <c r="P1930" s="0"/>
      <c r="Q1930" s="287"/>
      <c r="R1930" s="287"/>
      <c r="S1930" s="287"/>
    </row>
    <row r="1931" customFormat="false" ht="12.75" hidden="false" customHeight="true" outlineLevel="0" collapsed="false">
      <c r="A1931" s="0"/>
      <c r="B1931" s="0"/>
      <c r="C1931" s="0"/>
      <c r="D1931" s="0"/>
      <c r="E1931" s="0"/>
      <c r="F1931" s="0"/>
      <c r="G1931" s="0"/>
      <c r="H1931" s="0"/>
      <c r="I1931" s="0"/>
      <c r="J1931" s="0"/>
      <c r="K1931" s="0"/>
      <c r="L1931" s="0"/>
      <c r="M1931" s="0"/>
      <c r="N1931" s="0"/>
      <c r="O1931" s="0"/>
      <c r="P1931" s="0"/>
      <c r="Q1931" s="287"/>
      <c r="R1931" s="287"/>
      <c r="S1931" s="287"/>
    </row>
    <row r="1932" customFormat="false" ht="12.75" hidden="false" customHeight="true" outlineLevel="0" collapsed="false">
      <c r="A1932" s="0"/>
      <c r="B1932" s="0"/>
      <c r="C1932" s="0"/>
      <c r="D1932" s="0"/>
      <c r="E1932" s="0"/>
      <c r="F1932" s="0"/>
      <c r="G1932" s="0"/>
      <c r="H1932" s="0"/>
      <c r="I1932" s="0"/>
      <c r="J1932" s="0"/>
      <c r="K1932" s="0"/>
      <c r="L1932" s="0"/>
      <c r="M1932" s="0"/>
      <c r="N1932" s="0"/>
      <c r="O1932" s="0"/>
      <c r="P1932" s="0"/>
      <c r="Q1932" s="287"/>
      <c r="R1932" s="287"/>
      <c r="S1932" s="287"/>
    </row>
    <row r="1933" customFormat="false" ht="12.75" hidden="false" customHeight="true" outlineLevel="0" collapsed="false">
      <c r="A1933" s="0"/>
      <c r="B1933" s="0"/>
      <c r="C1933" s="0"/>
      <c r="D1933" s="0"/>
      <c r="E1933" s="0"/>
      <c r="F1933" s="0"/>
      <c r="G1933" s="0"/>
      <c r="H1933" s="0"/>
      <c r="I1933" s="0"/>
      <c r="J1933" s="0"/>
      <c r="K1933" s="0"/>
      <c r="L1933" s="0"/>
      <c r="M1933" s="0"/>
      <c r="N1933" s="0"/>
      <c r="O1933" s="0"/>
      <c r="P1933" s="0"/>
      <c r="Q1933" s="287"/>
      <c r="R1933" s="287"/>
      <c r="S1933" s="287"/>
    </row>
    <row r="1934" customFormat="false" ht="12.75" hidden="false" customHeight="true" outlineLevel="0" collapsed="false">
      <c r="A1934" s="0"/>
      <c r="B1934" s="0"/>
      <c r="C1934" s="0"/>
      <c r="D1934" s="0"/>
      <c r="E1934" s="0"/>
      <c r="F1934" s="0"/>
      <c r="G1934" s="0"/>
      <c r="H1934" s="0"/>
      <c r="I1934" s="0"/>
      <c r="J1934" s="0"/>
      <c r="K1934" s="0"/>
      <c r="L1934" s="0"/>
      <c r="M1934" s="0"/>
      <c r="N1934" s="0"/>
      <c r="O1934" s="0"/>
      <c r="P1934" s="0"/>
      <c r="Q1934" s="287"/>
      <c r="R1934" s="287"/>
      <c r="S1934" s="287"/>
    </row>
    <row r="1935" customFormat="false" ht="12.75" hidden="false" customHeight="true" outlineLevel="0" collapsed="false">
      <c r="A1935" s="0"/>
      <c r="B1935" s="0"/>
      <c r="C1935" s="0"/>
      <c r="D1935" s="0"/>
      <c r="E1935" s="0"/>
      <c r="F1935" s="0"/>
      <c r="G1935" s="0"/>
      <c r="H1935" s="0"/>
      <c r="I1935" s="0"/>
      <c r="J1935" s="0"/>
      <c r="K1935" s="0"/>
      <c r="L1935" s="0"/>
      <c r="M1935" s="0"/>
      <c r="N1935" s="0"/>
      <c r="O1935" s="0"/>
      <c r="P1935" s="0"/>
      <c r="Q1935" s="287"/>
      <c r="R1935" s="287"/>
      <c r="S1935" s="287"/>
    </row>
    <row r="1936" customFormat="false" ht="12.75" hidden="false" customHeight="true" outlineLevel="0" collapsed="false">
      <c r="A1936" s="0"/>
      <c r="B1936" s="0"/>
      <c r="C1936" s="0"/>
      <c r="D1936" s="0"/>
      <c r="E1936" s="0"/>
      <c r="F1936" s="0"/>
      <c r="G1936" s="0"/>
      <c r="H1936" s="0"/>
      <c r="I1936" s="0"/>
      <c r="J1936" s="0"/>
      <c r="K1936" s="0"/>
      <c r="L1936" s="0"/>
      <c r="M1936" s="0"/>
      <c r="N1936" s="0"/>
      <c r="O1936" s="0"/>
      <c r="P1936" s="0"/>
      <c r="Q1936" s="287"/>
      <c r="R1936" s="287"/>
      <c r="S1936" s="287"/>
    </row>
    <row r="1937" customFormat="false" ht="12.75" hidden="false" customHeight="true" outlineLevel="0" collapsed="false">
      <c r="A1937" s="0"/>
      <c r="B1937" s="0"/>
      <c r="C1937" s="0"/>
      <c r="D1937" s="0"/>
      <c r="E1937" s="0"/>
      <c r="F1937" s="0"/>
      <c r="G1937" s="0"/>
      <c r="H1937" s="0"/>
      <c r="I1937" s="0"/>
      <c r="J1937" s="0"/>
      <c r="K1937" s="0"/>
      <c r="L1937" s="0"/>
      <c r="M1937" s="0"/>
      <c r="N1937" s="0"/>
      <c r="O1937" s="0"/>
      <c r="P1937" s="0"/>
      <c r="Q1937" s="287"/>
      <c r="R1937" s="287"/>
      <c r="S1937" s="287"/>
    </row>
    <row r="1938" customFormat="false" ht="12.75" hidden="false" customHeight="true" outlineLevel="0" collapsed="false">
      <c r="A1938" s="0"/>
      <c r="B1938" s="0"/>
      <c r="C1938" s="0"/>
      <c r="D1938" s="0"/>
      <c r="E1938" s="0"/>
      <c r="F1938" s="0"/>
      <c r="G1938" s="0"/>
      <c r="H1938" s="0"/>
      <c r="I1938" s="0"/>
      <c r="J1938" s="0"/>
      <c r="K1938" s="0"/>
      <c r="L1938" s="0"/>
      <c r="M1938" s="0"/>
      <c r="N1938" s="0"/>
      <c r="O1938" s="0"/>
      <c r="P1938" s="0"/>
      <c r="Q1938" s="287"/>
      <c r="R1938" s="287"/>
      <c r="S1938" s="287"/>
    </row>
    <row r="1939" customFormat="false" ht="12.75" hidden="false" customHeight="true" outlineLevel="0" collapsed="false">
      <c r="A1939" s="0"/>
      <c r="B1939" s="0"/>
      <c r="C1939" s="0"/>
      <c r="D1939" s="0"/>
      <c r="E1939" s="0"/>
      <c r="F1939" s="0"/>
      <c r="G1939" s="0"/>
      <c r="H1939" s="0"/>
      <c r="I1939" s="0"/>
      <c r="J1939" s="0"/>
      <c r="K1939" s="0"/>
      <c r="L1939" s="0"/>
      <c r="M1939" s="0"/>
      <c r="N1939" s="0"/>
      <c r="O1939" s="0"/>
      <c r="P1939" s="0"/>
      <c r="Q1939" s="287"/>
      <c r="R1939" s="287"/>
      <c r="S1939" s="287"/>
    </row>
    <row r="1940" customFormat="false" ht="12.75" hidden="false" customHeight="true" outlineLevel="0" collapsed="false">
      <c r="A1940" s="0"/>
      <c r="B1940" s="0"/>
      <c r="C1940" s="0"/>
      <c r="D1940" s="0"/>
      <c r="E1940" s="0"/>
      <c r="F1940" s="0"/>
      <c r="G1940" s="0"/>
      <c r="H1940" s="0"/>
      <c r="I1940" s="0"/>
      <c r="J1940" s="0"/>
      <c r="K1940" s="0"/>
      <c r="L1940" s="0"/>
      <c r="M1940" s="0"/>
      <c r="N1940" s="0"/>
      <c r="O1940" s="0"/>
      <c r="P1940" s="0"/>
      <c r="Q1940" s="287"/>
      <c r="R1940" s="287"/>
      <c r="S1940" s="287"/>
    </row>
    <row r="1941" customFormat="false" ht="12.75" hidden="false" customHeight="true" outlineLevel="0" collapsed="false">
      <c r="A1941" s="0"/>
      <c r="B1941" s="0"/>
      <c r="C1941" s="0"/>
      <c r="D1941" s="0"/>
      <c r="E1941" s="0"/>
      <c r="F1941" s="0"/>
      <c r="G1941" s="0"/>
      <c r="H1941" s="0"/>
      <c r="I1941" s="0"/>
      <c r="J1941" s="0"/>
      <c r="K1941" s="0"/>
      <c r="L1941" s="0"/>
      <c r="M1941" s="0"/>
      <c r="N1941" s="0"/>
      <c r="O1941" s="0"/>
      <c r="P1941" s="0"/>
      <c r="Q1941" s="287"/>
      <c r="R1941" s="287"/>
      <c r="S1941" s="287"/>
    </row>
    <row r="1942" customFormat="false" ht="12.75" hidden="false" customHeight="true" outlineLevel="0" collapsed="false">
      <c r="A1942" s="0"/>
      <c r="B1942" s="0"/>
      <c r="C1942" s="0"/>
      <c r="D1942" s="0"/>
      <c r="E1942" s="0"/>
      <c r="F1942" s="0"/>
      <c r="G1942" s="0"/>
      <c r="H1942" s="0"/>
      <c r="I1942" s="0"/>
      <c r="J1942" s="0"/>
      <c r="K1942" s="0"/>
      <c r="L1942" s="0"/>
      <c r="M1942" s="0"/>
      <c r="N1942" s="0"/>
      <c r="O1942" s="0"/>
      <c r="P1942" s="0"/>
      <c r="Q1942" s="287"/>
      <c r="R1942" s="287"/>
      <c r="S1942" s="287"/>
    </row>
    <row r="1943" customFormat="false" ht="12.75" hidden="false" customHeight="true" outlineLevel="0" collapsed="false">
      <c r="A1943" s="0"/>
      <c r="B1943" s="0"/>
      <c r="C1943" s="0"/>
      <c r="D1943" s="0"/>
      <c r="E1943" s="0"/>
      <c r="F1943" s="0"/>
      <c r="G1943" s="0"/>
      <c r="H1943" s="0"/>
      <c r="I1943" s="0"/>
      <c r="J1943" s="0"/>
      <c r="K1943" s="0"/>
      <c r="L1943" s="0"/>
      <c r="M1943" s="0"/>
      <c r="N1943" s="0"/>
      <c r="O1943" s="0"/>
      <c r="P1943" s="0"/>
      <c r="Q1943" s="287"/>
      <c r="R1943" s="287"/>
      <c r="S1943" s="287"/>
    </row>
    <row r="1944" customFormat="false" ht="12.75" hidden="false" customHeight="true" outlineLevel="0" collapsed="false">
      <c r="A1944" s="0"/>
      <c r="B1944" s="0"/>
      <c r="C1944" s="0"/>
      <c r="D1944" s="0"/>
      <c r="E1944" s="0"/>
      <c r="F1944" s="0"/>
      <c r="G1944" s="0"/>
      <c r="H1944" s="0"/>
      <c r="I1944" s="0"/>
      <c r="J1944" s="0"/>
      <c r="K1944" s="0"/>
      <c r="L1944" s="0"/>
      <c r="M1944" s="0"/>
      <c r="N1944" s="0"/>
      <c r="O1944" s="0"/>
      <c r="P1944" s="0"/>
      <c r="Q1944" s="287"/>
      <c r="R1944" s="287"/>
      <c r="S1944" s="287"/>
    </row>
    <row r="1945" customFormat="false" ht="12.75" hidden="false" customHeight="true" outlineLevel="0" collapsed="false">
      <c r="A1945" s="0"/>
      <c r="B1945" s="0"/>
      <c r="C1945" s="0"/>
      <c r="D1945" s="0"/>
      <c r="E1945" s="0"/>
      <c r="F1945" s="0"/>
      <c r="G1945" s="0"/>
      <c r="H1945" s="0"/>
      <c r="I1945" s="0"/>
      <c r="J1945" s="0"/>
      <c r="K1945" s="0"/>
      <c r="L1945" s="0"/>
      <c r="M1945" s="0"/>
      <c r="N1945" s="0"/>
      <c r="O1945" s="0"/>
      <c r="P1945" s="0"/>
      <c r="Q1945" s="287"/>
      <c r="R1945" s="287"/>
      <c r="S1945" s="287"/>
    </row>
    <row r="1946" customFormat="false" ht="12.75" hidden="false" customHeight="true" outlineLevel="0" collapsed="false">
      <c r="A1946" s="0"/>
      <c r="B1946" s="0"/>
      <c r="C1946" s="0"/>
      <c r="D1946" s="0"/>
      <c r="E1946" s="0"/>
      <c r="F1946" s="0"/>
      <c r="G1946" s="0"/>
      <c r="H1946" s="0"/>
      <c r="I1946" s="0"/>
      <c r="J1946" s="0"/>
      <c r="K1946" s="0"/>
      <c r="L1946" s="0"/>
      <c r="M1946" s="0"/>
      <c r="N1946" s="0"/>
      <c r="O1946" s="0"/>
      <c r="P1946" s="0"/>
      <c r="Q1946" s="287"/>
      <c r="R1946" s="287"/>
      <c r="S1946" s="287"/>
    </row>
    <row r="1947" customFormat="false" ht="12.75" hidden="false" customHeight="true" outlineLevel="0" collapsed="false">
      <c r="A1947" s="0"/>
      <c r="B1947" s="0"/>
      <c r="C1947" s="0"/>
      <c r="D1947" s="0"/>
      <c r="E1947" s="0"/>
      <c r="F1947" s="0"/>
      <c r="G1947" s="0"/>
      <c r="H1947" s="0"/>
      <c r="I1947" s="0"/>
      <c r="J1947" s="0"/>
      <c r="K1947" s="0"/>
      <c r="L1947" s="0"/>
      <c r="M1947" s="0"/>
      <c r="N1947" s="0"/>
      <c r="O1947" s="0"/>
      <c r="P1947" s="0"/>
      <c r="Q1947" s="287"/>
      <c r="R1947" s="287"/>
      <c r="S1947" s="287"/>
    </row>
    <row r="1948" customFormat="false" ht="12.75" hidden="false" customHeight="true" outlineLevel="0" collapsed="false">
      <c r="A1948" s="0"/>
      <c r="B1948" s="0"/>
      <c r="C1948" s="0"/>
      <c r="D1948" s="0"/>
      <c r="E1948" s="0"/>
      <c r="F1948" s="0"/>
      <c r="G1948" s="0"/>
      <c r="H1948" s="0"/>
      <c r="I1948" s="0"/>
      <c r="J1948" s="0"/>
      <c r="K1948" s="0"/>
      <c r="L1948" s="0"/>
      <c r="M1948" s="0"/>
      <c r="N1948" s="0"/>
      <c r="O1948" s="0"/>
      <c r="P1948" s="0"/>
      <c r="Q1948" s="287"/>
      <c r="R1948" s="287"/>
      <c r="S1948" s="287"/>
    </row>
    <row r="1949" customFormat="false" ht="12.75" hidden="false" customHeight="true" outlineLevel="0" collapsed="false">
      <c r="A1949" s="0"/>
      <c r="B1949" s="0"/>
      <c r="C1949" s="0"/>
      <c r="D1949" s="0"/>
      <c r="E1949" s="0"/>
      <c r="F1949" s="0"/>
      <c r="G1949" s="0"/>
      <c r="H1949" s="0"/>
      <c r="I1949" s="0"/>
      <c r="J1949" s="0"/>
      <c r="K1949" s="0"/>
      <c r="L1949" s="0"/>
      <c r="M1949" s="0"/>
      <c r="N1949" s="0"/>
      <c r="O1949" s="0"/>
      <c r="P1949" s="0"/>
      <c r="Q1949" s="287"/>
      <c r="R1949" s="287"/>
      <c r="S1949" s="287"/>
    </row>
    <row r="1950" customFormat="false" ht="12.75" hidden="false" customHeight="true" outlineLevel="0" collapsed="false">
      <c r="A1950" s="0"/>
      <c r="B1950" s="0"/>
      <c r="C1950" s="0"/>
      <c r="D1950" s="0"/>
      <c r="E1950" s="0"/>
      <c r="F1950" s="0"/>
      <c r="G1950" s="0"/>
      <c r="H1950" s="0"/>
      <c r="I1950" s="0"/>
      <c r="J1950" s="0"/>
      <c r="K1950" s="0"/>
      <c r="L1950" s="0"/>
      <c r="M1950" s="0"/>
      <c r="N1950" s="0"/>
      <c r="O1950" s="0"/>
      <c r="P1950" s="0"/>
      <c r="Q1950" s="287"/>
      <c r="R1950" s="287"/>
      <c r="S1950" s="287"/>
    </row>
    <row r="1951" customFormat="false" ht="12.75" hidden="false" customHeight="true" outlineLevel="0" collapsed="false">
      <c r="A1951" s="0"/>
      <c r="B1951" s="0"/>
      <c r="C1951" s="0"/>
      <c r="D1951" s="0"/>
      <c r="E1951" s="0"/>
      <c r="F1951" s="0"/>
      <c r="G1951" s="0"/>
      <c r="H1951" s="0"/>
      <c r="I1951" s="0"/>
      <c r="J1951" s="0"/>
      <c r="K1951" s="0"/>
      <c r="L1951" s="0"/>
      <c r="M1951" s="0"/>
      <c r="N1951" s="0"/>
      <c r="O1951" s="0"/>
      <c r="P1951" s="0"/>
      <c r="Q1951" s="287"/>
      <c r="R1951" s="287"/>
      <c r="S1951" s="287"/>
    </row>
    <row r="1952" customFormat="false" ht="12.75" hidden="false" customHeight="true" outlineLevel="0" collapsed="false">
      <c r="A1952" s="0"/>
      <c r="B1952" s="0"/>
      <c r="C1952" s="0"/>
      <c r="D1952" s="0"/>
      <c r="E1952" s="0"/>
      <c r="F1952" s="0"/>
      <c r="G1952" s="0"/>
      <c r="H1952" s="0"/>
      <c r="I1952" s="0"/>
      <c r="J1952" s="0"/>
      <c r="K1952" s="0"/>
      <c r="L1952" s="0"/>
      <c r="M1952" s="0"/>
      <c r="N1952" s="0"/>
      <c r="O1952" s="0"/>
      <c r="P1952" s="0"/>
      <c r="Q1952" s="287"/>
      <c r="R1952" s="287"/>
      <c r="S1952" s="287"/>
    </row>
    <row r="1953" customFormat="false" ht="12.75" hidden="false" customHeight="true" outlineLevel="0" collapsed="false">
      <c r="A1953" s="0"/>
      <c r="B1953" s="0"/>
      <c r="C1953" s="0"/>
      <c r="D1953" s="0"/>
      <c r="E1953" s="0"/>
      <c r="F1953" s="0"/>
      <c r="G1953" s="0"/>
      <c r="H1953" s="0"/>
      <c r="I1953" s="0"/>
      <c r="J1953" s="0"/>
      <c r="K1953" s="0"/>
      <c r="L1953" s="0"/>
      <c r="M1953" s="0"/>
      <c r="N1953" s="0"/>
      <c r="O1953" s="0"/>
      <c r="P1953" s="0"/>
      <c r="Q1953" s="287"/>
      <c r="R1953" s="287"/>
      <c r="S1953" s="287"/>
    </row>
    <row r="1954" customFormat="false" ht="12.75" hidden="false" customHeight="true" outlineLevel="0" collapsed="false">
      <c r="A1954" s="0"/>
      <c r="B1954" s="0"/>
      <c r="C1954" s="0"/>
      <c r="D1954" s="0"/>
      <c r="E1954" s="0"/>
      <c r="F1954" s="0"/>
      <c r="G1954" s="0"/>
      <c r="H1954" s="0"/>
      <c r="I1954" s="0"/>
      <c r="J1954" s="0"/>
      <c r="K1954" s="0"/>
      <c r="L1954" s="0"/>
      <c r="M1954" s="0"/>
      <c r="N1954" s="0"/>
      <c r="O1954" s="0"/>
      <c r="P1954" s="0"/>
      <c r="Q1954" s="287"/>
      <c r="R1954" s="287"/>
      <c r="S1954" s="287"/>
    </row>
    <row r="1955" customFormat="false" ht="12.75" hidden="false" customHeight="true" outlineLevel="0" collapsed="false">
      <c r="A1955" s="0"/>
      <c r="B1955" s="0"/>
      <c r="C1955" s="0"/>
      <c r="D1955" s="0"/>
      <c r="E1955" s="0"/>
      <c r="F1955" s="0"/>
      <c r="G1955" s="0"/>
      <c r="H1955" s="0"/>
      <c r="I1955" s="0"/>
      <c r="J1955" s="0"/>
      <c r="K1955" s="0"/>
      <c r="L1955" s="0"/>
      <c r="M1955" s="0"/>
      <c r="N1955" s="0"/>
      <c r="O1955" s="0"/>
      <c r="P1955" s="0"/>
      <c r="Q1955" s="287"/>
      <c r="R1955" s="287"/>
      <c r="S1955" s="287"/>
    </row>
    <row r="1956" customFormat="false" ht="12.75" hidden="false" customHeight="true" outlineLevel="0" collapsed="false">
      <c r="A1956" s="0"/>
      <c r="B1956" s="0"/>
      <c r="C1956" s="0"/>
      <c r="D1956" s="0"/>
      <c r="E1956" s="0"/>
      <c r="F1956" s="0"/>
      <c r="G1956" s="0"/>
      <c r="H1956" s="0"/>
      <c r="I1956" s="0"/>
      <c r="J1956" s="0"/>
      <c r="K1956" s="0"/>
      <c r="L1956" s="0"/>
      <c r="M1956" s="0"/>
      <c r="N1956" s="0"/>
      <c r="O1956" s="0"/>
      <c r="P1956" s="0"/>
      <c r="Q1956" s="287"/>
      <c r="R1956" s="287"/>
      <c r="S1956" s="287"/>
    </row>
    <row r="1957" customFormat="false" ht="12.75" hidden="false" customHeight="true" outlineLevel="0" collapsed="false">
      <c r="A1957" s="0"/>
      <c r="B1957" s="0"/>
      <c r="C1957" s="0"/>
      <c r="D1957" s="0"/>
      <c r="E1957" s="0"/>
      <c r="F1957" s="0"/>
      <c r="G1957" s="0"/>
      <c r="H1957" s="0"/>
      <c r="I1957" s="0"/>
      <c r="J1957" s="0"/>
      <c r="K1957" s="0"/>
      <c r="L1957" s="0"/>
      <c r="M1957" s="0"/>
      <c r="N1957" s="0"/>
      <c r="O1957" s="0"/>
      <c r="P1957" s="0"/>
      <c r="Q1957" s="287"/>
      <c r="R1957" s="287"/>
      <c r="S1957" s="287"/>
    </row>
    <row r="1958" customFormat="false" ht="12.75" hidden="false" customHeight="true" outlineLevel="0" collapsed="false">
      <c r="A1958" s="0"/>
      <c r="B1958" s="0"/>
      <c r="C1958" s="0"/>
      <c r="D1958" s="0"/>
      <c r="E1958" s="0"/>
      <c r="F1958" s="0"/>
      <c r="G1958" s="0"/>
      <c r="H1958" s="0"/>
      <c r="I1958" s="0"/>
      <c r="J1958" s="0"/>
      <c r="K1958" s="0"/>
      <c r="L1958" s="0"/>
      <c r="M1958" s="0"/>
      <c r="N1958" s="0"/>
      <c r="O1958" s="0"/>
      <c r="P1958" s="0"/>
      <c r="Q1958" s="287"/>
      <c r="R1958" s="287"/>
      <c r="S1958" s="287"/>
    </row>
    <row r="1959" customFormat="false" ht="12.75" hidden="false" customHeight="true" outlineLevel="0" collapsed="false">
      <c r="A1959" s="0"/>
      <c r="B1959" s="0"/>
      <c r="C1959" s="0"/>
      <c r="D1959" s="0"/>
      <c r="E1959" s="0"/>
      <c r="F1959" s="0"/>
      <c r="G1959" s="0"/>
      <c r="H1959" s="0"/>
      <c r="I1959" s="0"/>
      <c r="J1959" s="0"/>
      <c r="K1959" s="0"/>
      <c r="L1959" s="0"/>
      <c r="M1959" s="0"/>
      <c r="N1959" s="0"/>
      <c r="O1959" s="0"/>
      <c r="P1959" s="0"/>
      <c r="Q1959" s="287"/>
      <c r="R1959" s="287"/>
      <c r="S1959" s="287"/>
    </row>
    <row r="1960" customFormat="false" ht="12.75" hidden="false" customHeight="true" outlineLevel="0" collapsed="false">
      <c r="A1960" s="0"/>
      <c r="B1960" s="0"/>
      <c r="C1960" s="0"/>
      <c r="D1960" s="0"/>
      <c r="E1960" s="0"/>
      <c r="F1960" s="0"/>
      <c r="G1960" s="0"/>
      <c r="H1960" s="0"/>
      <c r="I1960" s="0"/>
      <c r="J1960" s="0"/>
      <c r="K1960" s="0"/>
      <c r="L1960" s="0"/>
      <c r="M1960" s="0"/>
      <c r="N1960" s="0"/>
      <c r="O1960" s="0"/>
      <c r="P1960" s="0"/>
      <c r="Q1960" s="287"/>
      <c r="R1960" s="287"/>
      <c r="S1960" s="287"/>
    </row>
    <row r="1961" customFormat="false" ht="12.75" hidden="false" customHeight="true" outlineLevel="0" collapsed="false">
      <c r="A1961" s="0"/>
      <c r="B1961" s="0"/>
      <c r="C1961" s="0"/>
      <c r="D1961" s="0"/>
      <c r="E1961" s="0"/>
      <c r="F1961" s="0"/>
      <c r="G1961" s="0"/>
      <c r="H1961" s="0"/>
      <c r="I1961" s="0"/>
      <c r="J1961" s="0"/>
      <c r="K1961" s="0"/>
      <c r="L1961" s="0"/>
      <c r="M1961" s="0"/>
      <c r="N1961" s="0"/>
      <c r="O1961" s="0"/>
      <c r="P1961" s="0"/>
      <c r="Q1961" s="287"/>
      <c r="R1961" s="287"/>
      <c r="S1961" s="287"/>
    </row>
    <row r="1962" customFormat="false" ht="12.75" hidden="false" customHeight="true" outlineLevel="0" collapsed="false">
      <c r="A1962" s="0"/>
      <c r="B1962" s="0"/>
      <c r="C1962" s="0"/>
      <c r="D1962" s="0"/>
      <c r="E1962" s="0"/>
      <c r="F1962" s="0"/>
      <c r="G1962" s="0"/>
      <c r="H1962" s="0"/>
      <c r="I1962" s="0"/>
      <c r="J1962" s="0"/>
      <c r="K1962" s="0"/>
      <c r="L1962" s="0"/>
      <c r="M1962" s="0"/>
      <c r="N1962" s="0"/>
      <c r="O1962" s="0"/>
      <c r="P1962" s="0"/>
      <c r="Q1962" s="287"/>
      <c r="R1962" s="287"/>
      <c r="S1962" s="287"/>
    </row>
    <row r="1963" customFormat="false" ht="12.75" hidden="false" customHeight="true" outlineLevel="0" collapsed="false">
      <c r="A1963" s="0"/>
      <c r="B1963" s="0"/>
      <c r="C1963" s="0"/>
      <c r="D1963" s="0"/>
      <c r="E1963" s="0"/>
      <c r="F1963" s="0"/>
      <c r="G1963" s="0"/>
      <c r="H1963" s="0"/>
      <c r="I1963" s="0"/>
      <c r="J1963" s="0"/>
      <c r="K1963" s="0"/>
      <c r="L1963" s="0"/>
      <c r="M1963" s="0"/>
      <c r="N1963" s="0"/>
      <c r="O1963" s="0"/>
      <c r="P1963" s="0"/>
      <c r="Q1963" s="287"/>
      <c r="R1963" s="287"/>
      <c r="S1963" s="287"/>
    </row>
    <row r="1964" customFormat="false" ht="12.75" hidden="false" customHeight="true" outlineLevel="0" collapsed="false">
      <c r="A1964" s="0"/>
      <c r="B1964" s="0"/>
      <c r="C1964" s="0"/>
      <c r="D1964" s="0"/>
      <c r="E1964" s="0"/>
      <c r="F1964" s="0"/>
      <c r="G1964" s="0"/>
      <c r="H1964" s="0"/>
      <c r="I1964" s="0"/>
      <c r="J1964" s="0"/>
      <c r="K1964" s="0"/>
      <c r="L1964" s="0"/>
      <c r="M1964" s="0"/>
      <c r="N1964" s="0"/>
      <c r="O1964" s="0"/>
      <c r="P1964" s="0"/>
      <c r="Q1964" s="287"/>
      <c r="R1964" s="287"/>
      <c r="S1964" s="287"/>
    </row>
    <row r="1965" customFormat="false" ht="12.75" hidden="false" customHeight="true" outlineLevel="0" collapsed="false">
      <c r="A1965" s="0"/>
      <c r="B1965" s="0"/>
      <c r="C1965" s="0"/>
      <c r="D1965" s="0"/>
      <c r="E1965" s="0"/>
      <c r="F1965" s="0"/>
      <c r="G1965" s="0"/>
      <c r="H1965" s="0"/>
      <c r="I1965" s="0"/>
      <c r="J1965" s="0"/>
      <c r="K1965" s="0"/>
      <c r="L1965" s="0"/>
      <c r="M1965" s="0"/>
      <c r="N1965" s="0"/>
      <c r="O1965" s="0"/>
      <c r="P1965" s="0"/>
      <c r="Q1965" s="287"/>
      <c r="R1965" s="287"/>
      <c r="S1965" s="287"/>
    </row>
    <row r="1966" customFormat="false" ht="12.75" hidden="false" customHeight="true" outlineLevel="0" collapsed="false">
      <c r="A1966" s="0"/>
      <c r="B1966" s="0"/>
      <c r="C1966" s="0"/>
      <c r="D1966" s="0"/>
      <c r="E1966" s="0"/>
      <c r="F1966" s="0"/>
      <c r="G1966" s="0"/>
      <c r="H1966" s="0"/>
      <c r="I1966" s="0"/>
      <c r="J1966" s="0"/>
      <c r="K1966" s="0"/>
      <c r="L1966" s="0"/>
      <c r="M1966" s="0"/>
      <c r="N1966" s="0"/>
      <c r="O1966" s="0"/>
      <c r="P1966" s="0"/>
      <c r="Q1966" s="287"/>
      <c r="R1966" s="287"/>
      <c r="S1966" s="287"/>
    </row>
    <row r="1967" customFormat="false" ht="12.75" hidden="false" customHeight="true" outlineLevel="0" collapsed="false">
      <c r="A1967" s="0"/>
      <c r="B1967" s="0"/>
      <c r="C1967" s="0"/>
      <c r="D1967" s="0"/>
      <c r="E1967" s="0"/>
      <c r="F1967" s="0"/>
      <c r="G1967" s="0"/>
      <c r="H1967" s="0"/>
      <c r="I1967" s="0"/>
      <c r="J1967" s="0"/>
      <c r="K1967" s="0"/>
      <c r="L1967" s="0"/>
      <c r="M1967" s="0"/>
      <c r="N1967" s="0"/>
      <c r="O1967" s="0"/>
      <c r="P1967" s="0"/>
      <c r="Q1967" s="287"/>
      <c r="R1967" s="287"/>
      <c r="S1967" s="287"/>
    </row>
    <row r="1968" customFormat="false" ht="12.75" hidden="false" customHeight="true" outlineLevel="0" collapsed="false">
      <c r="A1968" s="0"/>
      <c r="B1968" s="0"/>
      <c r="C1968" s="0"/>
      <c r="D1968" s="0"/>
      <c r="E1968" s="0"/>
      <c r="F1968" s="0"/>
      <c r="G1968" s="0"/>
      <c r="H1968" s="0"/>
      <c r="I1968" s="0"/>
      <c r="J1968" s="0"/>
      <c r="K1968" s="0"/>
      <c r="L1968" s="0"/>
      <c r="M1968" s="0"/>
      <c r="N1968" s="0"/>
      <c r="O1968" s="0"/>
      <c r="P1968" s="0"/>
      <c r="Q1968" s="287"/>
      <c r="R1968" s="287"/>
      <c r="S1968" s="287"/>
    </row>
    <row r="1969" customFormat="false" ht="12.75" hidden="false" customHeight="true" outlineLevel="0" collapsed="false">
      <c r="A1969" s="0"/>
      <c r="B1969" s="0"/>
      <c r="C1969" s="0"/>
      <c r="D1969" s="0"/>
      <c r="E1969" s="0"/>
      <c r="F1969" s="0"/>
      <c r="G1969" s="0"/>
      <c r="H1969" s="0"/>
      <c r="I1969" s="0"/>
      <c r="J1969" s="0"/>
      <c r="K1969" s="0"/>
      <c r="L1969" s="0"/>
      <c r="M1969" s="0"/>
      <c r="N1969" s="0"/>
      <c r="O1969" s="0"/>
      <c r="P1969" s="0"/>
      <c r="Q1969" s="287"/>
      <c r="R1969" s="287"/>
      <c r="S1969" s="287"/>
    </row>
    <row r="1970" customFormat="false" ht="12.75" hidden="false" customHeight="true" outlineLevel="0" collapsed="false">
      <c r="A1970" s="0"/>
      <c r="B1970" s="0"/>
      <c r="C1970" s="0"/>
      <c r="D1970" s="0"/>
      <c r="E1970" s="0"/>
      <c r="F1970" s="0"/>
      <c r="G1970" s="0"/>
      <c r="H1970" s="0"/>
      <c r="I1970" s="0"/>
      <c r="J1970" s="0"/>
      <c r="K1970" s="0"/>
      <c r="L1970" s="0"/>
      <c r="M1970" s="0"/>
      <c r="N1970" s="0"/>
      <c r="O1970" s="0"/>
      <c r="P1970" s="0"/>
      <c r="Q1970" s="287"/>
      <c r="R1970" s="287"/>
      <c r="S1970" s="287"/>
    </row>
    <row r="1971" customFormat="false" ht="12.75" hidden="false" customHeight="true" outlineLevel="0" collapsed="false">
      <c r="A1971" s="0"/>
      <c r="B1971" s="0"/>
      <c r="C1971" s="0"/>
      <c r="D1971" s="0"/>
      <c r="E1971" s="0"/>
      <c r="F1971" s="0"/>
      <c r="G1971" s="0"/>
      <c r="H1971" s="0"/>
      <c r="I1971" s="0"/>
      <c r="J1971" s="0"/>
      <c r="K1971" s="0"/>
      <c r="L1971" s="0"/>
      <c r="M1971" s="0"/>
      <c r="N1971" s="0"/>
      <c r="O1971" s="0"/>
      <c r="P1971" s="0"/>
      <c r="Q1971" s="287"/>
      <c r="R1971" s="287"/>
      <c r="S1971" s="287"/>
    </row>
    <row r="1972" customFormat="false" ht="12.75" hidden="false" customHeight="true" outlineLevel="0" collapsed="false">
      <c r="A1972" s="0"/>
      <c r="B1972" s="0"/>
      <c r="C1972" s="0"/>
      <c r="D1972" s="0"/>
      <c r="E1972" s="0"/>
      <c r="F1972" s="0"/>
      <c r="G1972" s="0"/>
      <c r="H1972" s="0"/>
      <c r="I1972" s="0"/>
      <c r="J1972" s="0"/>
      <c r="K1972" s="0"/>
      <c r="L1972" s="0"/>
      <c r="M1972" s="0"/>
      <c r="N1972" s="0"/>
      <c r="O1972" s="0"/>
      <c r="P1972" s="0"/>
      <c r="Q1972" s="287"/>
      <c r="R1972" s="287"/>
      <c r="S1972" s="287"/>
    </row>
    <row r="1973" customFormat="false" ht="12.75" hidden="false" customHeight="true" outlineLevel="0" collapsed="false">
      <c r="A1973" s="0"/>
      <c r="B1973" s="0"/>
      <c r="C1973" s="0"/>
      <c r="D1973" s="0"/>
      <c r="E1973" s="0"/>
      <c r="F1973" s="0"/>
      <c r="G1973" s="0"/>
      <c r="H1973" s="0"/>
      <c r="I1973" s="0"/>
      <c r="J1973" s="0"/>
      <c r="K1973" s="0"/>
      <c r="L1973" s="0"/>
      <c r="M1973" s="0"/>
      <c r="N1973" s="0"/>
      <c r="O1973" s="0"/>
      <c r="P1973" s="0"/>
      <c r="Q1973" s="287"/>
      <c r="R1973" s="287"/>
      <c r="S1973" s="287"/>
    </row>
    <row r="1974" customFormat="false" ht="12.75" hidden="false" customHeight="true" outlineLevel="0" collapsed="false">
      <c r="A1974" s="0"/>
      <c r="B1974" s="0"/>
      <c r="C1974" s="0"/>
      <c r="D1974" s="0"/>
      <c r="E1974" s="0"/>
      <c r="F1974" s="0"/>
      <c r="G1974" s="0"/>
      <c r="H1974" s="0"/>
      <c r="I1974" s="0"/>
      <c r="J1974" s="0"/>
      <c r="K1974" s="0"/>
      <c r="L1974" s="0"/>
      <c r="M1974" s="0"/>
      <c r="N1974" s="0"/>
      <c r="O1974" s="0"/>
      <c r="P1974" s="0"/>
      <c r="Q1974" s="287"/>
      <c r="R1974" s="287"/>
      <c r="S1974" s="287"/>
    </row>
    <row r="1975" customFormat="false" ht="12.75" hidden="false" customHeight="true" outlineLevel="0" collapsed="false">
      <c r="A1975" s="0"/>
      <c r="B1975" s="0"/>
      <c r="C1975" s="0"/>
      <c r="D1975" s="0"/>
      <c r="E1975" s="0"/>
      <c r="F1975" s="0"/>
      <c r="G1975" s="0"/>
      <c r="H1975" s="0"/>
      <c r="I1975" s="0"/>
      <c r="J1975" s="0"/>
      <c r="K1975" s="0"/>
      <c r="L1975" s="0"/>
      <c r="M1975" s="0"/>
      <c r="N1975" s="0"/>
      <c r="O1975" s="0"/>
      <c r="P1975" s="0"/>
      <c r="Q1975" s="287"/>
      <c r="R1975" s="287"/>
      <c r="S1975" s="287"/>
    </row>
    <row r="1976" customFormat="false" ht="12.75" hidden="false" customHeight="true" outlineLevel="0" collapsed="false">
      <c r="A1976" s="0"/>
      <c r="B1976" s="0"/>
      <c r="C1976" s="0"/>
      <c r="D1976" s="0"/>
      <c r="E1976" s="0"/>
      <c r="F1976" s="0"/>
      <c r="G1976" s="0"/>
      <c r="H1976" s="0"/>
      <c r="I1976" s="0"/>
      <c r="J1976" s="0"/>
      <c r="K1976" s="0"/>
      <c r="L1976" s="0"/>
      <c r="M1976" s="0"/>
      <c r="N1976" s="0"/>
      <c r="O1976" s="0"/>
      <c r="P1976" s="0"/>
      <c r="Q1976" s="287"/>
      <c r="R1976" s="287"/>
      <c r="S1976" s="287"/>
    </row>
    <row r="1977" customFormat="false" ht="12.75" hidden="false" customHeight="true" outlineLevel="0" collapsed="false">
      <c r="A1977" s="0"/>
      <c r="B1977" s="0"/>
      <c r="C1977" s="0"/>
      <c r="D1977" s="0"/>
      <c r="E1977" s="0"/>
      <c r="F1977" s="0"/>
      <c r="G1977" s="0"/>
      <c r="H1977" s="0"/>
      <c r="I1977" s="0"/>
      <c r="J1977" s="0"/>
      <c r="K1977" s="0"/>
      <c r="L1977" s="0"/>
      <c r="M1977" s="0"/>
      <c r="N1977" s="0"/>
      <c r="O1977" s="0"/>
      <c r="P1977" s="0"/>
      <c r="Q1977" s="287"/>
      <c r="R1977" s="287"/>
      <c r="S1977" s="287"/>
    </row>
    <row r="1978" customFormat="false" ht="12.75" hidden="false" customHeight="true" outlineLevel="0" collapsed="false">
      <c r="A1978" s="0"/>
      <c r="B1978" s="0"/>
      <c r="C1978" s="0"/>
      <c r="D1978" s="0"/>
      <c r="E1978" s="0"/>
      <c r="F1978" s="0"/>
      <c r="G1978" s="0"/>
      <c r="H1978" s="0"/>
      <c r="I1978" s="0"/>
      <c r="J1978" s="0"/>
      <c r="K1978" s="0"/>
      <c r="L1978" s="0"/>
      <c r="M1978" s="0"/>
      <c r="N1978" s="0"/>
      <c r="O1978" s="0"/>
      <c r="P1978" s="0"/>
      <c r="Q1978" s="287"/>
      <c r="R1978" s="287"/>
      <c r="S1978" s="287"/>
    </row>
    <row r="1979" customFormat="false" ht="12.75" hidden="false" customHeight="true" outlineLevel="0" collapsed="false">
      <c r="A1979" s="0"/>
      <c r="B1979" s="0"/>
      <c r="C1979" s="0"/>
      <c r="D1979" s="0"/>
      <c r="E1979" s="0"/>
      <c r="F1979" s="0"/>
      <c r="G1979" s="0"/>
      <c r="H1979" s="0"/>
      <c r="I1979" s="0"/>
      <c r="J1979" s="0"/>
      <c r="K1979" s="0"/>
      <c r="L1979" s="0"/>
      <c r="M1979" s="0"/>
      <c r="N1979" s="0"/>
      <c r="O1979" s="0"/>
      <c r="P1979" s="0"/>
      <c r="Q1979" s="287"/>
      <c r="R1979" s="287"/>
      <c r="S1979" s="287"/>
    </row>
    <row r="1980" customFormat="false" ht="12.75" hidden="false" customHeight="true" outlineLevel="0" collapsed="false">
      <c r="A1980" s="0"/>
      <c r="B1980" s="0"/>
      <c r="C1980" s="0"/>
      <c r="D1980" s="0"/>
      <c r="E1980" s="0"/>
      <c r="F1980" s="0"/>
      <c r="G1980" s="0"/>
      <c r="H1980" s="0"/>
      <c r="I1980" s="0"/>
      <c r="J1980" s="0"/>
      <c r="K1980" s="0"/>
      <c r="L1980" s="0"/>
      <c r="M1980" s="0"/>
      <c r="N1980" s="0"/>
      <c r="O1980" s="0"/>
      <c r="P1980" s="0"/>
      <c r="Q1980" s="287"/>
      <c r="R1980" s="287"/>
      <c r="S1980" s="287"/>
    </row>
    <row r="1981" customFormat="false" ht="12.75" hidden="false" customHeight="true" outlineLevel="0" collapsed="false">
      <c r="A1981" s="0"/>
      <c r="B1981" s="0"/>
      <c r="C1981" s="0"/>
      <c r="D1981" s="0"/>
      <c r="E1981" s="0"/>
      <c r="F1981" s="0"/>
      <c r="G1981" s="0"/>
      <c r="H1981" s="0"/>
      <c r="I1981" s="0"/>
      <c r="J1981" s="0"/>
      <c r="K1981" s="0"/>
      <c r="L1981" s="0"/>
      <c r="M1981" s="0"/>
      <c r="N1981" s="0"/>
      <c r="O1981" s="0"/>
      <c r="P1981" s="0"/>
      <c r="Q1981" s="287"/>
      <c r="R1981" s="287"/>
      <c r="S1981" s="287"/>
    </row>
    <row r="1982" customFormat="false" ht="12.75" hidden="false" customHeight="true" outlineLevel="0" collapsed="false">
      <c r="A1982" s="0"/>
      <c r="B1982" s="0"/>
      <c r="C1982" s="0"/>
      <c r="D1982" s="0"/>
      <c r="E1982" s="0"/>
      <c r="F1982" s="0"/>
      <c r="G1982" s="0"/>
      <c r="H1982" s="0"/>
      <c r="I1982" s="0"/>
      <c r="J1982" s="0"/>
      <c r="K1982" s="0"/>
      <c r="L1982" s="0"/>
      <c r="M1982" s="0"/>
      <c r="N1982" s="0"/>
      <c r="O1982" s="0"/>
      <c r="P1982" s="0"/>
      <c r="Q1982" s="287"/>
      <c r="R1982" s="287"/>
      <c r="S1982" s="287"/>
    </row>
    <row r="1983" customFormat="false" ht="12.75" hidden="false" customHeight="true" outlineLevel="0" collapsed="false">
      <c r="A1983" s="0"/>
      <c r="B1983" s="0"/>
      <c r="C1983" s="0"/>
      <c r="D1983" s="0"/>
      <c r="E1983" s="0"/>
      <c r="F1983" s="0"/>
      <c r="G1983" s="0"/>
      <c r="H1983" s="0"/>
      <c r="I1983" s="0"/>
      <c r="J1983" s="0"/>
      <c r="K1983" s="0"/>
      <c r="L1983" s="0"/>
      <c r="M1983" s="0"/>
      <c r="N1983" s="0"/>
      <c r="O1983" s="0"/>
      <c r="P1983" s="0"/>
      <c r="Q1983" s="287"/>
      <c r="R1983" s="287"/>
      <c r="S1983" s="287"/>
    </row>
    <row r="1984" customFormat="false" ht="12.75" hidden="false" customHeight="true" outlineLevel="0" collapsed="false">
      <c r="A1984" s="0"/>
      <c r="B1984" s="0"/>
      <c r="C1984" s="0"/>
      <c r="D1984" s="0"/>
      <c r="E1984" s="0"/>
      <c r="F1984" s="0"/>
      <c r="G1984" s="0"/>
      <c r="H1984" s="0"/>
      <c r="I1984" s="0"/>
      <c r="J1984" s="0"/>
      <c r="K1984" s="0"/>
      <c r="L1984" s="0"/>
      <c r="M1984" s="0"/>
      <c r="N1984" s="0"/>
      <c r="O1984" s="0"/>
      <c r="P1984" s="0"/>
      <c r="Q1984" s="287"/>
      <c r="R1984" s="287"/>
      <c r="S1984" s="287"/>
    </row>
    <row r="1985" customFormat="false" ht="12.75" hidden="false" customHeight="true" outlineLevel="0" collapsed="false">
      <c r="A1985" s="0"/>
      <c r="B1985" s="0"/>
      <c r="C1985" s="0"/>
      <c r="D1985" s="0"/>
      <c r="E1985" s="0"/>
      <c r="F1985" s="0"/>
      <c r="G1985" s="0"/>
      <c r="H1985" s="0"/>
      <c r="I1985" s="0"/>
      <c r="J1985" s="0"/>
      <c r="K1985" s="0"/>
      <c r="L1985" s="0"/>
      <c r="M1985" s="0"/>
      <c r="N1985" s="0"/>
      <c r="O1985" s="0"/>
      <c r="P1985" s="0"/>
      <c r="Q1985" s="287"/>
      <c r="R1985" s="287"/>
      <c r="S1985" s="287"/>
    </row>
    <row r="1986" customFormat="false" ht="12.75" hidden="false" customHeight="true" outlineLevel="0" collapsed="false">
      <c r="A1986" s="0"/>
      <c r="B1986" s="0"/>
      <c r="C1986" s="0"/>
      <c r="D1986" s="0"/>
      <c r="E1986" s="0"/>
      <c r="F1986" s="0"/>
      <c r="G1986" s="0"/>
      <c r="H1986" s="0"/>
      <c r="I1986" s="0"/>
      <c r="J1986" s="0"/>
      <c r="K1986" s="0"/>
      <c r="L1986" s="0"/>
      <c r="M1986" s="0"/>
      <c r="N1986" s="0"/>
      <c r="O1986" s="0"/>
      <c r="P1986" s="0"/>
      <c r="Q1986" s="287"/>
      <c r="R1986" s="287"/>
      <c r="S1986" s="287"/>
    </row>
    <row r="1987" customFormat="false" ht="12.75" hidden="false" customHeight="true" outlineLevel="0" collapsed="false">
      <c r="A1987" s="0"/>
      <c r="B1987" s="0"/>
      <c r="C1987" s="0"/>
      <c r="D1987" s="0"/>
      <c r="E1987" s="0"/>
      <c r="F1987" s="0"/>
      <c r="G1987" s="0"/>
      <c r="H1987" s="0"/>
      <c r="I1987" s="0"/>
      <c r="J1987" s="0"/>
      <c r="K1987" s="0"/>
      <c r="L1987" s="0"/>
      <c r="M1987" s="0"/>
      <c r="N1987" s="0"/>
      <c r="O1987" s="0"/>
      <c r="P1987" s="0"/>
      <c r="Q1987" s="287"/>
      <c r="R1987" s="287"/>
      <c r="S1987" s="287"/>
    </row>
    <row r="1988" customFormat="false" ht="12.75" hidden="false" customHeight="true" outlineLevel="0" collapsed="false">
      <c r="A1988" s="0"/>
      <c r="B1988" s="0"/>
      <c r="C1988" s="0"/>
      <c r="D1988" s="0"/>
      <c r="E1988" s="0"/>
      <c r="F1988" s="0"/>
      <c r="G1988" s="0"/>
      <c r="H1988" s="0"/>
      <c r="I1988" s="0"/>
      <c r="J1988" s="0"/>
      <c r="K1988" s="0"/>
      <c r="L1988" s="0"/>
      <c r="M1988" s="0"/>
      <c r="N1988" s="0"/>
      <c r="O1988" s="0"/>
      <c r="P1988" s="0"/>
      <c r="Q1988" s="287"/>
      <c r="R1988" s="287"/>
      <c r="S1988" s="287"/>
    </row>
    <row r="1989" customFormat="false" ht="12.75" hidden="false" customHeight="true" outlineLevel="0" collapsed="false">
      <c r="A1989" s="0"/>
      <c r="B1989" s="0"/>
      <c r="C1989" s="0"/>
      <c r="D1989" s="0"/>
      <c r="E1989" s="0"/>
      <c r="F1989" s="0"/>
      <c r="G1989" s="0"/>
      <c r="H1989" s="0"/>
      <c r="I1989" s="0"/>
      <c r="J1989" s="0"/>
      <c r="K1989" s="0"/>
      <c r="L1989" s="0"/>
      <c r="M1989" s="0"/>
      <c r="N1989" s="0"/>
      <c r="O1989" s="0"/>
      <c r="P1989" s="0"/>
      <c r="Q1989" s="287"/>
      <c r="R1989" s="287"/>
      <c r="S1989" s="287"/>
    </row>
    <row r="1990" customFormat="false" ht="12.75" hidden="false" customHeight="true" outlineLevel="0" collapsed="false">
      <c r="A1990" s="0"/>
      <c r="B1990" s="0"/>
      <c r="C1990" s="0"/>
      <c r="D1990" s="0"/>
      <c r="E1990" s="0"/>
      <c r="F1990" s="0"/>
      <c r="G1990" s="0"/>
      <c r="H1990" s="0"/>
      <c r="I1990" s="0"/>
      <c r="J1990" s="0"/>
      <c r="K1990" s="0"/>
      <c r="L1990" s="0"/>
      <c r="M1990" s="0"/>
      <c r="N1990" s="0"/>
      <c r="O1990" s="0"/>
      <c r="P1990" s="0"/>
      <c r="Q1990" s="287"/>
      <c r="R1990" s="287"/>
      <c r="S1990" s="287"/>
    </row>
    <row r="1991" customFormat="false" ht="12.75" hidden="false" customHeight="true" outlineLevel="0" collapsed="false">
      <c r="A1991" s="0"/>
      <c r="B1991" s="0"/>
      <c r="C1991" s="0"/>
      <c r="D1991" s="0"/>
      <c r="E1991" s="0"/>
      <c r="F1991" s="0"/>
      <c r="G1991" s="0"/>
      <c r="H1991" s="0"/>
      <c r="I1991" s="0"/>
      <c r="J1991" s="0"/>
      <c r="K1991" s="0"/>
      <c r="L1991" s="0"/>
      <c r="M1991" s="0"/>
      <c r="N1991" s="0"/>
      <c r="O1991" s="0"/>
      <c r="P1991" s="0"/>
      <c r="Q1991" s="287"/>
      <c r="R1991" s="287"/>
      <c r="S1991" s="287"/>
    </row>
    <row r="1992" customFormat="false" ht="12.75" hidden="false" customHeight="true" outlineLevel="0" collapsed="false">
      <c r="A1992" s="0"/>
      <c r="B1992" s="0"/>
      <c r="C1992" s="0"/>
      <c r="D1992" s="0"/>
      <c r="E1992" s="0"/>
      <c r="F1992" s="0"/>
      <c r="G1992" s="0"/>
      <c r="H1992" s="0"/>
      <c r="I1992" s="0"/>
      <c r="J1992" s="0"/>
      <c r="K1992" s="0"/>
      <c r="L1992" s="0"/>
      <c r="M1992" s="0"/>
      <c r="N1992" s="0"/>
      <c r="O1992" s="0"/>
      <c r="P1992" s="0"/>
      <c r="Q1992" s="287"/>
      <c r="R1992" s="287"/>
      <c r="S1992" s="287"/>
    </row>
    <row r="1993" customFormat="false" ht="12.75" hidden="false" customHeight="true" outlineLevel="0" collapsed="false">
      <c r="A1993" s="0"/>
      <c r="B1993" s="0"/>
      <c r="C1993" s="0"/>
      <c r="D1993" s="0"/>
      <c r="E1993" s="0"/>
      <c r="F1993" s="0"/>
      <c r="G1993" s="0"/>
      <c r="H1993" s="0"/>
      <c r="I1993" s="0"/>
      <c r="J1993" s="0"/>
      <c r="K1993" s="0"/>
      <c r="L1993" s="0"/>
      <c r="M1993" s="0"/>
      <c r="N1993" s="0"/>
      <c r="O1993" s="0"/>
      <c r="P1993" s="0"/>
      <c r="Q1993" s="287"/>
      <c r="R1993" s="287"/>
      <c r="S1993" s="287"/>
    </row>
    <row r="1994" customFormat="false" ht="12.75" hidden="false" customHeight="true" outlineLevel="0" collapsed="false">
      <c r="A1994" s="0"/>
      <c r="B1994" s="0"/>
      <c r="C1994" s="0"/>
      <c r="D1994" s="0"/>
      <c r="E1994" s="0"/>
      <c r="F1994" s="0"/>
      <c r="G1994" s="0"/>
      <c r="H1994" s="0"/>
      <c r="I1994" s="0"/>
      <c r="J1994" s="0"/>
      <c r="K1994" s="0"/>
      <c r="L1994" s="0"/>
      <c r="M1994" s="0"/>
      <c r="N1994" s="0"/>
      <c r="O1994" s="0"/>
      <c r="P1994" s="0"/>
      <c r="Q1994" s="287"/>
      <c r="R1994" s="287"/>
      <c r="S1994" s="287"/>
    </row>
    <row r="1995" customFormat="false" ht="12.75" hidden="false" customHeight="true" outlineLevel="0" collapsed="false">
      <c r="A1995" s="0"/>
      <c r="B1995" s="0"/>
      <c r="C1995" s="0"/>
      <c r="D1995" s="0"/>
      <c r="E1995" s="0"/>
      <c r="F1995" s="0"/>
      <c r="G1995" s="0"/>
      <c r="H1995" s="0"/>
      <c r="I1995" s="0"/>
      <c r="J1995" s="0"/>
      <c r="K1995" s="0"/>
      <c r="L1995" s="0"/>
      <c r="M1995" s="0"/>
      <c r="N1995" s="0"/>
      <c r="O1995" s="0"/>
      <c r="P1995" s="0"/>
      <c r="Q1995" s="287"/>
      <c r="R1995" s="287"/>
      <c r="S1995" s="287"/>
    </row>
    <row r="1996" customFormat="false" ht="12.75" hidden="false" customHeight="true" outlineLevel="0" collapsed="false">
      <c r="A1996" s="0"/>
      <c r="B1996" s="0"/>
      <c r="C1996" s="0"/>
      <c r="D1996" s="0"/>
      <c r="E1996" s="0"/>
      <c r="F1996" s="0"/>
      <c r="G1996" s="0"/>
      <c r="H1996" s="0"/>
      <c r="I1996" s="0"/>
      <c r="J1996" s="0"/>
      <c r="K1996" s="0"/>
      <c r="L1996" s="0"/>
      <c r="M1996" s="0"/>
      <c r="N1996" s="0"/>
      <c r="O1996" s="0"/>
      <c r="P1996" s="0"/>
      <c r="Q1996" s="287"/>
      <c r="R1996" s="287"/>
      <c r="S1996" s="287"/>
    </row>
    <row r="1997" customFormat="false" ht="12.75" hidden="false" customHeight="true" outlineLevel="0" collapsed="false">
      <c r="A1997" s="0"/>
      <c r="B1997" s="0"/>
      <c r="C1997" s="0"/>
      <c r="D1997" s="0"/>
      <c r="E1997" s="0"/>
      <c r="F1997" s="0"/>
      <c r="G1997" s="0"/>
      <c r="H1997" s="0"/>
      <c r="I1997" s="0"/>
      <c r="J1997" s="0"/>
      <c r="K1997" s="0"/>
      <c r="L1997" s="0"/>
      <c r="M1997" s="0"/>
      <c r="N1997" s="0"/>
      <c r="O1997" s="0"/>
      <c r="P1997" s="0"/>
      <c r="Q1997" s="287"/>
      <c r="R1997" s="287"/>
      <c r="S1997" s="287"/>
    </row>
    <row r="1998" customFormat="false" ht="12.75" hidden="false" customHeight="true" outlineLevel="0" collapsed="false">
      <c r="A1998" s="0"/>
      <c r="B1998" s="0"/>
      <c r="C1998" s="0"/>
      <c r="D1998" s="0"/>
      <c r="E1998" s="0"/>
      <c r="F1998" s="0"/>
      <c r="G1998" s="0"/>
      <c r="H1998" s="0"/>
      <c r="I1998" s="0"/>
      <c r="J1998" s="0"/>
      <c r="K1998" s="0"/>
      <c r="L1998" s="0"/>
      <c r="M1998" s="0"/>
      <c r="N1998" s="0"/>
      <c r="O1998" s="0"/>
      <c r="P1998" s="0"/>
      <c r="Q1998" s="287"/>
      <c r="R1998" s="287"/>
      <c r="S1998" s="287"/>
    </row>
    <row r="1999" customFormat="false" ht="12.75" hidden="false" customHeight="true" outlineLevel="0" collapsed="false">
      <c r="A1999" s="0"/>
      <c r="B1999" s="0"/>
      <c r="C1999" s="0"/>
      <c r="D1999" s="0"/>
      <c r="E1999" s="0"/>
      <c r="F1999" s="0"/>
      <c r="G1999" s="0"/>
      <c r="H1999" s="0"/>
      <c r="I1999" s="0"/>
      <c r="J1999" s="0"/>
      <c r="K1999" s="0"/>
      <c r="L1999" s="0"/>
      <c r="M1999" s="0"/>
      <c r="N1999" s="0"/>
      <c r="O1999" s="0"/>
      <c r="P1999" s="0"/>
      <c r="Q1999" s="287"/>
      <c r="R1999" s="287"/>
      <c r="S1999" s="287"/>
    </row>
    <row r="2000" customFormat="false" ht="12.75" hidden="false" customHeight="true" outlineLevel="0" collapsed="false">
      <c r="A2000" s="0"/>
      <c r="B2000" s="0"/>
      <c r="C2000" s="0"/>
      <c r="D2000" s="0"/>
      <c r="E2000" s="0"/>
      <c r="F2000" s="0"/>
      <c r="G2000" s="0"/>
      <c r="H2000" s="0"/>
      <c r="I2000" s="0"/>
      <c r="J2000" s="0"/>
      <c r="K2000" s="0"/>
      <c r="L2000" s="0"/>
      <c r="M2000" s="0"/>
      <c r="N2000" s="0"/>
      <c r="O2000" s="0"/>
      <c r="P2000" s="0"/>
      <c r="Q2000" s="287"/>
      <c r="R2000" s="287"/>
      <c r="S2000" s="287"/>
    </row>
    <row r="2001" customFormat="false" ht="12.75" hidden="false" customHeight="true" outlineLevel="0" collapsed="false">
      <c r="A2001" s="0"/>
      <c r="B2001" s="0"/>
      <c r="C2001" s="0"/>
      <c r="D2001" s="0"/>
      <c r="E2001" s="0"/>
      <c r="F2001" s="0"/>
      <c r="G2001" s="0"/>
      <c r="H2001" s="0"/>
      <c r="I2001" s="0"/>
      <c r="J2001" s="0"/>
      <c r="K2001" s="0"/>
      <c r="L2001" s="0"/>
      <c r="M2001" s="0"/>
      <c r="N2001" s="0"/>
      <c r="O2001" s="0"/>
      <c r="P2001" s="0"/>
      <c r="Q2001" s="287"/>
      <c r="R2001" s="287"/>
      <c r="S2001" s="287"/>
    </row>
    <row r="2002" customFormat="false" ht="12.75" hidden="false" customHeight="true" outlineLevel="0" collapsed="false">
      <c r="A2002" s="0"/>
      <c r="B2002" s="0"/>
      <c r="C2002" s="0"/>
      <c r="D2002" s="0"/>
      <c r="E2002" s="0"/>
      <c r="F2002" s="0"/>
      <c r="G2002" s="0"/>
      <c r="H2002" s="0"/>
      <c r="I2002" s="0"/>
      <c r="J2002" s="0"/>
      <c r="K2002" s="0"/>
      <c r="L2002" s="0"/>
      <c r="M2002" s="0"/>
      <c r="N2002" s="0"/>
      <c r="O2002" s="0"/>
      <c r="P2002" s="0"/>
      <c r="Q2002" s="287"/>
      <c r="R2002" s="287"/>
      <c r="S2002" s="287"/>
    </row>
    <row r="2003" customFormat="false" ht="12.75" hidden="false" customHeight="true" outlineLevel="0" collapsed="false">
      <c r="A2003" s="0"/>
      <c r="B2003" s="0"/>
      <c r="C2003" s="0"/>
      <c r="D2003" s="0"/>
      <c r="E2003" s="0"/>
      <c r="F2003" s="0"/>
      <c r="G2003" s="0"/>
      <c r="H2003" s="0"/>
      <c r="I2003" s="0"/>
      <c r="J2003" s="0"/>
      <c r="K2003" s="0"/>
      <c r="L2003" s="0"/>
      <c r="M2003" s="0"/>
      <c r="N2003" s="0"/>
      <c r="O2003" s="0"/>
      <c r="P2003" s="0"/>
      <c r="Q2003" s="287"/>
      <c r="R2003" s="287"/>
      <c r="S2003" s="287"/>
    </row>
    <row r="2004" customFormat="false" ht="12.75" hidden="false" customHeight="true" outlineLevel="0" collapsed="false">
      <c r="A2004" s="0"/>
      <c r="B2004" s="0"/>
      <c r="C2004" s="0"/>
      <c r="D2004" s="0"/>
      <c r="E2004" s="0"/>
      <c r="F2004" s="0"/>
      <c r="G2004" s="0"/>
      <c r="H2004" s="0"/>
      <c r="I2004" s="0"/>
      <c r="J2004" s="0"/>
      <c r="K2004" s="0"/>
      <c r="L2004" s="0"/>
      <c r="M2004" s="0"/>
      <c r="N2004" s="0"/>
      <c r="O2004" s="0"/>
      <c r="P2004" s="0"/>
      <c r="Q2004" s="287"/>
      <c r="R2004" s="287"/>
      <c r="S2004" s="287"/>
    </row>
    <row r="2005" customFormat="false" ht="12.75" hidden="false" customHeight="true" outlineLevel="0" collapsed="false">
      <c r="A2005" s="0"/>
      <c r="B2005" s="0"/>
      <c r="C2005" s="0"/>
      <c r="D2005" s="0"/>
      <c r="E2005" s="0"/>
      <c r="F2005" s="0"/>
      <c r="G2005" s="0"/>
      <c r="H2005" s="0"/>
      <c r="I2005" s="0"/>
      <c r="J2005" s="0"/>
      <c r="K2005" s="0"/>
      <c r="L2005" s="0"/>
      <c r="M2005" s="0"/>
      <c r="N2005" s="0"/>
      <c r="O2005" s="0"/>
      <c r="P2005" s="0"/>
      <c r="Q2005" s="287"/>
      <c r="R2005" s="287"/>
      <c r="S2005" s="287"/>
    </row>
    <row r="2006" customFormat="false" ht="12.75" hidden="false" customHeight="true" outlineLevel="0" collapsed="false">
      <c r="A2006" s="0"/>
      <c r="B2006" s="0"/>
      <c r="C2006" s="0"/>
      <c r="D2006" s="0"/>
      <c r="E2006" s="0"/>
      <c r="F2006" s="0"/>
      <c r="G2006" s="0"/>
      <c r="H2006" s="0"/>
      <c r="I2006" s="0"/>
      <c r="J2006" s="0"/>
      <c r="K2006" s="0"/>
      <c r="L2006" s="0"/>
      <c r="M2006" s="0"/>
      <c r="N2006" s="0"/>
      <c r="O2006" s="0"/>
      <c r="P2006" s="0"/>
      <c r="Q2006" s="287"/>
      <c r="R2006" s="287"/>
      <c r="S2006" s="287"/>
    </row>
    <row r="2007" customFormat="false" ht="12.75" hidden="false" customHeight="true" outlineLevel="0" collapsed="false">
      <c r="A2007" s="0"/>
      <c r="B2007" s="0"/>
      <c r="C2007" s="0"/>
      <c r="D2007" s="0"/>
      <c r="E2007" s="0"/>
      <c r="F2007" s="0"/>
      <c r="G2007" s="0"/>
      <c r="H2007" s="0"/>
      <c r="I2007" s="0"/>
      <c r="J2007" s="0"/>
      <c r="K2007" s="0"/>
      <c r="L2007" s="0"/>
      <c r="M2007" s="0"/>
      <c r="N2007" s="0"/>
      <c r="O2007" s="0"/>
      <c r="P2007" s="0"/>
      <c r="Q2007" s="287"/>
      <c r="R2007" s="287"/>
      <c r="S2007" s="287"/>
    </row>
    <row r="2008" customFormat="false" ht="12.75" hidden="false" customHeight="true" outlineLevel="0" collapsed="false">
      <c r="A2008" s="0"/>
      <c r="B2008" s="0"/>
      <c r="C2008" s="0"/>
      <c r="D2008" s="0"/>
      <c r="E2008" s="0"/>
      <c r="F2008" s="0"/>
      <c r="G2008" s="0"/>
      <c r="H2008" s="0"/>
      <c r="I2008" s="0"/>
      <c r="J2008" s="0"/>
      <c r="K2008" s="0"/>
      <c r="L2008" s="0"/>
      <c r="M2008" s="0"/>
      <c r="N2008" s="0"/>
      <c r="O2008" s="0"/>
      <c r="P2008" s="0"/>
      <c r="Q2008" s="287"/>
      <c r="R2008" s="287"/>
      <c r="S2008" s="287"/>
    </row>
    <row r="2009" customFormat="false" ht="12.75" hidden="false" customHeight="true" outlineLevel="0" collapsed="false">
      <c r="A2009" s="0"/>
      <c r="B2009" s="0"/>
      <c r="C2009" s="0"/>
      <c r="D2009" s="0"/>
      <c r="E2009" s="0"/>
      <c r="F2009" s="0"/>
      <c r="G2009" s="0"/>
      <c r="H2009" s="0"/>
      <c r="I2009" s="0"/>
      <c r="J2009" s="0"/>
      <c r="K2009" s="0"/>
      <c r="L2009" s="0"/>
      <c r="M2009" s="0"/>
      <c r="N2009" s="0"/>
      <c r="O2009" s="0"/>
      <c r="P2009" s="0"/>
      <c r="Q2009" s="287"/>
      <c r="R2009" s="287"/>
      <c r="S2009" s="287"/>
    </row>
    <row r="2010" customFormat="false" ht="12.75" hidden="false" customHeight="true" outlineLevel="0" collapsed="false">
      <c r="A2010" s="0"/>
      <c r="B2010" s="0"/>
      <c r="C2010" s="0"/>
      <c r="D2010" s="0"/>
      <c r="E2010" s="0"/>
      <c r="F2010" s="0"/>
      <c r="G2010" s="0"/>
      <c r="H2010" s="0"/>
      <c r="I2010" s="0"/>
      <c r="J2010" s="0"/>
      <c r="K2010" s="0"/>
      <c r="L2010" s="0"/>
      <c r="M2010" s="0"/>
      <c r="N2010" s="0"/>
      <c r="O2010" s="0"/>
      <c r="P2010" s="0"/>
      <c r="Q2010" s="287"/>
      <c r="R2010" s="287"/>
      <c r="S2010" s="287"/>
    </row>
    <row r="2011" customFormat="false" ht="12.75" hidden="false" customHeight="true" outlineLevel="0" collapsed="false">
      <c r="A2011" s="0"/>
      <c r="B2011" s="0"/>
      <c r="C2011" s="0"/>
      <c r="D2011" s="0"/>
      <c r="E2011" s="0"/>
      <c r="F2011" s="0"/>
      <c r="G2011" s="0"/>
      <c r="H2011" s="0"/>
      <c r="I2011" s="0"/>
      <c r="J2011" s="0"/>
      <c r="K2011" s="0"/>
      <c r="L2011" s="0"/>
      <c r="M2011" s="0"/>
      <c r="N2011" s="0"/>
      <c r="O2011" s="0"/>
      <c r="P2011" s="0"/>
      <c r="Q2011" s="287"/>
      <c r="R2011" s="287"/>
      <c r="S2011" s="287"/>
    </row>
    <row r="2012" customFormat="false" ht="12.75" hidden="false" customHeight="true" outlineLevel="0" collapsed="false">
      <c r="A2012" s="0"/>
      <c r="B2012" s="0"/>
      <c r="C2012" s="0"/>
      <c r="D2012" s="0"/>
      <c r="E2012" s="0"/>
      <c r="F2012" s="0"/>
      <c r="G2012" s="0"/>
      <c r="H2012" s="0"/>
      <c r="I2012" s="0"/>
      <c r="J2012" s="0"/>
      <c r="K2012" s="0"/>
      <c r="L2012" s="0"/>
      <c r="M2012" s="0"/>
      <c r="N2012" s="0"/>
      <c r="O2012" s="0"/>
      <c r="P2012" s="0"/>
      <c r="Q2012" s="287"/>
      <c r="R2012" s="287"/>
      <c r="S2012" s="287"/>
    </row>
    <row r="2013" customFormat="false" ht="12.75" hidden="false" customHeight="true" outlineLevel="0" collapsed="false">
      <c r="A2013" s="0"/>
      <c r="B2013" s="0"/>
      <c r="C2013" s="0"/>
      <c r="D2013" s="0"/>
      <c r="E2013" s="0"/>
      <c r="F2013" s="0"/>
      <c r="G2013" s="0"/>
      <c r="H2013" s="0"/>
      <c r="I2013" s="0"/>
      <c r="J2013" s="0"/>
      <c r="K2013" s="0"/>
      <c r="L2013" s="0"/>
      <c r="M2013" s="0"/>
      <c r="N2013" s="0"/>
      <c r="O2013" s="0"/>
      <c r="P2013" s="0"/>
      <c r="Q2013" s="287"/>
      <c r="R2013" s="287"/>
      <c r="S2013" s="287"/>
    </row>
    <row r="2014" customFormat="false" ht="12.75" hidden="false" customHeight="true" outlineLevel="0" collapsed="false">
      <c r="A2014" s="0"/>
      <c r="B2014" s="0"/>
      <c r="C2014" s="0"/>
      <c r="D2014" s="0"/>
      <c r="E2014" s="0"/>
      <c r="F2014" s="0"/>
      <c r="G2014" s="0"/>
      <c r="H2014" s="0"/>
      <c r="I2014" s="0"/>
      <c r="J2014" s="0"/>
      <c r="K2014" s="0"/>
      <c r="L2014" s="0"/>
      <c r="M2014" s="0"/>
      <c r="N2014" s="0"/>
      <c r="O2014" s="0"/>
      <c r="P2014" s="0"/>
      <c r="Q2014" s="287"/>
      <c r="R2014" s="287"/>
      <c r="S2014" s="287"/>
    </row>
    <row r="2015" customFormat="false" ht="12.75" hidden="false" customHeight="true" outlineLevel="0" collapsed="false">
      <c r="A2015" s="0"/>
      <c r="B2015" s="0"/>
      <c r="C2015" s="0"/>
      <c r="D2015" s="0"/>
      <c r="E2015" s="0"/>
      <c r="F2015" s="0"/>
      <c r="G2015" s="0"/>
      <c r="H2015" s="0"/>
      <c r="I2015" s="0"/>
      <c r="J2015" s="0"/>
      <c r="K2015" s="0"/>
      <c r="L2015" s="0"/>
      <c r="M2015" s="0"/>
      <c r="N2015" s="0"/>
      <c r="O2015" s="0"/>
      <c r="P2015" s="0"/>
      <c r="Q2015" s="287"/>
      <c r="R2015" s="287"/>
      <c r="S2015" s="287"/>
    </row>
    <row r="2016" customFormat="false" ht="12.75" hidden="false" customHeight="true" outlineLevel="0" collapsed="false">
      <c r="A2016" s="0"/>
      <c r="B2016" s="0"/>
      <c r="C2016" s="0"/>
      <c r="D2016" s="0"/>
      <c r="E2016" s="0"/>
      <c r="F2016" s="0"/>
      <c r="G2016" s="0"/>
      <c r="H2016" s="0"/>
      <c r="I2016" s="0"/>
      <c r="J2016" s="0"/>
      <c r="K2016" s="0"/>
      <c r="L2016" s="0"/>
      <c r="M2016" s="0"/>
      <c r="N2016" s="0"/>
      <c r="O2016" s="0"/>
      <c r="P2016" s="0"/>
      <c r="Q2016" s="287"/>
      <c r="R2016" s="287"/>
      <c r="S2016" s="287"/>
    </row>
    <row r="2017" customFormat="false" ht="12.75" hidden="false" customHeight="true" outlineLevel="0" collapsed="false">
      <c r="A2017" s="0"/>
      <c r="B2017" s="0"/>
      <c r="C2017" s="0"/>
      <c r="D2017" s="0"/>
      <c r="E2017" s="0"/>
      <c r="F2017" s="0"/>
      <c r="G2017" s="0"/>
      <c r="H2017" s="0"/>
      <c r="I2017" s="0"/>
      <c r="J2017" s="0"/>
      <c r="K2017" s="0"/>
      <c r="L2017" s="0"/>
      <c r="M2017" s="0"/>
      <c r="N2017" s="0"/>
      <c r="O2017" s="0"/>
      <c r="P2017" s="0"/>
      <c r="Q2017" s="287"/>
      <c r="R2017" s="287"/>
      <c r="S2017" s="287"/>
    </row>
    <row r="2018" customFormat="false" ht="12.75" hidden="false" customHeight="true" outlineLevel="0" collapsed="false">
      <c r="A2018" s="0"/>
      <c r="B2018" s="0"/>
      <c r="C2018" s="0"/>
      <c r="D2018" s="0"/>
      <c r="E2018" s="0"/>
      <c r="F2018" s="0"/>
      <c r="G2018" s="0"/>
      <c r="H2018" s="0"/>
      <c r="I2018" s="0"/>
      <c r="J2018" s="0"/>
      <c r="K2018" s="0"/>
      <c r="L2018" s="0"/>
      <c r="M2018" s="0"/>
      <c r="N2018" s="0"/>
      <c r="O2018" s="0"/>
      <c r="P2018" s="0"/>
      <c r="Q2018" s="287"/>
      <c r="R2018" s="287"/>
      <c r="S2018" s="287"/>
    </row>
    <row r="2019" customFormat="false" ht="12.75" hidden="false" customHeight="true" outlineLevel="0" collapsed="false">
      <c r="A2019" s="0"/>
      <c r="B2019" s="0"/>
      <c r="C2019" s="0"/>
      <c r="D2019" s="0"/>
      <c r="E2019" s="0"/>
      <c r="F2019" s="0"/>
      <c r="G2019" s="0"/>
      <c r="H2019" s="0"/>
      <c r="I2019" s="0"/>
      <c r="J2019" s="0"/>
      <c r="K2019" s="0"/>
      <c r="L2019" s="0"/>
      <c r="M2019" s="0"/>
      <c r="N2019" s="0"/>
      <c r="O2019" s="0"/>
      <c r="P2019" s="0"/>
      <c r="Q2019" s="287"/>
      <c r="R2019" s="287"/>
      <c r="S2019" s="287"/>
    </row>
    <row r="2020" customFormat="false" ht="12.75" hidden="false" customHeight="true" outlineLevel="0" collapsed="false">
      <c r="A2020" s="0"/>
      <c r="B2020" s="0"/>
      <c r="C2020" s="0"/>
      <c r="D2020" s="0"/>
      <c r="E2020" s="0"/>
      <c r="F2020" s="0"/>
      <c r="G2020" s="0"/>
      <c r="H2020" s="0"/>
      <c r="I2020" s="0"/>
      <c r="J2020" s="0"/>
      <c r="K2020" s="0"/>
      <c r="L2020" s="0"/>
      <c r="M2020" s="0"/>
      <c r="N2020" s="0"/>
      <c r="O2020" s="0"/>
      <c r="P2020" s="0"/>
      <c r="Q2020" s="287"/>
      <c r="R2020" s="287"/>
      <c r="S2020" s="287"/>
    </row>
    <row r="2021" customFormat="false" ht="12.75" hidden="false" customHeight="true" outlineLevel="0" collapsed="false">
      <c r="A2021" s="0"/>
      <c r="B2021" s="0"/>
      <c r="C2021" s="0"/>
      <c r="D2021" s="0"/>
      <c r="E2021" s="0"/>
      <c r="F2021" s="0"/>
      <c r="G2021" s="0"/>
      <c r="H2021" s="0"/>
      <c r="I2021" s="0"/>
      <c r="J2021" s="0"/>
      <c r="K2021" s="0"/>
      <c r="L2021" s="0"/>
      <c r="M2021" s="0"/>
      <c r="N2021" s="0"/>
      <c r="O2021" s="0"/>
      <c r="P2021" s="0"/>
      <c r="Q2021" s="287"/>
      <c r="R2021" s="287"/>
      <c r="S2021" s="287"/>
    </row>
    <row r="2022" customFormat="false" ht="12.75" hidden="false" customHeight="true" outlineLevel="0" collapsed="false">
      <c r="A2022" s="0"/>
      <c r="B2022" s="0"/>
      <c r="C2022" s="0"/>
      <c r="D2022" s="0"/>
      <c r="E2022" s="0"/>
      <c r="F2022" s="0"/>
      <c r="G2022" s="0"/>
      <c r="H2022" s="0"/>
      <c r="I2022" s="0"/>
      <c r="J2022" s="0"/>
      <c r="K2022" s="0"/>
      <c r="L2022" s="0"/>
      <c r="M2022" s="0"/>
      <c r="N2022" s="0"/>
      <c r="O2022" s="0"/>
      <c r="P2022" s="0"/>
      <c r="Q2022" s="287"/>
      <c r="R2022" s="287"/>
      <c r="S2022" s="287"/>
    </row>
    <row r="2023" customFormat="false" ht="12.75" hidden="false" customHeight="true" outlineLevel="0" collapsed="false">
      <c r="A2023" s="0"/>
      <c r="B2023" s="0"/>
      <c r="C2023" s="0"/>
      <c r="D2023" s="0"/>
      <c r="E2023" s="0"/>
      <c r="F2023" s="0"/>
      <c r="G2023" s="0"/>
      <c r="H2023" s="0"/>
      <c r="I2023" s="0"/>
      <c r="J2023" s="0"/>
      <c r="K2023" s="0"/>
      <c r="L2023" s="0"/>
      <c r="M2023" s="0"/>
      <c r="N2023" s="0"/>
      <c r="O2023" s="0"/>
      <c r="P2023" s="0"/>
      <c r="Q2023" s="287"/>
      <c r="R2023" s="287"/>
      <c r="S2023" s="287"/>
    </row>
    <row r="2024" customFormat="false" ht="12.75" hidden="false" customHeight="true" outlineLevel="0" collapsed="false">
      <c r="A2024" s="0"/>
      <c r="B2024" s="0"/>
      <c r="C2024" s="0"/>
      <c r="D2024" s="0"/>
      <c r="E2024" s="0"/>
      <c r="F2024" s="0"/>
      <c r="G2024" s="0"/>
      <c r="H2024" s="0"/>
      <c r="I2024" s="0"/>
      <c r="J2024" s="0"/>
      <c r="K2024" s="0"/>
      <c r="L2024" s="0"/>
      <c r="M2024" s="0"/>
      <c r="N2024" s="0"/>
      <c r="O2024" s="0"/>
      <c r="P2024" s="0"/>
      <c r="Q2024" s="287"/>
      <c r="R2024" s="287"/>
      <c r="S2024" s="287"/>
    </row>
    <row r="2025" customFormat="false" ht="12.75" hidden="false" customHeight="true" outlineLevel="0" collapsed="false">
      <c r="A2025" s="0"/>
      <c r="B2025" s="0"/>
      <c r="C2025" s="0"/>
      <c r="D2025" s="0"/>
      <c r="E2025" s="0"/>
      <c r="F2025" s="0"/>
      <c r="G2025" s="0"/>
      <c r="H2025" s="0"/>
      <c r="I2025" s="0"/>
      <c r="J2025" s="0"/>
      <c r="K2025" s="0"/>
      <c r="L2025" s="0"/>
      <c r="M2025" s="0"/>
      <c r="N2025" s="0"/>
      <c r="O2025" s="0"/>
      <c r="P2025" s="0"/>
      <c r="Q2025" s="287"/>
      <c r="R2025" s="287"/>
      <c r="S2025" s="287"/>
    </row>
    <row r="2026" customFormat="false" ht="12.75" hidden="false" customHeight="true" outlineLevel="0" collapsed="false">
      <c r="A2026" s="0"/>
      <c r="B2026" s="0"/>
      <c r="C2026" s="0"/>
      <c r="D2026" s="0"/>
      <c r="E2026" s="0"/>
      <c r="F2026" s="0"/>
      <c r="G2026" s="0"/>
      <c r="H2026" s="0"/>
      <c r="I2026" s="0"/>
      <c r="J2026" s="0"/>
      <c r="K2026" s="0"/>
      <c r="L2026" s="0"/>
      <c r="M2026" s="0"/>
      <c r="N2026" s="0"/>
      <c r="O2026" s="0"/>
      <c r="P2026" s="0"/>
      <c r="Q2026" s="287"/>
      <c r="R2026" s="287"/>
      <c r="S2026" s="287"/>
    </row>
    <row r="2027" customFormat="false" ht="12.75" hidden="false" customHeight="true" outlineLevel="0" collapsed="false">
      <c r="A2027" s="0"/>
      <c r="B2027" s="0"/>
      <c r="C2027" s="0"/>
      <c r="D2027" s="0"/>
      <c r="E2027" s="0"/>
      <c r="F2027" s="0"/>
      <c r="G2027" s="0"/>
      <c r="H2027" s="0"/>
      <c r="I2027" s="0"/>
      <c r="J2027" s="0"/>
      <c r="K2027" s="0"/>
      <c r="L2027" s="0"/>
      <c r="M2027" s="0"/>
      <c r="N2027" s="0"/>
      <c r="O2027" s="0"/>
      <c r="P2027" s="0"/>
      <c r="Q2027" s="287"/>
      <c r="R2027" s="287"/>
      <c r="S2027" s="287"/>
    </row>
    <row r="2028" customFormat="false" ht="12.75" hidden="false" customHeight="true" outlineLevel="0" collapsed="false">
      <c r="A2028" s="0"/>
      <c r="B2028" s="0"/>
      <c r="C2028" s="0"/>
      <c r="D2028" s="0"/>
      <c r="E2028" s="0"/>
      <c r="F2028" s="0"/>
      <c r="G2028" s="0"/>
      <c r="H2028" s="0"/>
      <c r="I2028" s="0"/>
      <c r="J2028" s="0"/>
      <c r="K2028" s="0"/>
      <c r="L2028" s="0"/>
      <c r="M2028" s="0"/>
      <c r="N2028" s="0"/>
      <c r="O2028" s="0"/>
      <c r="P2028" s="0"/>
      <c r="Q2028" s="287"/>
      <c r="R2028" s="287"/>
      <c r="S2028" s="287"/>
    </row>
    <row r="2029" customFormat="false" ht="12.75" hidden="false" customHeight="true" outlineLevel="0" collapsed="false">
      <c r="A2029" s="0"/>
      <c r="B2029" s="0"/>
      <c r="C2029" s="0"/>
      <c r="D2029" s="0"/>
      <c r="E2029" s="0"/>
      <c r="F2029" s="0"/>
      <c r="G2029" s="0"/>
      <c r="H2029" s="0"/>
      <c r="I2029" s="0"/>
      <c r="J2029" s="0"/>
      <c r="K2029" s="0"/>
      <c r="L2029" s="0"/>
      <c r="M2029" s="0"/>
      <c r="N2029" s="0"/>
      <c r="O2029" s="0"/>
      <c r="P2029" s="0"/>
      <c r="Q2029" s="287"/>
      <c r="R2029" s="287"/>
      <c r="S2029" s="287"/>
    </row>
    <row r="2030" customFormat="false" ht="12.75" hidden="false" customHeight="true" outlineLevel="0" collapsed="false">
      <c r="A2030" s="0"/>
      <c r="B2030" s="0"/>
      <c r="C2030" s="0"/>
      <c r="D2030" s="0"/>
      <c r="E2030" s="0"/>
      <c r="F2030" s="0"/>
      <c r="G2030" s="0"/>
      <c r="H2030" s="0"/>
      <c r="I2030" s="0"/>
      <c r="J2030" s="0"/>
      <c r="K2030" s="0"/>
      <c r="L2030" s="0"/>
      <c r="M2030" s="0"/>
      <c r="N2030" s="0"/>
      <c r="O2030" s="0"/>
      <c r="P2030" s="0"/>
      <c r="Q2030" s="287"/>
      <c r="R2030" s="287"/>
      <c r="S2030" s="287"/>
    </row>
    <row r="2031" customFormat="false" ht="12.75" hidden="false" customHeight="true" outlineLevel="0" collapsed="false">
      <c r="A2031" s="0"/>
      <c r="B2031" s="0"/>
      <c r="C2031" s="0"/>
      <c r="D2031" s="0"/>
      <c r="E2031" s="0"/>
      <c r="F2031" s="0"/>
      <c r="G2031" s="0"/>
      <c r="H2031" s="0"/>
      <c r="I2031" s="0"/>
      <c r="J2031" s="0"/>
      <c r="K2031" s="0"/>
      <c r="L2031" s="0"/>
      <c r="M2031" s="0"/>
      <c r="N2031" s="0"/>
      <c r="O2031" s="0"/>
      <c r="P2031" s="0"/>
      <c r="Q2031" s="287"/>
      <c r="R2031" s="287"/>
      <c r="S2031" s="287"/>
    </row>
    <row r="2032" customFormat="false" ht="12.75" hidden="false" customHeight="true" outlineLevel="0" collapsed="false">
      <c r="A2032" s="0"/>
      <c r="B2032" s="0"/>
      <c r="C2032" s="0"/>
      <c r="D2032" s="0"/>
      <c r="E2032" s="0"/>
      <c r="F2032" s="0"/>
      <c r="G2032" s="0"/>
      <c r="H2032" s="0"/>
      <c r="I2032" s="0"/>
      <c r="J2032" s="0"/>
      <c r="K2032" s="0"/>
      <c r="L2032" s="0"/>
      <c r="M2032" s="0"/>
      <c r="N2032" s="0"/>
      <c r="O2032" s="0"/>
      <c r="P2032" s="0"/>
      <c r="Q2032" s="287"/>
      <c r="R2032" s="287"/>
      <c r="S2032" s="287"/>
    </row>
    <row r="2033" customFormat="false" ht="12.75" hidden="false" customHeight="true" outlineLevel="0" collapsed="false">
      <c r="A2033" s="0"/>
      <c r="B2033" s="0"/>
      <c r="C2033" s="0"/>
      <c r="D2033" s="0"/>
      <c r="E2033" s="0"/>
      <c r="F2033" s="0"/>
      <c r="G2033" s="0"/>
      <c r="H2033" s="0"/>
      <c r="I2033" s="0"/>
      <c r="J2033" s="0"/>
      <c r="K2033" s="0"/>
      <c r="L2033" s="0"/>
      <c r="M2033" s="0"/>
      <c r="N2033" s="0"/>
      <c r="O2033" s="0"/>
      <c r="P2033" s="0"/>
      <c r="Q2033" s="287"/>
      <c r="R2033" s="287"/>
      <c r="S2033" s="287"/>
    </row>
    <row r="2034" customFormat="false" ht="12.75" hidden="false" customHeight="true" outlineLevel="0" collapsed="false">
      <c r="A2034" s="0"/>
      <c r="B2034" s="0"/>
      <c r="C2034" s="0"/>
      <c r="D2034" s="0"/>
      <c r="E2034" s="0"/>
      <c r="F2034" s="0"/>
      <c r="G2034" s="0"/>
      <c r="H2034" s="0"/>
      <c r="I2034" s="0"/>
      <c r="J2034" s="0"/>
      <c r="K2034" s="0"/>
      <c r="L2034" s="0"/>
      <c r="M2034" s="0"/>
      <c r="N2034" s="0"/>
      <c r="O2034" s="0"/>
      <c r="P2034" s="0"/>
      <c r="Q2034" s="287"/>
      <c r="R2034" s="287"/>
      <c r="S2034" s="287"/>
    </row>
    <row r="2035" customFormat="false" ht="12.75" hidden="false" customHeight="true" outlineLevel="0" collapsed="false">
      <c r="A2035" s="0"/>
      <c r="B2035" s="0"/>
      <c r="C2035" s="0"/>
      <c r="D2035" s="0"/>
      <c r="E2035" s="0"/>
      <c r="F2035" s="0"/>
      <c r="G2035" s="0"/>
      <c r="H2035" s="0"/>
      <c r="I2035" s="0"/>
      <c r="J2035" s="0"/>
      <c r="K2035" s="0"/>
      <c r="L2035" s="0"/>
      <c r="M2035" s="0"/>
      <c r="N2035" s="0"/>
      <c r="O2035" s="0"/>
      <c r="P2035" s="0"/>
      <c r="Q2035" s="287"/>
      <c r="R2035" s="287"/>
      <c r="S2035" s="287"/>
    </row>
    <row r="2036" customFormat="false" ht="12.75" hidden="false" customHeight="true" outlineLevel="0" collapsed="false">
      <c r="A2036" s="0"/>
      <c r="B2036" s="0"/>
      <c r="C2036" s="0"/>
      <c r="D2036" s="0"/>
      <c r="E2036" s="0"/>
      <c r="F2036" s="0"/>
      <c r="G2036" s="0"/>
      <c r="H2036" s="0"/>
      <c r="I2036" s="0"/>
      <c r="J2036" s="0"/>
      <c r="K2036" s="0"/>
      <c r="L2036" s="0"/>
      <c r="M2036" s="0"/>
      <c r="N2036" s="0"/>
      <c r="O2036" s="0"/>
      <c r="P2036" s="0"/>
      <c r="Q2036" s="287"/>
      <c r="R2036" s="287"/>
      <c r="S2036" s="287"/>
    </row>
    <row r="2037" customFormat="false" ht="12.75" hidden="false" customHeight="true" outlineLevel="0" collapsed="false">
      <c r="A2037" s="0"/>
      <c r="B2037" s="0"/>
      <c r="C2037" s="0"/>
      <c r="D2037" s="0"/>
      <c r="E2037" s="0"/>
      <c r="F2037" s="0"/>
      <c r="G2037" s="0"/>
      <c r="H2037" s="0"/>
      <c r="I2037" s="0"/>
      <c r="J2037" s="0"/>
      <c r="K2037" s="0"/>
      <c r="L2037" s="0"/>
      <c r="M2037" s="0"/>
      <c r="N2037" s="0"/>
      <c r="O2037" s="0"/>
      <c r="P2037" s="0"/>
      <c r="Q2037" s="287"/>
      <c r="R2037" s="287"/>
      <c r="S2037" s="287"/>
    </row>
    <row r="2038" customFormat="false" ht="12.75" hidden="false" customHeight="true" outlineLevel="0" collapsed="false">
      <c r="A2038" s="0"/>
      <c r="B2038" s="0"/>
      <c r="C2038" s="0"/>
      <c r="D2038" s="0"/>
      <c r="E2038" s="0"/>
      <c r="F2038" s="0"/>
      <c r="G2038" s="0"/>
      <c r="H2038" s="0"/>
      <c r="I2038" s="0"/>
      <c r="J2038" s="0"/>
      <c r="K2038" s="0"/>
      <c r="L2038" s="0"/>
      <c r="M2038" s="0"/>
      <c r="N2038" s="0"/>
      <c r="O2038" s="0"/>
      <c r="P2038" s="0"/>
      <c r="Q2038" s="287"/>
      <c r="R2038" s="287"/>
      <c r="S2038" s="287"/>
    </row>
    <row r="2039" customFormat="false" ht="12.75" hidden="false" customHeight="true" outlineLevel="0" collapsed="false">
      <c r="A2039" s="0"/>
      <c r="B2039" s="0"/>
      <c r="C2039" s="0"/>
      <c r="D2039" s="0"/>
      <c r="E2039" s="0"/>
      <c r="F2039" s="0"/>
      <c r="G2039" s="0"/>
      <c r="H2039" s="0"/>
      <c r="I2039" s="0"/>
      <c r="J2039" s="0"/>
      <c r="K2039" s="0"/>
      <c r="L2039" s="0"/>
      <c r="M2039" s="0"/>
      <c r="N2039" s="0"/>
      <c r="O2039" s="0"/>
      <c r="P2039" s="0"/>
      <c r="Q2039" s="287"/>
      <c r="R2039" s="287"/>
      <c r="S2039" s="287"/>
    </row>
    <row r="2040" customFormat="false" ht="12.75" hidden="false" customHeight="true" outlineLevel="0" collapsed="false">
      <c r="A2040" s="0"/>
      <c r="B2040" s="0"/>
      <c r="C2040" s="0"/>
      <c r="D2040" s="0"/>
      <c r="E2040" s="0"/>
      <c r="F2040" s="0"/>
      <c r="G2040" s="0"/>
      <c r="H2040" s="0"/>
      <c r="I2040" s="0"/>
      <c r="J2040" s="0"/>
      <c r="K2040" s="0"/>
      <c r="L2040" s="0"/>
      <c r="M2040" s="0"/>
      <c r="N2040" s="0"/>
      <c r="O2040" s="0"/>
      <c r="P2040" s="0"/>
      <c r="Q2040" s="287"/>
      <c r="R2040" s="287"/>
      <c r="S2040" s="287"/>
    </row>
    <row r="2041" customFormat="false" ht="12.75" hidden="false" customHeight="true" outlineLevel="0" collapsed="false">
      <c r="A2041" s="0"/>
      <c r="B2041" s="0"/>
      <c r="C2041" s="0"/>
      <c r="D2041" s="0"/>
      <c r="E2041" s="0"/>
      <c r="F2041" s="0"/>
      <c r="G2041" s="0"/>
      <c r="H2041" s="0"/>
      <c r="I2041" s="0"/>
      <c r="J2041" s="0"/>
      <c r="K2041" s="0"/>
      <c r="L2041" s="0"/>
      <c r="M2041" s="0"/>
      <c r="N2041" s="0"/>
      <c r="O2041" s="0"/>
      <c r="P2041" s="0"/>
      <c r="Q2041" s="287"/>
      <c r="R2041" s="287"/>
      <c r="S2041" s="287"/>
    </row>
    <row r="2042" customFormat="false" ht="12.75" hidden="false" customHeight="true" outlineLevel="0" collapsed="false">
      <c r="A2042" s="0"/>
      <c r="B2042" s="0"/>
      <c r="C2042" s="0"/>
      <c r="D2042" s="0"/>
      <c r="E2042" s="0"/>
      <c r="F2042" s="0"/>
      <c r="G2042" s="0"/>
      <c r="H2042" s="0"/>
      <c r="I2042" s="0"/>
      <c r="J2042" s="0"/>
      <c r="K2042" s="0"/>
      <c r="L2042" s="0"/>
      <c r="M2042" s="0"/>
      <c r="N2042" s="0"/>
      <c r="O2042" s="0"/>
      <c r="P2042" s="0"/>
      <c r="Q2042" s="287"/>
      <c r="R2042" s="287"/>
      <c r="S2042" s="287"/>
    </row>
    <row r="2043" customFormat="false" ht="12.75" hidden="false" customHeight="true" outlineLevel="0" collapsed="false">
      <c r="A2043" s="0"/>
      <c r="B2043" s="0"/>
      <c r="C2043" s="0"/>
      <c r="D2043" s="0"/>
      <c r="E2043" s="0"/>
      <c r="F2043" s="0"/>
      <c r="G2043" s="0"/>
      <c r="H2043" s="0"/>
      <c r="I2043" s="0"/>
      <c r="J2043" s="0"/>
      <c r="K2043" s="0"/>
      <c r="L2043" s="0"/>
      <c r="M2043" s="0"/>
      <c r="N2043" s="0"/>
      <c r="O2043" s="0"/>
      <c r="P2043" s="0"/>
      <c r="Q2043" s="287"/>
      <c r="R2043" s="287"/>
      <c r="S2043" s="287"/>
    </row>
    <row r="2044" customFormat="false" ht="12.75" hidden="false" customHeight="true" outlineLevel="0" collapsed="false">
      <c r="A2044" s="0"/>
      <c r="B2044" s="0"/>
      <c r="C2044" s="0"/>
      <c r="D2044" s="0"/>
      <c r="E2044" s="0"/>
      <c r="F2044" s="0"/>
      <c r="G2044" s="0"/>
      <c r="H2044" s="0"/>
      <c r="I2044" s="0"/>
      <c r="J2044" s="0"/>
      <c r="K2044" s="0"/>
      <c r="L2044" s="0"/>
      <c r="M2044" s="0"/>
      <c r="N2044" s="0"/>
      <c r="O2044" s="0"/>
      <c r="P2044" s="0"/>
      <c r="Q2044" s="287"/>
      <c r="R2044" s="287"/>
      <c r="S2044" s="287"/>
    </row>
    <row r="2045" customFormat="false" ht="12.75" hidden="false" customHeight="true" outlineLevel="0" collapsed="false">
      <c r="A2045" s="0"/>
      <c r="B2045" s="0"/>
      <c r="C2045" s="0"/>
      <c r="D2045" s="0"/>
      <c r="E2045" s="0"/>
      <c r="F2045" s="0"/>
      <c r="G2045" s="0"/>
      <c r="H2045" s="0"/>
      <c r="I2045" s="0"/>
      <c r="J2045" s="0"/>
      <c r="K2045" s="0"/>
      <c r="L2045" s="0"/>
      <c r="M2045" s="0"/>
      <c r="N2045" s="0"/>
      <c r="O2045" s="0"/>
      <c r="P2045" s="0"/>
      <c r="Q2045" s="287"/>
      <c r="R2045" s="287"/>
      <c r="S2045" s="287"/>
    </row>
    <row r="2046" customFormat="false" ht="12.75" hidden="false" customHeight="true" outlineLevel="0" collapsed="false">
      <c r="A2046" s="0"/>
      <c r="B2046" s="0"/>
      <c r="C2046" s="0"/>
      <c r="D2046" s="0"/>
      <c r="E2046" s="0"/>
      <c r="F2046" s="0"/>
      <c r="G2046" s="0"/>
      <c r="H2046" s="0"/>
      <c r="I2046" s="0"/>
      <c r="J2046" s="0"/>
      <c r="K2046" s="0"/>
      <c r="L2046" s="0"/>
      <c r="M2046" s="0"/>
      <c r="N2046" s="0"/>
      <c r="O2046" s="0"/>
      <c r="P2046" s="0"/>
      <c r="Q2046" s="287"/>
      <c r="R2046" s="287"/>
      <c r="S2046" s="287"/>
    </row>
    <row r="2047" customFormat="false" ht="12.75" hidden="false" customHeight="true" outlineLevel="0" collapsed="false">
      <c r="A2047" s="0"/>
      <c r="B2047" s="0"/>
      <c r="C2047" s="0"/>
      <c r="D2047" s="0"/>
      <c r="E2047" s="0"/>
      <c r="F2047" s="0"/>
      <c r="G2047" s="0"/>
      <c r="H2047" s="0"/>
      <c r="I2047" s="0"/>
      <c r="J2047" s="0"/>
      <c r="K2047" s="0"/>
      <c r="L2047" s="0"/>
      <c r="M2047" s="0"/>
      <c r="N2047" s="0"/>
      <c r="O2047" s="0"/>
      <c r="P2047" s="0"/>
      <c r="Q2047" s="287"/>
      <c r="R2047" s="287"/>
      <c r="S2047" s="287"/>
    </row>
    <row r="2048" customFormat="false" ht="12.75" hidden="false" customHeight="true" outlineLevel="0" collapsed="false">
      <c r="A2048" s="0"/>
      <c r="B2048" s="0"/>
      <c r="C2048" s="0"/>
      <c r="D2048" s="0"/>
      <c r="E2048" s="0"/>
      <c r="F2048" s="0"/>
      <c r="G2048" s="0"/>
      <c r="H2048" s="0"/>
      <c r="I2048" s="0"/>
      <c r="J2048" s="0"/>
      <c r="K2048" s="0"/>
      <c r="L2048" s="0"/>
      <c r="M2048" s="0"/>
      <c r="N2048" s="0"/>
      <c r="O2048" s="0"/>
      <c r="P2048" s="0"/>
      <c r="Q2048" s="287"/>
      <c r="R2048" s="287"/>
      <c r="S2048" s="287"/>
    </row>
    <row r="2049" customFormat="false" ht="12.75" hidden="false" customHeight="true" outlineLevel="0" collapsed="false">
      <c r="A2049" s="0"/>
      <c r="B2049" s="0"/>
      <c r="C2049" s="0"/>
      <c r="D2049" s="0"/>
      <c r="E2049" s="0"/>
      <c r="F2049" s="0"/>
      <c r="G2049" s="0"/>
      <c r="H2049" s="0"/>
      <c r="I2049" s="0"/>
      <c r="J2049" s="0"/>
      <c r="K2049" s="0"/>
      <c r="L2049" s="0"/>
      <c r="M2049" s="0"/>
      <c r="N2049" s="0"/>
      <c r="O2049" s="0"/>
      <c r="P2049" s="0"/>
      <c r="Q2049" s="287"/>
      <c r="R2049" s="287"/>
      <c r="S2049" s="287"/>
    </row>
    <row r="2050" customFormat="false" ht="12.75" hidden="false" customHeight="true" outlineLevel="0" collapsed="false">
      <c r="A2050" s="0"/>
      <c r="B2050" s="0"/>
      <c r="C2050" s="0"/>
      <c r="D2050" s="0"/>
      <c r="E2050" s="0"/>
      <c r="F2050" s="0"/>
      <c r="G2050" s="0"/>
      <c r="H2050" s="0"/>
      <c r="I2050" s="0"/>
      <c r="J2050" s="0"/>
      <c r="K2050" s="0"/>
      <c r="L2050" s="0"/>
      <c r="M2050" s="0"/>
      <c r="N2050" s="0"/>
      <c r="O2050" s="0"/>
      <c r="P2050" s="0"/>
      <c r="Q2050" s="287"/>
      <c r="R2050" s="287"/>
      <c r="S2050" s="287"/>
    </row>
    <row r="2051" customFormat="false" ht="12.75" hidden="false" customHeight="true" outlineLevel="0" collapsed="false">
      <c r="A2051" s="0"/>
      <c r="B2051" s="0"/>
      <c r="C2051" s="0"/>
      <c r="D2051" s="0"/>
      <c r="E2051" s="0"/>
      <c r="F2051" s="0"/>
      <c r="G2051" s="0"/>
      <c r="H2051" s="0"/>
      <c r="I2051" s="0"/>
      <c r="J2051" s="0"/>
      <c r="K2051" s="0"/>
      <c r="L2051" s="0"/>
      <c r="M2051" s="0"/>
      <c r="N2051" s="0"/>
      <c r="O2051" s="0"/>
      <c r="P2051" s="0"/>
      <c r="Q2051" s="287"/>
      <c r="R2051" s="287"/>
      <c r="S2051" s="287"/>
    </row>
    <row r="2052" customFormat="false" ht="12.75" hidden="false" customHeight="true" outlineLevel="0" collapsed="false">
      <c r="A2052" s="0"/>
      <c r="B2052" s="0"/>
      <c r="C2052" s="0"/>
      <c r="D2052" s="0"/>
      <c r="E2052" s="0"/>
      <c r="F2052" s="0"/>
      <c r="G2052" s="0"/>
      <c r="H2052" s="0"/>
      <c r="I2052" s="0"/>
      <c r="J2052" s="0"/>
      <c r="K2052" s="0"/>
      <c r="L2052" s="0"/>
      <c r="M2052" s="0"/>
      <c r="N2052" s="0"/>
      <c r="O2052" s="0"/>
      <c r="P2052" s="0"/>
      <c r="Q2052" s="287"/>
      <c r="R2052" s="287"/>
      <c r="S2052" s="287"/>
    </row>
    <row r="2053" customFormat="false" ht="12.75" hidden="false" customHeight="true" outlineLevel="0" collapsed="false">
      <c r="A2053" s="0"/>
      <c r="B2053" s="0"/>
      <c r="C2053" s="0"/>
      <c r="D2053" s="0"/>
      <c r="E2053" s="0"/>
      <c r="F2053" s="0"/>
      <c r="G2053" s="0"/>
      <c r="H2053" s="0"/>
      <c r="I2053" s="0"/>
      <c r="J2053" s="0"/>
      <c r="K2053" s="0"/>
      <c r="L2053" s="0"/>
      <c r="M2053" s="0"/>
      <c r="N2053" s="0"/>
      <c r="O2053" s="0"/>
      <c r="P2053" s="0"/>
      <c r="Q2053" s="287"/>
      <c r="R2053" s="287"/>
      <c r="S2053" s="287"/>
    </row>
    <row r="2054" customFormat="false" ht="12.75" hidden="false" customHeight="true" outlineLevel="0" collapsed="false">
      <c r="A2054" s="0"/>
      <c r="B2054" s="0"/>
      <c r="C2054" s="0"/>
      <c r="D2054" s="0"/>
      <c r="E2054" s="0"/>
      <c r="F2054" s="0"/>
      <c r="G2054" s="0"/>
      <c r="H2054" s="0"/>
      <c r="I2054" s="0"/>
      <c r="J2054" s="0"/>
      <c r="K2054" s="0"/>
      <c r="L2054" s="0"/>
      <c r="M2054" s="0"/>
      <c r="N2054" s="0"/>
      <c r="O2054" s="0"/>
      <c r="P2054" s="0"/>
      <c r="Q2054" s="287"/>
      <c r="R2054" s="287"/>
      <c r="S2054" s="287"/>
    </row>
    <row r="2055" customFormat="false" ht="12.75" hidden="false" customHeight="true" outlineLevel="0" collapsed="false">
      <c r="A2055" s="0"/>
      <c r="B2055" s="0"/>
      <c r="C2055" s="0"/>
      <c r="D2055" s="0"/>
      <c r="E2055" s="0"/>
      <c r="F2055" s="0"/>
      <c r="G2055" s="0"/>
      <c r="H2055" s="0"/>
      <c r="I2055" s="0"/>
      <c r="J2055" s="0"/>
      <c r="K2055" s="0"/>
      <c r="L2055" s="0"/>
      <c r="M2055" s="0"/>
      <c r="N2055" s="0"/>
      <c r="O2055" s="0"/>
      <c r="P2055" s="0"/>
      <c r="Q2055" s="287"/>
      <c r="R2055" s="287"/>
      <c r="S2055" s="287"/>
    </row>
    <row r="2056" customFormat="false" ht="12.75" hidden="false" customHeight="true" outlineLevel="0" collapsed="false">
      <c r="A2056" s="0"/>
      <c r="B2056" s="0"/>
      <c r="C2056" s="0"/>
      <c r="D2056" s="0"/>
      <c r="E2056" s="0"/>
      <c r="F2056" s="0"/>
      <c r="G2056" s="0"/>
      <c r="H2056" s="0"/>
      <c r="I2056" s="0"/>
      <c r="J2056" s="0"/>
      <c r="K2056" s="0"/>
      <c r="L2056" s="0"/>
      <c r="M2056" s="0"/>
      <c r="N2056" s="0"/>
      <c r="O2056" s="0"/>
      <c r="P2056" s="0"/>
      <c r="Q2056" s="287"/>
      <c r="R2056" s="287"/>
      <c r="S2056" s="287"/>
    </row>
    <row r="2057" customFormat="false" ht="12.75" hidden="false" customHeight="true" outlineLevel="0" collapsed="false">
      <c r="A2057" s="0"/>
      <c r="B2057" s="0"/>
      <c r="C2057" s="0"/>
      <c r="D2057" s="0"/>
      <c r="E2057" s="0"/>
      <c r="F2057" s="0"/>
      <c r="G2057" s="0"/>
      <c r="H2057" s="0"/>
      <c r="I2057" s="0"/>
      <c r="J2057" s="0"/>
      <c r="K2057" s="0"/>
      <c r="L2057" s="0"/>
      <c r="M2057" s="0"/>
      <c r="N2057" s="0"/>
      <c r="O2057" s="0"/>
      <c r="P2057" s="0"/>
      <c r="Q2057" s="287"/>
      <c r="R2057" s="287"/>
      <c r="S2057" s="287"/>
    </row>
    <row r="2058" customFormat="false" ht="12.75" hidden="false" customHeight="true" outlineLevel="0" collapsed="false">
      <c r="A2058" s="0"/>
      <c r="B2058" s="0"/>
      <c r="C2058" s="0"/>
      <c r="D2058" s="0"/>
      <c r="E2058" s="0"/>
      <c r="F2058" s="0"/>
      <c r="G2058" s="0"/>
      <c r="H2058" s="0"/>
      <c r="I2058" s="0"/>
      <c r="J2058" s="0"/>
      <c r="K2058" s="0"/>
      <c r="L2058" s="0"/>
      <c r="M2058" s="0"/>
      <c r="N2058" s="0"/>
      <c r="O2058" s="0"/>
      <c r="P2058" s="0"/>
      <c r="Q2058" s="287"/>
      <c r="R2058" s="287"/>
      <c r="S2058" s="287"/>
    </row>
    <row r="2059" customFormat="false" ht="12.75" hidden="false" customHeight="true" outlineLevel="0" collapsed="false">
      <c r="A2059" s="0"/>
      <c r="B2059" s="0"/>
      <c r="C2059" s="0"/>
      <c r="D2059" s="0"/>
      <c r="E2059" s="0"/>
      <c r="F2059" s="0"/>
      <c r="G2059" s="0"/>
      <c r="H2059" s="0"/>
      <c r="I2059" s="0"/>
      <c r="J2059" s="0"/>
      <c r="K2059" s="0"/>
      <c r="L2059" s="0"/>
      <c r="M2059" s="0"/>
      <c r="N2059" s="0"/>
      <c r="O2059" s="0"/>
      <c r="P2059" s="0"/>
      <c r="Q2059" s="287"/>
      <c r="R2059" s="287"/>
      <c r="S2059" s="287"/>
    </row>
    <row r="2060" customFormat="false" ht="12.75" hidden="false" customHeight="true" outlineLevel="0" collapsed="false">
      <c r="A2060" s="0"/>
      <c r="B2060" s="0"/>
      <c r="C2060" s="0"/>
      <c r="D2060" s="0"/>
      <c r="E2060" s="0"/>
      <c r="F2060" s="0"/>
      <c r="G2060" s="0"/>
      <c r="H2060" s="0"/>
      <c r="I2060" s="0"/>
      <c r="J2060" s="0"/>
      <c r="K2060" s="0"/>
      <c r="L2060" s="0"/>
      <c r="M2060" s="0"/>
      <c r="N2060" s="0"/>
      <c r="O2060" s="0"/>
      <c r="P2060" s="0"/>
      <c r="Q2060" s="287"/>
      <c r="R2060" s="287"/>
      <c r="S2060" s="287"/>
    </row>
    <row r="2061" customFormat="false" ht="12.75" hidden="false" customHeight="true" outlineLevel="0" collapsed="false">
      <c r="A2061" s="0"/>
      <c r="B2061" s="0"/>
      <c r="C2061" s="0"/>
      <c r="D2061" s="0"/>
      <c r="E2061" s="0"/>
      <c r="F2061" s="0"/>
      <c r="G2061" s="0"/>
      <c r="H2061" s="0"/>
      <c r="I2061" s="0"/>
      <c r="J2061" s="0"/>
      <c r="K2061" s="0"/>
      <c r="L2061" s="0"/>
      <c r="M2061" s="0"/>
      <c r="N2061" s="0"/>
      <c r="O2061" s="0"/>
      <c r="P2061" s="0"/>
      <c r="Q2061" s="287"/>
      <c r="R2061" s="287"/>
      <c r="S2061" s="287"/>
    </row>
    <row r="2062" customFormat="false" ht="12.75" hidden="false" customHeight="true" outlineLevel="0" collapsed="false">
      <c r="A2062" s="0"/>
      <c r="B2062" s="0"/>
      <c r="C2062" s="0"/>
      <c r="D2062" s="0"/>
      <c r="E2062" s="0"/>
      <c r="F2062" s="0"/>
      <c r="G2062" s="0"/>
      <c r="H2062" s="0"/>
      <c r="I2062" s="0"/>
      <c r="J2062" s="0"/>
      <c r="K2062" s="0"/>
      <c r="L2062" s="0"/>
      <c r="M2062" s="0"/>
      <c r="N2062" s="0"/>
      <c r="O2062" s="0"/>
      <c r="P2062" s="0"/>
      <c r="Q2062" s="287"/>
      <c r="R2062" s="287"/>
      <c r="S2062" s="287"/>
    </row>
    <row r="2063" customFormat="false" ht="12.75" hidden="false" customHeight="true" outlineLevel="0" collapsed="false">
      <c r="A2063" s="0"/>
      <c r="B2063" s="0"/>
      <c r="C2063" s="0"/>
      <c r="D2063" s="0"/>
      <c r="E2063" s="0"/>
      <c r="F2063" s="0"/>
      <c r="G2063" s="0"/>
      <c r="H2063" s="0"/>
      <c r="I2063" s="0"/>
      <c r="J2063" s="0"/>
      <c r="K2063" s="0"/>
      <c r="L2063" s="0"/>
      <c r="M2063" s="0"/>
      <c r="N2063" s="0"/>
      <c r="O2063" s="0"/>
      <c r="P2063" s="0"/>
      <c r="Q2063" s="287"/>
      <c r="R2063" s="287"/>
      <c r="S2063" s="287"/>
    </row>
    <row r="2064" customFormat="false" ht="12.75" hidden="false" customHeight="true" outlineLevel="0" collapsed="false">
      <c r="A2064" s="0"/>
      <c r="B2064" s="0"/>
      <c r="C2064" s="0"/>
      <c r="D2064" s="0"/>
      <c r="E2064" s="0"/>
      <c r="F2064" s="0"/>
      <c r="G2064" s="0"/>
      <c r="H2064" s="0"/>
      <c r="I2064" s="0"/>
      <c r="J2064" s="0"/>
      <c r="K2064" s="0"/>
      <c r="L2064" s="0"/>
      <c r="M2064" s="0"/>
      <c r="N2064" s="0"/>
      <c r="O2064" s="0"/>
      <c r="P2064" s="0"/>
      <c r="Q2064" s="287"/>
      <c r="R2064" s="287"/>
      <c r="S2064" s="287"/>
    </row>
    <row r="2065" customFormat="false" ht="12.75" hidden="false" customHeight="true" outlineLevel="0" collapsed="false">
      <c r="A2065" s="0"/>
      <c r="B2065" s="0"/>
      <c r="C2065" s="0"/>
      <c r="D2065" s="0"/>
      <c r="E2065" s="0"/>
      <c r="F2065" s="0"/>
      <c r="G2065" s="0"/>
      <c r="H2065" s="0"/>
      <c r="I2065" s="0"/>
      <c r="J2065" s="0"/>
      <c r="K2065" s="0"/>
      <c r="L2065" s="0"/>
      <c r="M2065" s="0"/>
      <c r="N2065" s="0"/>
      <c r="O2065" s="0"/>
      <c r="P2065" s="0"/>
      <c r="Q2065" s="287"/>
      <c r="R2065" s="287"/>
      <c r="S2065" s="287"/>
    </row>
    <row r="2066" customFormat="false" ht="12.75" hidden="false" customHeight="true" outlineLevel="0" collapsed="false">
      <c r="A2066" s="0"/>
      <c r="B2066" s="0"/>
      <c r="C2066" s="0"/>
      <c r="D2066" s="0"/>
      <c r="E2066" s="0"/>
      <c r="F2066" s="0"/>
      <c r="G2066" s="0"/>
      <c r="H2066" s="0"/>
      <c r="I2066" s="0"/>
      <c r="J2066" s="0"/>
      <c r="K2066" s="0"/>
      <c r="L2066" s="0"/>
      <c r="M2066" s="0"/>
      <c r="N2066" s="0"/>
      <c r="O2066" s="0"/>
      <c r="P2066" s="0"/>
      <c r="Q2066" s="287"/>
      <c r="R2066" s="287"/>
      <c r="S2066" s="287"/>
    </row>
    <row r="2067" customFormat="false" ht="12.75" hidden="false" customHeight="true" outlineLevel="0" collapsed="false">
      <c r="A2067" s="0"/>
      <c r="B2067" s="0"/>
      <c r="C2067" s="0"/>
      <c r="D2067" s="0"/>
      <c r="E2067" s="0"/>
      <c r="F2067" s="0"/>
      <c r="G2067" s="0"/>
      <c r="H2067" s="0"/>
      <c r="I2067" s="0"/>
      <c r="J2067" s="0"/>
      <c r="K2067" s="0"/>
      <c r="L2067" s="0"/>
      <c r="M2067" s="0"/>
      <c r="N2067" s="0"/>
      <c r="O2067" s="0"/>
      <c r="P2067" s="0"/>
      <c r="Q2067" s="287"/>
      <c r="R2067" s="287"/>
      <c r="S2067" s="287"/>
    </row>
    <row r="2068" customFormat="false" ht="12.75" hidden="false" customHeight="true" outlineLevel="0" collapsed="false">
      <c r="A2068" s="0"/>
      <c r="B2068" s="0"/>
      <c r="C2068" s="0"/>
      <c r="D2068" s="0"/>
      <c r="E2068" s="0"/>
      <c r="F2068" s="0"/>
      <c r="G2068" s="0"/>
      <c r="H2068" s="0"/>
      <c r="I2068" s="0"/>
      <c r="J2068" s="0"/>
      <c r="K2068" s="0"/>
      <c r="L2068" s="0"/>
      <c r="M2068" s="0"/>
      <c r="N2068" s="0"/>
      <c r="O2068" s="0"/>
      <c r="P2068" s="0"/>
      <c r="Q2068" s="287"/>
      <c r="R2068" s="287"/>
      <c r="S2068" s="287"/>
    </row>
    <row r="2069" customFormat="false" ht="12.75" hidden="false" customHeight="true" outlineLevel="0" collapsed="false">
      <c r="A2069" s="0"/>
      <c r="B2069" s="0"/>
      <c r="C2069" s="0"/>
      <c r="D2069" s="0"/>
      <c r="E2069" s="0"/>
      <c r="F2069" s="0"/>
      <c r="G2069" s="0"/>
      <c r="H2069" s="0"/>
      <c r="I2069" s="0"/>
      <c r="J2069" s="0"/>
      <c r="K2069" s="0"/>
      <c r="L2069" s="0"/>
      <c r="M2069" s="0"/>
      <c r="N2069" s="0"/>
      <c r="O2069" s="0"/>
      <c r="P2069" s="0"/>
      <c r="Q2069" s="287"/>
      <c r="R2069" s="287"/>
      <c r="S2069" s="287"/>
    </row>
    <row r="2070" customFormat="false" ht="12.75" hidden="false" customHeight="true" outlineLevel="0" collapsed="false">
      <c r="A2070" s="0"/>
      <c r="B2070" s="0"/>
      <c r="C2070" s="0"/>
      <c r="D2070" s="0"/>
      <c r="E2070" s="0"/>
      <c r="F2070" s="0"/>
      <c r="G2070" s="0"/>
      <c r="H2070" s="0"/>
      <c r="I2070" s="0"/>
      <c r="J2070" s="0"/>
      <c r="K2070" s="0"/>
      <c r="L2070" s="0"/>
      <c r="M2070" s="0"/>
      <c r="N2070" s="0"/>
      <c r="O2070" s="0"/>
      <c r="P2070" s="0"/>
      <c r="Q2070" s="287"/>
      <c r="R2070" s="287"/>
      <c r="S2070" s="287"/>
    </row>
    <row r="2071" customFormat="false" ht="12.75" hidden="false" customHeight="true" outlineLevel="0" collapsed="false">
      <c r="A2071" s="0"/>
      <c r="B2071" s="0"/>
      <c r="C2071" s="0"/>
      <c r="D2071" s="0"/>
      <c r="E2071" s="0"/>
      <c r="F2071" s="0"/>
      <c r="G2071" s="0"/>
      <c r="H2071" s="0"/>
      <c r="I2071" s="0"/>
      <c r="J2071" s="0"/>
      <c r="K2071" s="0"/>
      <c r="L2071" s="0"/>
      <c r="M2071" s="0"/>
      <c r="N2071" s="0"/>
      <c r="O2071" s="0"/>
      <c r="P2071" s="0"/>
      <c r="Q2071" s="287"/>
      <c r="R2071" s="287"/>
      <c r="S2071" s="287"/>
    </row>
    <row r="2072" customFormat="false" ht="12.75" hidden="false" customHeight="true" outlineLevel="0" collapsed="false">
      <c r="A2072" s="0"/>
      <c r="B2072" s="0"/>
      <c r="C2072" s="0"/>
      <c r="D2072" s="0"/>
      <c r="E2072" s="0"/>
      <c r="F2072" s="0"/>
      <c r="G2072" s="0"/>
      <c r="H2072" s="0"/>
      <c r="I2072" s="0"/>
      <c r="J2072" s="0"/>
      <c r="K2072" s="0"/>
      <c r="L2072" s="0"/>
      <c r="M2072" s="0"/>
      <c r="N2072" s="0"/>
      <c r="O2072" s="0"/>
      <c r="P2072" s="0"/>
      <c r="Q2072" s="287"/>
      <c r="R2072" s="287"/>
      <c r="S2072" s="287"/>
    </row>
    <row r="2073" customFormat="false" ht="12.75" hidden="false" customHeight="true" outlineLevel="0" collapsed="false">
      <c r="A2073" s="0"/>
      <c r="B2073" s="0"/>
      <c r="C2073" s="0"/>
      <c r="D2073" s="0"/>
      <c r="E2073" s="0"/>
      <c r="F2073" s="0"/>
      <c r="G2073" s="0"/>
      <c r="H2073" s="0"/>
      <c r="I2073" s="0"/>
      <c r="J2073" s="0"/>
      <c r="K2073" s="0"/>
      <c r="L2073" s="0"/>
      <c r="M2073" s="0"/>
      <c r="N2073" s="0"/>
      <c r="O2073" s="0"/>
      <c r="P2073" s="0"/>
      <c r="Q2073" s="287"/>
      <c r="R2073" s="287"/>
      <c r="S2073" s="287"/>
    </row>
    <row r="2074" customFormat="false" ht="12.75" hidden="false" customHeight="true" outlineLevel="0" collapsed="false">
      <c r="A2074" s="0"/>
      <c r="B2074" s="0"/>
      <c r="C2074" s="0"/>
      <c r="D2074" s="0"/>
      <c r="E2074" s="0"/>
      <c r="F2074" s="0"/>
      <c r="G2074" s="0"/>
      <c r="H2074" s="0"/>
      <c r="I2074" s="0"/>
      <c r="J2074" s="0"/>
      <c r="K2074" s="0"/>
      <c r="L2074" s="0"/>
      <c r="M2074" s="0"/>
      <c r="N2074" s="0"/>
      <c r="O2074" s="0"/>
      <c r="P2074" s="0"/>
      <c r="Q2074" s="287"/>
      <c r="R2074" s="287"/>
      <c r="S2074" s="287"/>
    </row>
    <row r="2075" customFormat="false" ht="12.75" hidden="false" customHeight="true" outlineLevel="0" collapsed="false">
      <c r="A2075" s="0"/>
      <c r="B2075" s="0"/>
      <c r="C2075" s="0"/>
      <c r="D2075" s="0"/>
      <c r="E2075" s="0"/>
      <c r="F2075" s="0"/>
      <c r="G2075" s="0"/>
      <c r="H2075" s="0"/>
      <c r="I2075" s="0"/>
      <c r="J2075" s="0"/>
      <c r="K2075" s="0"/>
      <c r="L2075" s="0"/>
      <c r="M2075" s="0"/>
      <c r="N2075" s="0"/>
      <c r="O2075" s="0"/>
      <c r="P2075" s="0"/>
      <c r="Q2075" s="287"/>
      <c r="R2075" s="287"/>
      <c r="S2075" s="287"/>
    </row>
    <row r="2076" customFormat="false" ht="12.75" hidden="false" customHeight="true" outlineLevel="0" collapsed="false">
      <c r="A2076" s="0"/>
      <c r="B2076" s="0"/>
      <c r="C2076" s="0"/>
      <c r="D2076" s="0"/>
      <c r="E2076" s="0"/>
      <c r="F2076" s="0"/>
      <c r="G2076" s="0"/>
      <c r="H2076" s="0"/>
      <c r="I2076" s="0"/>
      <c r="J2076" s="0"/>
      <c r="K2076" s="0"/>
      <c r="L2076" s="0"/>
      <c r="M2076" s="0"/>
      <c r="N2076" s="0"/>
      <c r="O2076" s="0"/>
      <c r="P2076" s="0"/>
      <c r="Q2076" s="287"/>
      <c r="R2076" s="287"/>
      <c r="S2076" s="287"/>
    </row>
    <row r="2077" customFormat="false" ht="12.75" hidden="false" customHeight="true" outlineLevel="0" collapsed="false">
      <c r="A2077" s="0"/>
      <c r="B2077" s="0"/>
      <c r="C2077" s="0"/>
      <c r="D2077" s="0"/>
      <c r="E2077" s="0"/>
      <c r="F2077" s="0"/>
      <c r="G2077" s="0"/>
      <c r="H2077" s="0"/>
      <c r="I2077" s="0"/>
      <c r="J2077" s="0"/>
      <c r="K2077" s="0"/>
      <c r="L2077" s="0"/>
      <c r="M2077" s="0"/>
      <c r="N2077" s="0"/>
      <c r="O2077" s="0"/>
      <c r="P2077" s="0"/>
      <c r="Q2077" s="287"/>
      <c r="R2077" s="287"/>
      <c r="S2077" s="287"/>
    </row>
    <row r="2078" customFormat="false" ht="12.75" hidden="false" customHeight="true" outlineLevel="0" collapsed="false">
      <c r="A2078" s="0"/>
      <c r="B2078" s="0"/>
      <c r="C2078" s="0"/>
      <c r="D2078" s="0"/>
      <c r="E2078" s="0"/>
      <c r="F2078" s="0"/>
      <c r="G2078" s="0"/>
      <c r="H2078" s="0"/>
      <c r="I2078" s="0"/>
      <c r="J2078" s="0"/>
      <c r="K2078" s="0"/>
      <c r="L2078" s="0"/>
      <c r="M2078" s="0"/>
      <c r="N2078" s="0"/>
      <c r="O2078" s="0"/>
      <c r="P2078" s="0"/>
      <c r="Q2078" s="287"/>
      <c r="R2078" s="287"/>
      <c r="S2078" s="287"/>
    </row>
    <row r="2079" customFormat="false" ht="12.75" hidden="false" customHeight="true" outlineLevel="0" collapsed="false">
      <c r="A2079" s="0"/>
      <c r="B2079" s="0"/>
      <c r="C2079" s="0"/>
      <c r="D2079" s="0"/>
      <c r="E2079" s="0"/>
      <c r="F2079" s="0"/>
      <c r="G2079" s="0"/>
      <c r="H2079" s="0"/>
      <c r="I2079" s="0"/>
      <c r="J2079" s="0"/>
      <c r="K2079" s="0"/>
      <c r="L2079" s="0"/>
      <c r="M2079" s="0"/>
      <c r="N2079" s="0"/>
      <c r="O2079" s="0"/>
      <c r="P2079" s="0"/>
      <c r="Q2079" s="287"/>
      <c r="R2079" s="287"/>
      <c r="S2079" s="287"/>
    </row>
    <row r="2080" customFormat="false" ht="12.75" hidden="false" customHeight="true" outlineLevel="0" collapsed="false">
      <c r="A2080" s="0"/>
      <c r="B2080" s="0"/>
      <c r="C2080" s="0"/>
      <c r="D2080" s="0"/>
      <c r="E2080" s="0"/>
      <c r="F2080" s="0"/>
      <c r="G2080" s="0"/>
      <c r="H2080" s="0"/>
      <c r="I2080" s="0"/>
      <c r="J2080" s="0"/>
      <c r="K2080" s="0"/>
      <c r="L2080" s="0"/>
      <c r="M2080" s="0"/>
      <c r="N2080" s="0"/>
      <c r="O2080" s="0"/>
      <c r="P2080" s="0"/>
      <c r="Q2080" s="287"/>
      <c r="R2080" s="287"/>
      <c r="S2080" s="287"/>
    </row>
    <row r="2081" customFormat="false" ht="12.75" hidden="false" customHeight="true" outlineLevel="0" collapsed="false">
      <c r="A2081" s="0"/>
      <c r="B2081" s="0"/>
      <c r="C2081" s="0"/>
      <c r="D2081" s="0"/>
      <c r="E2081" s="0"/>
      <c r="F2081" s="0"/>
      <c r="G2081" s="0"/>
      <c r="H2081" s="0"/>
      <c r="I2081" s="0"/>
      <c r="J2081" s="0"/>
      <c r="K2081" s="0"/>
      <c r="L2081" s="0"/>
      <c r="M2081" s="0"/>
      <c r="N2081" s="0"/>
      <c r="O2081" s="0"/>
      <c r="P2081" s="0"/>
      <c r="Q2081" s="287"/>
      <c r="R2081" s="287"/>
      <c r="S2081" s="287"/>
    </row>
    <row r="2082" customFormat="false" ht="12.75" hidden="false" customHeight="true" outlineLevel="0" collapsed="false">
      <c r="A2082" s="0"/>
      <c r="B2082" s="0"/>
      <c r="C2082" s="0"/>
      <c r="D2082" s="0"/>
      <c r="E2082" s="0"/>
      <c r="F2082" s="0"/>
      <c r="G2082" s="0"/>
      <c r="H2082" s="0"/>
      <c r="I2082" s="0"/>
      <c r="J2082" s="0"/>
      <c r="K2082" s="0"/>
      <c r="L2082" s="0"/>
      <c r="M2082" s="0"/>
      <c r="N2082" s="0"/>
      <c r="O2082" s="0"/>
      <c r="P2082" s="0"/>
      <c r="Q2082" s="287"/>
      <c r="R2082" s="287"/>
      <c r="S2082" s="287"/>
    </row>
    <row r="2083" customFormat="false" ht="12.75" hidden="false" customHeight="true" outlineLevel="0" collapsed="false">
      <c r="A2083" s="0"/>
      <c r="B2083" s="0"/>
      <c r="C2083" s="0"/>
      <c r="D2083" s="0"/>
      <c r="E2083" s="0"/>
      <c r="F2083" s="0"/>
      <c r="G2083" s="0"/>
      <c r="H2083" s="0"/>
      <c r="I2083" s="0"/>
      <c r="J2083" s="0"/>
      <c r="K2083" s="0"/>
      <c r="L2083" s="0"/>
      <c r="M2083" s="0"/>
      <c r="N2083" s="0"/>
      <c r="O2083" s="0"/>
      <c r="P2083" s="0"/>
      <c r="Q2083" s="287"/>
      <c r="R2083" s="287"/>
      <c r="S2083" s="287"/>
    </row>
    <row r="2084" customFormat="false" ht="12.75" hidden="false" customHeight="true" outlineLevel="0" collapsed="false">
      <c r="A2084" s="0"/>
      <c r="B2084" s="0"/>
      <c r="C2084" s="0"/>
      <c r="D2084" s="0"/>
      <c r="E2084" s="0"/>
      <c r="F2084" s="0"/>
      <c r="G2084" s="0"/>
      <c r="H2084" s="0"/>
      <c r="I2084" s="0"/>
      <c r="J2084" s="0"/>
      <c r="K2084" s="0"/>
      <c r="L2084" s="0"/>
      <c r="M2084" s="0"/>
      <c r="N2084" s="0"/>
      <c r="O2084" s="0"/>
      <c r="P2084" s="0"/>
      <c r="Q2084" s="287"/>
      <c r="R2084" s="287"/>
      <c r="S2084" s="287"/>
    </row>
    <row r="2085" customFormat="false" ht="12.75" hidden="false" customHeight="true" outlineLevel="0" collapsed="false">
      <c r="A2085" s="0"/>
      <c r="B2085" s="0"/>
      <c r="C2085" s="0"/>
      <c r="D2085" s="0"/>
      <c r="E2085" s="0"/>
      <c r="F2085" s="0"/>
      <c r="G2085" s="0"/>
      <c r="H2085" s="0"/>
      <c r="I2085" s="0"/>
      <c r="J2085" s="0"/>
      <c r="K2085" s="0"/>
      <c r="L2085" s="0"/>
      <c r="M2085" s="0"/>
      <c r="N2085" s="0"/>
      <c r="O2085" s="0"/>
      <c r="P2085" s="0"/>
      <c r="Q2085" s="287"/>
      <c r="R2085" s="287"/>
      <c r="S2085" s="287"/>
    </row>
    <row r="2086" customFormat="false" ht="12.75" hidden="false" customHeight="true" outlineLevel="0" collapsed="false">
      <c r="A2086" s="0"/>
      <c r="B2086" s="0"/>
      <c r="C2086" s="0"/>
      <c r="D2086" s="0"/>
      <c r="E2086" s="0"/>
      <c r="F2086" s="0"/>
      <c r="G2086" s="0"/>
      <c r="H2086" s="0"/>
      <c r="I2086" s="0"/>
      <c r="J2086" s="0"/>
      <c r="K2086" s="0"/>
      <c r="L2086" s="0"/>
      <c r="M2086" s="0"/>
      <c r="N2086" s="0"/>
      <c r="O2086" s="0"/>
      <c r="P2086" s="0"/>
      <c r="Q2086" s="287"/>
      <c r="R2086" s="287"/>
      <c r="S2086" s="287"/>
    </row>
    <row r="2087" customFormat="false" ht="12.75" hidden="false" customHeight="true" outlineLevel="0" collapsed="false">
      <c r="A2087" s="0"/>
      <c r="B2087" s="0"/>
      <c r="C2087" s="0"/>
      <c r="D2087" s="0"/>
      <c r="E2087" s="0"/>
      <c r="F2087" s="0"/>
      <c r="G2087" s="0"/>
      <c r="H2087" s="0"/>
      <c r="I2087" s="0"/>
      <c r="J2087" s="0"/>
      <c r="K2087" s="0"/>
      <c r="L2087" s="0"/>
      <c r="M2087" s="0"/>
      <c r="N2087" s="0"/>
      <c r="O2087" s="0"/>
      <c r="P2087" s="0"/>
      <c r="Q2087" s="287"/>
      <c r="R2087" s="287"/>
      <c r="S2087" s="287"/>
    </row>
    <row r="2088" customFormat="false" ht="12.75" hidden="false" customHeight="true" outlineLevel="0" collapsed="false">
      <c r="A2088" s="0"/>
      <c r="B2088" s="0"/>
      <c r="C2088" s="0"/>
      <c r="D2088" s="0"/>
      <c r="E2088" s="0"/>
      <c r="F2088" s="0"/>
      <c r="G2088" s="0"/>
      <c r="H2088" s="0"/>
      <c r="I2088" s="0"/>
      <c r="J2088" s="0"/>
      <c r="K2088" s="0"/>
      <c r="L2088" s="0"/>
      <c r="M2088" s="0"/>
      <c r="N2088" s="0"/>
      <c r="O2088" s="0"/>
      <c r="P2088" s="0"/>
      <c r="Q2088" s="287"/>
      <c r="R2088" s="287"/>
      <c r="S2088" s="287"/>
    </row>
    <row r="2089" customFormat="false" ht="12.75" hidden="false" customHeight="true" outlineLevel="0" collapsed="false">
      <c r="A2089" s="0"/>
      <c r="B2089" s="0"/>
      <c r="C2089" s="0"/>
      <c r="D2089" s="0"/>
      <c r="E2089" s="0"/>
      <c r="F2089" s="0"/>
      <c r="G2089" s="0"/>
      <c r="H2089" s="0"/>
      <c r="I2089" s="0"/>
      <c r="J2089" s="0"/>
      <c r="K2089" s="0"/>
      <c r="L2089" s="0"/>
      <c r="M2089" s="0"/>
      <c r="N2089" s="0"/>
      <c r="O2089" s="0"/>
      <c r="P2089" s="0"/>
      <c r="Q2089" s="287"/>
      <c r="R2089" s="287"/>
      <c r="S2089" s="287"/>
    </row>
    <row r="2090" customFormat="false" ht="12.75" hidden="false" customHeight="true" outlineLevel="0" collapsed="false">
      <c r="A2090" s="0"/>
      <c r="B2090" s="0"/>
      <c r="C2090" s="0"/>
      <c r="D2090" s="0"/>
      <c r="E2090" s="0"/>
      <c r="F2090" s="0"/>
      <c r="G2090" s="0"/>
      <c r="H2090" s="0"/>
      <c r="I2090" s="0"/>
      <c r="J2090" s="0"/>
      <c r="K2090" s="0"/>
      <c r="L2090" s="0"/>
      <c r="M2090" s="0"/>
      <c r="N2090" s="0"/>
      <c r="O2090" s="0"/>
      <c r="P2090" s="0"/>
      <c r="Q2090" s="287"/>
      <c r="R2090" s="287"/>
      <c r="S2090" s="287"/>
    </row>
    <row r="2091" customFormat="false" ht="12.75" hidden="false" customHeight="true" outlineLevel="0" collapsed="false">
      <c r="A2091" s="0"/>
      <c r="B2091" s="0"/>
      <c r="C2091" s="0"/>
      <c r="D2091" s="0"/>
      <c r="E2091" s="0"/>
      <c r="F2091" s="0"/>
      <c r="G2091" s="0"/>
      <c r="H2091" s="0"/>
      <c r="I2091" s="0"/>
      <c r="J2091" s="0"/>
      <c r="K2091" s="0"/>
      <c r="L2091" s="0"/>
      <c r="M2091" s="0"/>
      <c r="N2091" s="0"/>
      <c r="O2091" s="0"/>
      <c r="P2091" s="0"/>
      <c r="Q2091" s="287"/>
      <c r="R2091" s="287"/>
      <c r="S2091" s="287"/>
    </row>
    <row r="2092" customFormat="false" ht="12.75" hidden="false" customHeight="true" outlineLevel="0" collapsed="false">
      <c r="A2092" s="0"/>
      <c r="B2092" s="0"/>
      <c r="C2092" s="0"/>
      <c r="D2092" s="0"/>
      <c r="E2092" s="0"/>
      <c r="F2092" s="0"/>
      <c r="G2092" s="0"/>
      <c r="H2092" s="0"/>
      <c r="I2092" s="0"/>
      <c r="J2092" s="0"/>
      <c r="K2092" s="0"/>
      <c r="L2092" s="0"/>
      <c r="M2092" s="0"/>
      <c r="N2092" s="0"/>
      <c r="O2092" s="0"/>
      <c r="P2092" s="0"/>
      <c r="Q2092" s="287"/>
      <c r="R2092" s="287"/>
      <c r="S2092" s="287"/>
    </row>
    <row r="2093" customFormat="false" ht="12.75" hidden="false" customHeight="true" outlineLevel="0" collapsed="false">
      <c r="A2093" s="0"/>
      <c r="B2093" s="0"/>
      <c r="C2093" s="0"/>
      <c r="D2093" s="0"/>
      <c r="E2093" s="0"/>
      <c r="F2093" s="0"/>
      <c r="G2093" s="0"/>
      <c r="H2093" s="0"/>
      <c r="I2093" s="0"/>
      <c r="J2093" s="0"/>
      <c r="K2093" s="0"/>
      <c r="L2093" s="0"/>
      <c r="M2093" s="0"/>
      <c r="N2093" s="0"/>
      <c r="O2093" s="0"/>
      <c r="P2093" s="0"/>
      <c r="Q2093" s="287"/>
      <c r="R2093" s="287"/>
      <c r="S2093" s="287"/>
    </row>
    <row r="2094" customFormat="false" ht="12.75" hidden="false" customHeight="true" outlineLevel="0" collapsed="false">
      <c r="A2094" s="0"/>
      <c r="B2094" s="0"/>
      <c r="C2094" s="0"/>
      <c r="D2094" s="0"/>
      <c r="E2094" s="0"/>
      <c r="F2094" s="0"/>
      <c r="G2094" s="0"/>
      <c r="H2094" s="0"/>
      <c r="I2094" s="0"/>
      <c r="J2094" s="0"/>
      <c r="K2094" s="0"/>
      <c r="L2094" s="0"/>
      <c r="M2094" s="0"/>
      <c r="N2094" s="0"/>
      <c r="O2094" s="0"/>
      <c r="P2094" s="0"/>
      <c r="Q2094" s="287"/>
      <c r="R2094" s="287"/>
      <c r="S2094" s="287"/>
    </row>
    <row r="2095" customFormat="false" ht="12.75" hidden="false" customHeight="true" outlineLevel="0" collapsed="false">
      <c r="A2095" s="0"/>
      <c r="B2095" s="0"/>
      <c r="C2095" s="0"/>
      <c r="D2095" s="0"/>
      <c r="E2095" s="0"/>
      <c r="F2095" s="0"/>
      <c r="G2095" s="0"/>
      <c r="H2095" s="0"/>
      <c r="I2095" s="0"/>
      <c r="J2095" s="0"/>
      <c r="K2095" s="0"/>
      <c r="L2095" s="0"/>
      <c r="M2095" s="0"/>
      <c r="N2095" s="0"/>
      <c r="O2095" s="0"/>
      <c r="P2095" s="0"/>
      <c r="Q2095" s="287"/>
      <c r="R2095" s="287"/>
      <c r="S2095" s="287"/>
    </row>
    <row r="2096" customFormat="false" ht="12.75" hidden="false" customHeight="true" outlineLevel="0" collapsed="false">
      <c r="A2096" s="0"/>
      <c r="B2096" s="0"/>
      <c r="C2096" s="0"/>
      <c r="D2096" s="0"/>
      <c r="E2096" s="0"/>
      <c r="F2096" s="0"/>
      <c r="G2096" s="0"/>
      <c r="H2096" s="0"/>
      <c r="I2096" s="0"/>
      <c r="J2096" s="0"/>
      <c r="K2096" s="0"/>
      <c r="L2096" s="0"/>
      <c r="M2096" s="0"/>
      <c r="N2096" s="0"/>
      <c r="O2096" s="0"/>
      <c r="P2096" s="0"/>
      <c r="Q2096" s="287"/>
      <c r="R2096" s="287"/>
      <c r="S2096" s="287"/>
    </row>
    <row r="2097" customFormat="false" ht="12.75" hidden="false" customHeight="true" outlineLevel="0" collapsed="false">
      <c r="A2097" s="0"/>
      <c r="B2097" s="0"/>
      <c r="C2097" s="0"/>
      <c r="D2097" s="0"/>
      <c r="E2097" s="0"/>
      <c r="F2097" s="0"/>
      <c r="G2097" s="0"/>
      <c r="H2097" s="0"/>
      <c r="I2097" s="0"/>
      <c r="J2097" s="0"/>
      <c r="K2097" s="0"/>
      <c r="L2097" s="0"/>
      <c r="M2097" s="0"/>
      <c r="N2097" s="0"/>
      <c r="O2097" s="0"/>
      <c r="P2097" s="0"/>
      <c r="Q2097" s="287"/>
      <c r="R2097" s="287"/>
      <c r="S2097" s="287"/>
    </row>
    <row r="2098" customFormat="false" ht="12.75" hidden="false" customHeight="true" outlineLevel="0" collapsed="false">
      <c r="A2098" s="0"/>
      <c r="B2098" s="0"/>
      <c r="C2098" s="0"/>
      <c r="D2098" s="0"/>
      <c r="E2098" s="0"/>
      <c r="F2098" s="0"/>
      <c r="G2098" s="0"/>
      <c r="H2098" s="0"/>
      <c r="I2098" s="0"/>
      <c r="J2098" s="0"/>
      <c r="K2098" s="0"/>
      <c r="L2098" s="0"/>
      <c r="M2098" s="0"/>
      <c r="N2098" s="0"/>
      <c r="O2098" s="0"/>
      <c r="P2098" s="0"/>
      <c r="Q2098" s="287"/>
      <c r="R2098" s="287"/>
      <c r="S2098" s="287"/>
    </row>
    <row r="2099" customFormat="false" ht="12.75" hidden="false" customHeight="true" outlineLevel="0" collapsed="false">
      <c r="A2099" s="0"/>
      <c r="B2099" s="0"/>
      <c r="C2099" s="0"/>
      <c r="D2099" s="0"/>
      <c r="E2099" s="0"/>
      <c r="F2099" s="0"/>
      <c r="G2099" s="0"/>
      <c r="H2099" s="0"/>
      <c r="I2099" s="0"/>
      <c r="J2099" s="0"/>
      <c r="K2099" s="0"/>
      <c r="L2099" s="0"/>
      <c r="M2099" s="0"/>
      <c r="N2099" s="0"/>
      <c r="O2099" s="0"/>
      <c r="P2099" s="0"/>
      <c r="Q2099" s="287"/>
      <c r="R2099" s="287"/>
      <c r="S2099" s="287"/>
    </row>
    <row r="2100" customFormat="false" ht="12.75" hidden="false" customHeight="true" outlineLevel="0" collapsed="false">
      <c r="A2100" s="0"/>
      <c r="B2100" s="0"/>
      <c r="C2100" s="0"/>
      <c r="D2100" s="0"/>
      <c r="E2100" s="0"/>
      <c r="F2100" s="0"/>
      <c r="G2100" s="0"/>
      <c r="H2100" s="0"/>
      <c r="I2100" s="0"/>
      <c r="J2100" s="0"/>
      <c r="K2100" s="0"/>
      <c r="L2100" s="0"/>
      <c r="M2100" s="0"/>
      <c r="N2100" s="0"/>
      <c r="O2100" s="0"/>
      <c r="P2100" s="0"/>
      <c r="Q2100" s="287"/>
      <c r="R2100" s="287"/>
      <c r="S2100" s="287"/>
    </row>
    <row r="2101" customFormat="false" ht="12.75" hidden="false" customHeight="true" outlineLevel="0" collapsed="false">
      <c r="A2101" s="0"/>
      <c r="B2101" s="0"/>
      <c r="C2101" s="0"/>
      <c r="D2101" s="0"/>
      <c r="E2101" s="0"/>
      <c r="F2101" s="0"/>
      <c r="G2101" s="0"/>
      <c r="H2101" s="0"/>
      <c r="I2101" s="0"/>
      <c r="J2101" s="0"/>
      <c r="K2101" s="0"/>
      <c r="L2101" s="0"/>
      <c r="M2101" s="0"/>
      <c r="N2101" s="0"/>
      <c r="O2101" s="0"/>
      <c r="P2101" s="0"/>
      <c r="Q2101" s="287"/>
      <c r="R2101" s="287"/>
      <c r="S2101" s="287"/>
    </row>
    <row r="2102" customFormat="false" ht="12.75" hidden="false" customHeight="true" outlineLevel="0" collapsed="false">
      <c r="A2102" s="0"/>
      <c r="B2102" s="0"/>
      <c r="C2102" s="0"/>
      <c r="D2102" s="0"/>
      <c r="E2102" s="0"/>
      <c r="F2102" s="0"/>
      <c r="G2102" s="0"/>
      <c r="H2102" s="0"/>
      <c r="I2102" s="0"/>
      <c r="J2102" s="0"/>
      <c r="K2102" s="0"/>
      <c r="L2102" s="0"/>
      <c r="M2102" s="0"/>
      <c r="N2102" s="0"/>
      <c r="O2102" s="0"/>
      <c r="P2102" s="0"/>
      <c r="Q2102" s="287"/>
      <c r="R2102" s="287"/>
      <c r="S2102" s="287"/>
    </row>
    <row r="2103" customFormat="false" ht="12.75" hidden="false" customHeight="true" outlineLevel="0" collapsed="false">
      <c r="A2103" s="0"/>
      <c r="B2103" s="0"/>
      <c r="C2103" s="0"/>
      <c r="D2103" s="0"/>
      <c r="E2103" s="0"/>
      <c r="F2103" s="0"/>
      <c r="G2103" s="0"/>
      <c r="H2103" s="0"/>
      <c r="I2103" s="0"/>
      <c r="J2103" s="0"/>
      <c r="K2103" s="0"/>
      <c r="L2103" s="0"/>
      <c r="M2103" s="0"/>
      <c r="N2103" s="0"/>
      <c r="O2103" s="0"/>
      <c r="P2103" s="0"/>
      <c r="Q2103" s="287"/>
      <c r="R2103" s="287"/>
      <c r="S2103" s="287"/>
    </row>
    <row r="2104" customFormat="false" ht="12.75" hidden="false" customHeight="true" outlineLevel="0" collapsed="false">
      <c r="A2104" s="0"/>
      <c r="B2104" s="0"/>
      <c r="C2104" s="0"/>
      <c r="D2104" s="0"/>
      <c r="E2104" s="0"/>
      <c r="F2104" s="0"/>
      <c r="G2104" s="0"/>
      <c r="H2104" s="0"/>
      <c r="I2104" s="0"/>
      <c r="J2104" s="0"/>
      <c r="K2104" s="0"/>
      <c r="L2104" s="0"/>
      <c r="M2104" s="0"/>
      <c r="N2104" s="0"/>
      <c r="O2104" s="0"/>
      <c r="P2104" s="0"/>
      <c r="Q2104" s="287"/>
      <c r="R2104" s="287"/>
      <c r="S2104" s="287"/>
    </row>
    <row r="2105" customFormat="false" ht="12.75" hidden="false" customHeight="true" outlineLevel="0" collapsed="false">
      <c r="A2105" s="0"/>
      <c r="B2105" s="0"/>
      <c r="C2105" s="0"/>
      <c r="D2105" s="0"/>
      <c r="E2105" s="0"/>
      <c r="F2105" s="0"/>
      <c r="G2105" s="0"/>
      <c r="H2105" s="0"/>
      <c r="I2105" s="0"/>
      <c r="J2105" s="0"/>
      <c r="K2105" s="0"/>
      <c r="L2105" s="0"/>
      <c r="M2105" s="0"/>
      <c r="N2105" s="0"/>
      <c r="O2105" s="0"/>
      <c r="P2105" s="0"/>
      <c r="Q2105" s="287"/>
      <c r="R2105" s="287"/>
      <c r="S2105" s="287"/>
    </row>
    <row r="2106" customFormat="false" ht="12.75" hidden="false" customHeight="true" outlineLevel="0" collapsed="false">
      <c r="A2106" s="0"/>
      <c r="B2106" s="0"/>
      <c r="C2106" s="0"/>
      <c r="D2106" s="0"/>
      <c r="E2106" s="0"/>
      <c r="F2106" s="0"/>
      <c r="G2106" s="0"/>
      <c r="H2106" s="0"/>
      <c r="I2106" s="0"/>
      <c r="J2106" s="0"/>
      <c r="K2106" s="0"/>
      <c r="L2106" s="0"/>
      <c r="M2106" s="0"/>
      <c r="N2106" s="0"/>
      <c r="O2106" s="0"/>
      <c r="P2106" s="0"/>
      <c r="Q2106" s="287"/>
      <c r="R2106" s="287"/>
      <c r="S2106" s="287"/>
    </row>
    <row r="2107" customFormat="false" ht="12.75" hidden="false" customHeight="true" outlineLevel="0" collapsed="false">
      <c r="A2107" s="0"/>
      <c r="B2107" s="0"/>
      <c r="C2107" s="0"/>
      <c r="D2107" s="0"/>
      <c r="E2107" s="0"/>
      <c r="F2107" s="0"/>
      <c r="G2107" s="0"/>
      <c r="H2107" s="0"/>
      <c r="I2107" s="0"/>
      <c r="J2107" s="0"/>
      <c r="K2107" s="0"/>
      <c r="L2107" s="0"/>
      <c r="M2107" s="0"/>
      <c r="N2107" s="0"/>
      <c r="O2107" s="0"/>
      <c r="P2107" s="0"/>
      <c r="Q2107" s="287"/>
      <c r="R2107" s="287"/>
      <c r="S2107" s="287"/>
    </row>
    <row r="2108" customFormat="false" ht="12.75" hidden="false" customHeight="true" outlineLevel="0" collapsed="false">
      <c r="A2108" s="0"/>
      <c r="B2108" s="0"/>
      <c r="C2108" s="0"/>
      <c r="D2108" s="0"/>
      <c r="E2108" s="0"/>
      <c r="F2108" s="0"/>
      <c r="G2108" s="0"/>
      <c r="H2108" s="0"/>
      <c r="I2108" s="0"/>
      <c r="J2108" s="0"/>
      <c r="K2108" s="0"/>
      <c r="L2108" s="0"/>
      <c r="M2108" s="0"/>
      <c r="N2108" s="0"/>
      <c r="O2108" s="0"/>
      <c r="P2108" s="0"/>
      <c r="Q2108" s="287"/>
      <c r="R2108" s="287"/>
      <c r="S2108" s="287"/>
    </row>
    <row r="2109" customFormat="false" ht="12.75" hidden="false" customHeight="true" outlineLevel="0" collapsed="false">
      <c r="A2109" s="0"/>
      <c r="B2109" s="0"/>
      <c r="C2109" s="0"/>
      <c r="D2109" s="0"/>
      <c r="E2109" s="0"/>
      <c r="F2109" s="0"/>
      <c r="G2109" s="0"/>
      <c r="H2109" s="0"/>
      <c r="I2109" s="0"/>
      <c r="J2109" s="0"/>
      <c r="K2109" s="0"/>
      <c r="L2109" s="0"/>
      <c r="M2109" s="0"/>
      <c r="N2109" s="0"/>
      <c r="O2109" s="0"/>
      <c r="P2109" s="0"/>
      <c r="Q2109" s="287"/>
      <c r="R2109" s="287"/>
      <c r="S2109" s="287"/>
    </row>
    <row r="2110" customFormat="false" ht="12.75" hidden="false" customHeight="true" outlineLevel="0" collapsed="false">
      <c r="A2110" s="0"/>
      <c r="B2110" s="0"/>
      <c r="C2110" s="0"/>
      <c r="D2110" s="0"/>
      <c r="E2110" s="0"/>
      <c r="F2110" s="0"/>
      <c r="G2110" s="0"/>
      <c r="H2110" s="0"/>
      <c r="I2110" s="0"/>
      <c r="J2110" s="0"/>
      <c r="K2110" s="0"/>
      <c r="L2110" s="0"/>
      <c r="M2110" s="0"/>
      <c r="N2110" s="0"/>
      <c r="O2110" s="0"/>
      <c r="P2110" s="0"/>
      <c r="Q2110" s="287"/>
      <c r="R2110" s="287"/>
      <c r="S2110" s="287"/>
    </row>
    <row r="2111" customFormat="false" ht="12.75" hidden="false" customHeight="true" outlineLevel="0" collapsed="false">
      <c r="A2111" s="0"/>
      <c r="B2111" s="0"/>
      <c r="C2111" s="0"/>
      <c r="D2111" s="0"/>
      <c r="E2111" s="0"/>
      <c r="F2111" s="0"/>
      <c r="G2111" s="0"/>
      <c r="H2111" s="0"/>
      <c r="I2111" s="0"/>
      <c r="J2111" s="0"/>
      <c r="K2111" s="0"/>
      <c r="L2111" s="0"/>
      <c r="M2111" s="0"/>
      <c r="N2111" s="0"/>
      <c r="O2111" s="0"/>
      <c r="P2111" s="0"/>
      <c r="Q2111" s="287"/>
      <c r="R2111" s="287"/>
      <c r="S2111" s="287"/>
    </row>
    <row r="2112" customFormat="false" ht="12.75" hidden="false" customHeight="true" outlineLevel="0" collapsed="false">
      <c r="A2112" s="0"/>
      <c r="B2112" s="0"/>
      <c r="C2112" s="0"/>
      <c r="D2112" s="0"/>
      <c r="E2112" s="0"/>
      <c r="F2112" s="0"/>
      <c r="G2112" s="0"/>
      <c r="H2112" s="0"/>
      <c r="I2112" s="0"/>
      <c r="J2112" s="0"/>
      <c r="K2112" s="0"/>
      <c r="L2112" s="0"/>
      <c r="M2112" s="0"/>
      <c r="N2112" s="0"/>
      <c r="O2112" s="0"/>
      <c r="P2112" s="0"/>
      <c r="Q2112" s="287"/>
      <c r="R2112" s="287"/>
      <c r="S2112" s="287"/>
    </row>
    <row r="2113" customFormat="false" ht="12.75" hidden="false" customHeight="true" outlineLevel="0" collapsed="false">
      <c r="A2113" s="0"/>
      <c r="B2113" s="0"/>
      <c r="C2113" s="0"/>
      <c r="D2113" s="0"/>
      <c r="E2113" s="0"/>
      <c r="F2113" s="0"/>
      <c r="G2113" s="0"/>
      <c r="H2113" s="0"/>
      <c r="I2113" s="0"/>
      <c r="J2113" s="0"/>
      <c r="K2113" s="0"/>
      <c r="L2113" s="0"/>
      <c r="M2113" s="0"/>
      <c r="N2113" s="0"/>
      <c r="O2113" s="0"/>
      <c r="P2113" s="0"/>
      <c r="Q2113" s="287"/>
      <c r="R2113" s="287"/>
      <c r="S2113" s="287"/>
    </row>
    <row r="2114" customFormat="false" ht="12.75" hidden="false" customHeight="true" outlineLevel="0" collapsed="false">
      <c r="A2114" s="0"/>
      <c r="B2114" s="0"/>
      <c r="C2114" s="0"/>
      <c r="D2114" s="0"/>
      <c r="E2114" s="0"/>
      <c r="F2114" s="0"/>
      <c r="G2114" s="0"/>
      <c r="H2114" s="0"/>
      <c r="I2114" s="0"/>
      <c r="J2114" s="0"/>
      <c r="K2114" s="0"/>
      <c r="L2114" s="0"/>
      <c r="M2114" s="0"/>
      <c r="N2114" s="0"/>
      <c r="O2114" s="0"/>
      <c r="P2114" s="0"/>
      <c r="Q2114" s="287"/>
      <c r="R2114" s="287"/>
      <c r="S2114" s="287"/>
    </row>
    <row r="2115" customFormat="false" ht="12.75" hidden="false" customHeight="true" outlineLevel="0" collapsed="false">
      <c r="A2115" s="0"/>
      <c r="B2115" s="0"/>
      <c r="C2115" s="0"/>
      <c r="D2115" s="0"/>
      <c r="E2115" s="0"/>
      <c r="F2115" s="0"/>
      <c r="G2115" s="0"/>
      <c r="H2115" s="0"/>
      <c r="I2115" s="0"/>
      <c r="J2115" s="0"/>
      <c r="K2115" s="0"/>
      <c r="L2115" s="0"/>
      <c r="M2115" s="0"/>
      <c r="N2115" s="0"/>
      <c r="O2115" s="0"/>
      <c r="P2115" s="0"/>
      <c r="Q2115" s="287"/>
      <c r="R2115" s="287"/>
      <c r="S2115" s="287"/>
    </row>
    <row r="2116" customFormat="false" ht="12.75" hidden="false" customHeight="true" outlineLevel="0" collapsed="false">
      <c r="A2116" s="0"/>
      <c r="B2116" s="0"/>
      <c r="C2116" s="0"/>
      <c r="D2116" s="0"/>
      <c r="E2116" s="0"/>
      <c r="F2116" s="0"/>
      <c r="G2116" s="0"/>
      <c r="H2116" s="0"/>
      <c r="I2116" s="0"/>
      <c r="J2116" s="0"/>
      <c r="K2116" s="0"/>
      <c r="L2116" s="0"/>
      <c r="M2116" s="0"/>
      <c r="N2116" s="0"/>
      <c r="O2116" s="0"/>
      <c r="P2116" s="0"/>
      <c r="Q2116" s="287"/>
      <c r="R2116" s="287"/>
      <c r="S2116" s="287"/>
    </row>
    <row r="2117" customFormat="false" ht="12.75" hidden="false" customHeight="true" outlineLevel="0" collapsed="false">
      <c r="A2117" s="0"/>
      <c r="B2117" s="0"/>
      <c r="C2117" s="0"/>
      <c r="D2117" s="0"/>
      <c r="E2117" s="0"/>
      <c r="F2117" s="0"/>
      <c r="G2117" s="0"/>
      <c r="H2117" s="0"/>
      <c r="I2117" s="0"/>
      <c r="J2117" s="0"/>
      <c r="K2117" s="0"/>
      <c r="L2117" s="0"/>
      <c r="M2117" s="0"/>
      <c r="N2117" s="0"/>
      <c r="O2117" s="0"/>
      <c r="P2117" s="0"/>
      <c r="Q2117" s="287"/>
      <c r="R2117" s="287"/>
      <c r="S2117" s="287"/>
    </row>
    <row r="2118" customFormat="false" ht="12.75" hidden="false" customHeight="true" outlineLevel="0" collapsed="false">
      <c r="A2118" s="0"/>
      <c r="B2118" s="0"/>
      <c r="C2118" s="0"/>
      <c r="D2118" s="0"/>
      <c r="E2118" s="0"/>
      <c r="F2118" s="0"/>
      <c r="G2118" s="0"/>
      <c r="H2118" s="0"/>
      <c r="I2118" s="0"/>
      <c r="J2118" s="0"/>
      <c r="K2118" s="0"/>
      <c r="L2118" s="0"/>
      <c r="M2118" s="0"/>
      <c r="N2118" s="0"/>
      <c r="O2118" s="0"/>
      <c r="P2118" s="0"/>
      <c r="Q2118" s="287"/>
      <c r="R2118" s="287"/>
      <c r="S2118" s="287"/>
    </row>
    <row r="2119" customFormat="false" ht="12.75" hidden="false" customHeight="true" outlineLevel="0" collapsed="false">
      <c r="A2119" s="0"/>
      <c r="B2119" s="0"/>
      <c r="C2119" s="0"/>
      <c r="D2119" s="0"/>
      <c r="E2119" s="0"/>
      <c r="F2119" s="0"/>
      <c r="G2119" s="0"/>
      <c r="H2119" s="0"/>
      <c r="I2119" s="0"/>
      <c r="J2119" s="0"/>
      <c r="K2119" s="0"/>
      <c r="L2119" s="0"/>
      <c r="M2119" s="0"/>
      <c r="N2119" s="0"/>
      <c r="O2119" s="0"/>
      <c r="P2119" s="0"/>
      <c r="Q2119" s="287"/>
      <c r="R2119" s="287"/>
      <c r="S2119" s="287"/>
    </row>
    <row r="2120" customFormat="false" ht="12.75" hidden="false" customHeight="true" outlineLevel="0" collapsed="false">
      <c r="A2120" s="0"/>
      <c r="B2120" s="0"/>
      <c r="C2120" s="0"/>
      <c r="D2120" s="0"/>
      <c r="E2120" s="0"/>
      <c r="F2120" s="0"/>
      <c r="G2120" s="0"/>
      <c r="H2120" s="0"/>
      <c r="I2120" s="0"/>
      <c r="J2120" s="0"/>
      <c r="K2120" s="0"/>
      <c r="L2120" s="0"/>
      <c r="M2120" s="0"/>
      <c r="N2120" s="0"/>
      <c r="O2120" s="0"/>
      <c r="P2120" s="0"/>
      <c r="Q2120" s="287"/>
      <c r="R2120" s="287"/>
      <c r="S2120" s="287"/>
    </row>
    <row r="2121" customFormat="false" ht="12.75" hidden="false" customHeight="true" outlineLevel="0" collapsed="false">
      <c r="A2121" s="0"/>
      <c r="B2121" s="0"/>
      <c r="C2121" s="0"/>
      <c r="D2121" s="0"/>
      <c r="E2121" s="0"/>
      <c r="F2121" s="0"/>
      <c r="G2121" s="0"/>
      <c r="H2121" s="0"/>
      <c r="I2121" s="0"/>
      <c r="J2121" s="0"/>
      <c r="K2121" s="0"/>
      <c r="L2121" s="0"/>
      <c r="M2121" s="0"/>
      <c r="N2121" s="0"/>
      <c r="O2121" s="0"/>
      <c r="P2121" s="0"/>
      <c r="Q2121" s="287"/>
      <c r="R2121" s="287"/>
      <c r="S2121" s="287"/>
    </row>
    <row r="2122" customFormat="false" ht="12.75" hidden="false" customHeight="true" outlineLevel="0" collapsed="false">
      <c r="A2122" s="0"/>
      <c r="B2122" s="0"/>
      <c r="C2122" s="0"/>
      <c r="D2122" s="0"/>
      <c r="E2122" s="0"/>
      <c r="F2122" s="0"/>
      <c r="G2122" s="0"/>
      <c r="H2122" s="0"/>
      <c r="I2122" s="0"/>
      <c r="J2122" s="0"/>
      <c r="K2122" s="0"/>
      <c r="L2122" s="0"/>
      <c r="M2122" s="0"/>
      <c r="N2122" s="0"/>
      <c r="O2122" s="0"/>
      <c r="P2122" s="0"/>
      <c r="Q2122" s="287"/>
      <c r="R2122" s="287"/>
      <c r="S2122" s="287"/>
    </row>
    <row r="2123" customFormat="false" ht="12.75" hidden="false" customHeight="true" outlineLevel="0" collapsed="false">
      <c r="A2123" s="0"/>
      <c r="B2123" s="0"/>
      <c r="C2123" s="0"/>
      <c r="D2123" s="0"/>
      <c r="E2123" s="0"/>
      <c r="F2123" s="0"/>
      <c r="G2123" s="0"/>
      <c r="H2123" s="0"/>
      <c r="I2123" s="0"/>
      <c r="J2123" s="0"/>
      <c r="K2123" s="0"/>
      <c r="L2123" s="0"/>
      <c r="M2123" s="0"/>
      <c r="N2123" s="0"/>
      <c r="O2123" s="0"/>
      <c r="P2123" s="0"/>
      <c r="Q2123" s="287"/>
      <c r="R2123" s="287"/>
      <c r="S2123" s="287"/>
    </row>
    <row r="2124" customFormat="false" ht="12.75" hidden="false" customHeight="true" outlineLevel="0" collapsed="false">
      <c r="A2124" s="0"/>
      <c r="B2124" s="0"/>
      <c r="C2124" s="0"/>
      <c r="D2124" s="0"/>
      <c r="E2124" s="0"/>
      <c r="F2124" s="0"/>
      <c r="G2124" s="0"/>
      <c r="H2124" s="0"/>
      <c r="I2124" s="0"/>
      <c r="J2124" s="0"/>
      <c r="K2124" s="0"/>
      <c r="L2124" s="0"/>
      <c r="M2124" s="0"/>
      <c r="N2124" s="0"/>
      <c r="O2124" s="0"/>
      <c r="P2124" s="0"/>
      <c r="Q2124" s="287"/>
      <c r="R2124" s="287"/>
      <c r="S2124" s="287"/>
    </row>
    <row r="2125" customFormat="false" ht="12.75" hidden="false" customHeight="true" outlineLevel="0" collapsed="false">
      <c r="A2125" s="0"/>
      <c r="B2125" s="0"/>
      <c r="C2125" s="0"/>
      <c r="D2125" s="0"/>
      <c r="E2125" s="0"/>
      <c r="F2125" s="0"/>
      <c r="G2125" s="0"/>
      <c r="H2125" s="0"/>
      <c r="I2125" s="0"/>
      <c r="J2125" s="0"/>
      <c r="K2125" s="0"/>
      <c r="L2125" s="0"/>
      <c r="M2125" s="0"/>
      <c r="N2125" s="0"/>
      <c r="O2125" s="0"/>
      <c r="P2125" s="0"/>
      <c r="Q2125" s="287"/>
      <c r="R2125" s="287"/>
      <c r="S2125" s="287"/>
    </row>
    <row r="2126" customFormat="false" ht="12.75" hidden="false" customHeight="true" outlineLevel="0" collapsed="false">
      <c r="A2126" s="0"/>
      <c r="B2126" s="0"/>
      <c r="C2126" s="0"/>
      <c r="D2126" s="0"/>
      <c r="E2126" s="0"/>
      <c r="F2126" s="0"/>
      <c r="G2126" s="0"/>
      <c r="H2126" s="0"/>
      <c r="I2126" s="0"/>
      <c r="J2126" s="0"/>
      <c r="K2126" s="0"/>
      <c r="L2126" s="0"/>
      <c r="M2126" s="0"/>
      <c r="N2126" s="0"/>
      <c r="O2126" s="0"/>
      <c r="P2126" s="0"/>
      <c r="Q2126" s="287"/>
      <c r="R2126" s="287"/>
      <c r="S2126" s="287"/>
    </row>
    <row r="2127" customFormat="false" ht="12.75" hidden="false" customHeight="true" outlineLevel="0" collapsed="false">
      <c r="A2127" s="0"/>
      <c r="B2127" s="0"/>
      <c r="C2127" s="0"/>
      <c r="D2127" s="0"/>
      <c r="E2127" s="0"/>
      <c r="F2127" s="0"/>
      <c r="G2127" s="0"/>
      <c r="H2127" s="0"/>
      <c r="I2127" s="0"/>
      <c r="J2127" s="0"/>
      <c r="K2127" s="0"/>
      <c r="L2127" s="0"/>
      <c r="M2127" s="0"/>
      <c r="N2127" s="0"/>
      <c r="O2127" s="0"/>
      <c r="P2127" s="0"/>
      <c r="Q2127" s="287"/>
      <c r="R2127" s="287"/>
      <c r="S2127" s="287"/>
    </row>
    <row r="2128" customFormat="false" ht="12.75" hidden="false" customHeight="true" outlineLevel="0" collapsed="false">
      <c r="A2128" s="0"/>
      <c r="B2128" s="0"/>
      <c r="C2128" s="0"/>
      <c r="D2128" s="0"/>
      <c r="E2128" s="0"/>
      <c r="F2128" s="0"/>
      <c r="G2128" s="0"/>
      <c r="H2128" s="0"/>
      <c r="I2128" s="0"/>
      <c r="J2128" s="0"/>
      <c r="K2128" s="0"/>
      <c r="L2128" s="0"/>
      <c r="M2128" s="0"/>
      <c r="N2128" s="0"/>
      <c r="O2128" s="0"/>
      <c r="P2128" s="0"/>
      <c r="Q2128" s="287"/>
      <c r="R2128" s="287"/>
      <c r="S2128" s="287"/>
    </row>
    <row r="2129" customFormat="false" ht="12.75" hidden="false" customHeight="true" outlineLevel="0" collapsed="false">
      <c r="A2129" s="0"/>
      <c r="B2129" s="0"/>
      <c r="C2129" s="0"/>
      <c r="D2129" s="0"/>
      <c r="E2129" s="0"/>
      <c r="F2129" s="0"/>
      <c r="G2129" s="0"/>
      <c r="H2129" s="0"/>
      <c r="I2129" s="0"/>
      <c r="J2129" s="0"/>
      <c r="K2129" s="0"/>
      <c r="L2129" s="0"/>
      <c r="M2129" s="0"/>
      <c r="N2129" s="0"/>
      <c r="O2129" s="0"/>
      <c r="P2129" s="0"/>
      <c r="Q2129" s="287"/>
      <c r="R2129" s="287"/>
      <c r="S2129" s="287"/>
    </row>
    <row r="2130" customFormat="false" ht="12.75" hidden="false" customHeight="true" outlineLevel="0" collapsed="false">
      <c r="A2130" s="0"/>
      <c r="B2130" s="0"/>
      <c r="C2130" s="0"/>
      <c r="D2130" s="0"/>
      <c r="E2130" s="0"/>
      <c r="F2130" s="0"/>
      <c r="G2130" s="0"/>
      <c r="H2130" s="0"/>
      <c r="I2130" s="0"/>
      <c r="J2130" s="0"/>
      <c r="K2130" s="0"/>
      <c r="L2130" s="0"/>
      <c r="M2130" s="0"/>
      <c r="N2130" s="0"/>
      <c r="O2130" s="0"/>
      <c r="P2130" s="0"/>
      <c r="Q2130" s="287"/>
      <c r="R2130" s="287"/>
      <c r="S2130" s="287"/>
    </row>
    <row r="2131" customFormat="false" ht="12.75" hidden="false" customHeight="true" outlineLevel="0" collapsed="false">
      <c r="A2131" s="0"/>
      <c r="B2131" s="0"/>
      <c r="C2131" s="0"/>
      <c r="D2131" s="0"/>
      <c r="E2131" s="0"/>
      <c r="F2131" s="0"/>
      <c r="G2131" s="0"/>
      <c r="H2131" s="0"/>
      <c r="I2131" s="0"/>
      <c r="J2131" s="0"/>
      <c r="K2131" s="0"/>
      <c r="L2131" s="0"/>
      <c r="M2131" s="0"/>
      <c r="N2131" s="0"/>
      <c r="O2131" s="0"/>
      <c r="P2131" s="0"/>
      <c r="Q2131" s="287"/>
      <c r="R2131" s="287"/>
      <c r="S2131" s="287"/>
    </row>
    <row r="2132" customFormat="false" ht="12.75" hidden="false" customHeight="true" outlineLevel="0" collapsed="false">
      <c r="A2132" s="0"/>
      <c r="B2132" s="0"/>
      <c r="C2132" s="0"/>
      <c r="D2132" s="0"/>
      <c r="E2132" s="0"/>
      <c r="F2132" s="0"/>
      <c r="G2132" s="0"/>
      <c r="H2132" s="0"/>
      <c r="I2132" s="0"/>
      <c r="J2132" s="0"/>
      <c r="K2132" s="0"/>
      <c r="L2132" s="0"/>
      <c r="M2132" s="0"/>
      <c r="N2132" s="0"/>
      <c r="O2132" s="0"/>
      <c r="P2132" s="0"/>
      <c r="Q2132" s="287"/>
      <c r="R2132" s="287"/>
      <c r="S2132" s="287"/>
    </row>
    <row r="2133" customFormat="false" ht="12.75" hidden="false" customHeight="true" outlineLevel="0" collapsed="false">
      <c r="A2133" s="0"/>
      <c r="B2133" s="0"/>
      <c r="C2133" s="0"/>
      <c r="D2133" s="0"/>
      <c r="E2133" s="0"/>
      <c r="F2133" s="0"/>
      <c r="G2133" s="0"/>
      <c r="H2133" s="0"/>
      <c r="I2133" s="0"/>
      <c r="J2133" s="0"/>
      <c r="K2133" s="0"/>
      <c r="L2133" s="0"/>
      <c r="M2133" s="0"/>
      <c r="N2133" s="0"/>
      <c r="O2133" s="0"/>
      <c r="P2133" s="0"/>
      <c r="Q2133" s="287"/>
      <c r="R2133" s="287"/>
      <c r="S2133" s="287"/>
    </row>
    <row r="2134" customFormat="false" ht="12.75" hidden="false" customHeight="true" outlineLevel="0" collapsed="false">
      <c r="A2134" s="0"/>
      <c r="B2134" s="0"/>
      <c r="C2134" s="0"/>
      <c r="D2134" s="0"/>
      <c r="E2134" s="0"/>
      <c r="F2134" s="0"/>
      <c r="G2134" s="0"/>
      <c r="H2134" s="0"/>
      <c r="I2134" s="0"/>
      <c r="J2134" s="0"/>
      <c r="K2134" s="0"/>
      <c r="L2134" s="0"/>
      <c r="M2134" s="0"/>
      <c r="N2134" s="0"/>
      <c r="O2134" s="0"/>
      <c r="P2134" s="0"/>
      <c r="Q2134" s="287"/>
      <c r="R2134" s="287"/>
      <c r="S2134" s="287"/>
    </row>
    <row r="2135" customFormat="false" ht="12.75" hidden="false" customHeight="true" outlineLevel="0" collapsed="false">
      <c r="A2135" s="0"/>
      <c r="B2135" s="0"/>
      <c r="C2135" s="0"/>
      <c r="D2135" s="0"/>
      <c r="E2135" s="0"/>
      <c r="F2135" s="0"/>
      <c r="G2135" s="0"/>
      <c r="H2135" s="0"/>
      <c r="I2135" s="0"/>
      <c r="J2135" s="0"/>
      <c r="K2135" s="0"/>
      <c r="L2135" s="0"/>
      <c r="M2135" s="0"/>
      <c r="N2135" s="0"/>
      <c r="O2135" s="0"/>
      <c r="P2135" s="0"/>
      <c r="Q2135" s="287"/>
      <c r="R2135" s="287"/>
      <c r="S2135" s="287"/>
    </row>
    <row r="2136" customFormat="false" ht="12.75" hidden="false" customHeight="true" outlineLevel="0" collapsed="false">
      <c r="A2136" s="0"/>
      <c r="B2136" s="0"/>
      <c r="C2136" s="0"/>
      <c r="D2136" s="0"/>
      <c r="E2136" s="0"/>
      <c r="F2136" s="0"/>
      <c r="G2136" s="0"/>
      <c r="H2136" s="0"/>
      <c r="I2136" s="0"/>
      <c r="J2136" s="0"/>
      <c r="K2136" s="0"/>
      <c r="L2136" s="0"/>
      <c r="M2136" s="0"/>
      <c r="N2136" s="0"/>
      <c r="O2136" s="0"/>
      <c r="P2136" s="0"/>
      <c r="Q2136" s="287"/>
      <c r="R2136" s="287"/>
      <c r="S2136" s="287"/>
    </row>
    <row r="2137" customFormat="false" ht="12.75" hidden="false" customHeight="true" outlineLevel="0" collapsed="false">
      <c r="A2137" s="0"/>
      <c r="B2137" s="0"/>
      <c r="C2137" s="0"/>
      <c r="D2137" s="0"/>
      <c r="E2137" s="0"/>
      <c r="F2137" s="0"/>
      <c r="G2137" s="0"/>
      <c r="H2137" s="0"/>
      <c r="I2137" s="0"/>
      <c r="J2137" s="0"/>
      <c r="K2137" s="0"/>
      <c r="L2137" s="0"/>
      <c r="M2137" s="0"/>
      <c r="N2137" s="0"/>
      <c r="O2137" s="0"/>
      <c r="P2137" s="0"/>
      <c r="Q2137" s="287"/>
      <c r="R2137" s="287"/>
      <c r="S2137" s="287"/>
    </row>
    <row r="2138" customFormat="false" ht="12.75" hidden="false" customHeight="true" outlineLevel="0" collapsed="false">
      <c r="A2138" s="0"/>
      <c r="B2138" s="0"/>
      <c r="C2138" s="0"/>
      <c r="D2138" s="0"/>
      <c r="E2138" s="0"/>
      <c r="F2138" s="0"/>
      <c r="G2138" s="0"/>
      <c r="H2138" s="0"/>
      <c r="I2138" s="0"/>
      <c r="J2138" s="0"/>
      <c r="K2138" s="0"/>
      <c r="L2138" s="0"/>
      <c r="M2138" s="0"/>
      <c r="N2138" s="0"/>
      <c r="O2138" s="0"/>
      <c r="P2138" s="0"/>
      <c r="Q2138" s="287"/>
      <c r="R2138" s="287"/>
      <c r="S2138" s="287"/>
    </row>
    <row r="2139" customFormat="false" ht="12.75" hidden="false" customHeight="true" outlineLevel="0" collapsed="false">
      <c r="A2139" s="0"/>
      <c r="B2139" s="0"/>
      <c r="C2139" s="0"/>
      <c r="D2139" s="0"/>
      <c r="E2139" s="0"/>
      <c r="F2139" s="0"/>
      <c r="G2139" s="0"/>
      <c r="H2139" s="0"/>
      <c r="I2139" s="0"/>
      <c r="J2139" s="0"/>
      <c r="K2139" s="0"/>
      <c r="L2139" s="0"/>
      <c r="M2139" s="0"/>
      <c r="N2139" s="0"/>
      <c r="O2139" s="0"/>
      <c r="P2139" s="0"/>
      <c r="Q2139" s="287"/>
      <c r="R2139" s="287"/>
      <c r="S2139" s="287"/>
    </row>
    <row r="2140" customFormat="false" ht="12.75" hidden="false" customHeight="true" outlineLevel="0" collapsed="false">
      <c r="A2140" s="0"/>
      <c r="B2140" s="0"/>
      <c r="C2140" s="0"/>
      <c r="D2140" s="0"/>
      <c r="E2140" s="0"/>
      <c r="F2140" s="0"/>
      <c r="G2140" s="0"/>
      <c r="H2140" s="0"/>
      <c r="I2140" s="0"/>
      <c r="J2140" s="0"/>
      <c r="K2140" s="0"/>
      <c r="L2140" s="0"/>
      <c r="M2140" s="0"/>
      <c r="N2140" s="0"/>
      <c r="O2140" s="0"/>
      <c r="P2140" s="0"/>
      <c r="Q2140" s="287"/>
      <c r="R2140" s="287"/>
      <c r="S2140" s="287"/>
    </row>
    <row r="2141" customFormat="false" ht="12.75" hidden="false" customHeight="true" outlineLevel="0" collapsed="false">
      <c r="A2141" s="0"/>
      <c r="B2141" s="0"/>
      <c r="C2141" s="0"/>
      <c r="D2141" s="0"/>
      <c r="E2141" s="0"/>
      <c r="F2141" s="0"/>
      <c r="G2141" s="0"/>
      <c r="H2141" s="0"/>
      <c r="I2141" s="0"/>
      <c r="J2141" s="0"/>
      <c r="K2141" s="0"/>
      <c r="L2141" s="0"/>
      <c r="M2141" s="0"/>
      <c r="N2141" s="0"/>
      <c r="O2141" s="0"/>
      <c r="P2141" s="0"/>
      <c r="Q2141" s="287"/>
      <c r="R2141" s="287"/>
      <c r="S2141" s="287"/>
    </row>
    <row r="2142" customFormat="false" ht="12.75" hidden="false" customHeight="true" outlineLevel="0" collapsed="false">
      <c r="A2142" s="0"/>
      <c r="B2142" s="0"/>
      <c r="C2142" s="0"/>
      <c r="D2142" s="0"/>
      <c r="E2142" s="0"/>
      <c r="F2142" s="0"/>
      <c r="G2142" s="0"/>
      <c r="H2142" s="0"/>
      <c r="I2142" s="0"/>
      <c r="J2142" s="0"/>
      <c r="K2142" s="0"/>
      <c r="L2142" s="0"/>
      <c r="M2142" s="0"/>
      <c r="N2142" s="0"/>
      <c r="O2142" s="0"/>
      <c r="P2142" s="0"/>
      <c r="Q2142" s="287"/>
      <c r="R2142" s="287"/>
      <c r="S2142" s="287"/>
    </row>
    <row r="2143" customFormat="false" ht="12.75" hidden="false" customHeight="true" outlineLevel="0" collapsed="false">
      <c r="A2143" s="0"/>
      <c r="B2143" s="0"/>
      <c r="C2143" s="0"/>
      <c r="D2143" s="0"/>
      <c r="E2143" s="0"/>
      <c r="F2143" s="0"/>
      <c r="G2143" s="0"/>
      <c r="H2143" s="0"/>
      <c r="I2143" s="0"/>
      <c r="J2143" s="0"/>
      <c r="K2143" s="0"/>
      <c r="L2143" s="0"/>
      <c r="M2143" s="0"/>
      <c r="N2143" s="0"/>
      <c r="O2143" s="0"/>
      <c r="P2143" s="0"/>
      <c r="Q2143" s="287"/>
      <c r="R2143" s="287"/>
      <c r="S2143" s="287"/>
    </row>
    <row r="2144" customFormat="false" ht="12.75" hidden="false" customHeight="true" outlineLevel="0" collapsed="false">
      <c r="A2144" s="0"/>
      <c r="B2144" s="0"/>
      <c r="C2144" s="0"/>
      <c r="D2144" s="0"/>
      <c r="E2144" s="0"/>
      <c r="F2144" s="0"/>
      <c r="G2144" s="0"/>
      <c r="H2144" s="0"/>
      <c r="I2144" s="0"/>
      <c r="J2144" s="0"/>
      <c r="K2144" s="0"/>
      <c r="L2144" s="0"/>
      <c r="M2144" s="0"/>
      <c r="N2144" s="0"/>
      <c r="O2144" s="0"/>
      <c r="P2144" s="0"/>
      <c r="Q2144" s="287"/>
      <c r="R2144" s="287"/>
      <c r="S2144" s="287"/>
    </row>
    <row r="2145" customFormat="false" ht="12.75" hidden="false" customHeight="true" outlineLevel="0" collapsed="false">
      <c r="A2145" s="0"/>
      <c r="B2145" s="0"/>
      <c r="C2145" s="0"/>
      <c r="D2145" s="0"/>
      <c r="E2145" s="0"/>
      <c r="F2145" s="0"/>
      <c r="G2145" s="0"/>
      <c r="H2145" s="0"/>
      <c r="I2145" s="0"/>
      <c r="J2145" s="0"/>
      <c r="K2145" s="0"/>
      <c r="L2145" s="0"/>
      <c r="M2145" s="0"/>
      <c r="N2145" s="0"/>
      <c r="O2145" s="0"/>
      <c r="P2145" s="0"/>
      <c r="Q2145" s="287"/>
      <c r="R2145" s="287"/>
      <c r="S2145" s="287"/>
    </row>
    <row r="2146" customFormat="false" ht="12.75" hidden="false" customHeight="true" outlineLevel="0" collapsed="false">
      <c r="A2146" s="0"/>
      <c r="B2146" s="0"/>
      <c r="C2146" s="0"/>
      <c r="D2146" s="0"/>
      <c r="E2146" s="0"/>
      <c r="F2146" s="0"/>
      <c r="G2146" s="0"/>
      <c r="H2146" s="0"/>
      <c r="I2146" s="0"/>
      <c r="J2146" s="0"/>
      <c r="K2146" s="0"/>
      <c r="L2146" s="0"/>
      <c r="M2146" s="0"/>
      <c r="N2146" s="0"/>
      <c r="O2146" s="0"/>
      <c r="P2146" s="0"/>
      <c r="Q2146" s="287"/>
      <c r="R2146" s="287"/>
      <c r="S2146" s="287"/>
    </row>
    <row r="2147" customFormat="false" ht="12.75" hidden="false" customHeight="true" outlineLevel="0" collapsed="false">
      <c r="A2147" s="0"/>
      <c r="B2147" s="0"/>
      <c r="C2147" s="0"/>
      <c r="D2147" s="0"/>
      <c r="E2147" s="0"/>
      <c r="F2147" s="0"/>
      <c r="G2147" s="0"/>
      <c r="H2147" s="0"/>
      <c r="I2147" s="0"/>
      <c r="J2147" s="0"/>
      <c r="K2147" s="0"/>
      <c r="L2147" s="0"/>
      <c r="M2147" s="0"/>
      <c r="N2147" s="0"/>
      <c r="O2147" s="0"/>
      <c r="P2147" s="0"/>
      <c r="Q2147" s="287"/>
      <c r="R2147" s="287"/>
      <c r="S2147" s="287"/>
    </row>
    <row r="2148" customFormat="false" ht="12.75" hidden="false" customHeight="true" outlineLevel="0" collapsed="false">
      <c r="A2148" s="0"/>
      <c r="B2148" s="0"/>
      <c r="C2148" s="0"/>
      <c r="D2148" s="0"/>
      <c r="E2148" s="0"/>
      <c r="F2148" s="0"/>
      <c r="G2148" s="0"/>
      <c r="H2148" s="0"/>
      <c r="I2148" s="0"/>
      <c r="J2148" s="0"/>
      <c r="K2148" s="0"/>
      <c r="L2148" s="0"/>
      <c r="M2148" s="0"/>
      <c r="N2148" s="0"/>
      <c r="O2148" s="0"/>
      <c r="P2148" s="0"/>
      <c r="Q2148" s="287"/>
      <c r="R2148" s="287"/>
      <c r="S2148" s="287"/>
    </row>
    <row r="2149" customFormat="false" ht="12.75" hidden="false" customHeight="true" outlineLevel="0" collapsed="false">
      <c r="A2149" s="0"/>
      <c r="B2149" s="0"/>
      <c r="C2149" s="0"/>
      <c r="D2149" s="0"/>
      <c r="E2149" s="0"/>
      <c r="F2149" s="0"/>
      <c r="G2149" s="0"/>
      <c r="H2149" s="0"/>
      <c r="I2149" s="0"/>
      <c r="J2149" s="0"/>
      <c r="K2149" s="0"/>
      <c r="L2149" s="0"/>
      <c r="M2149" s="0"/>
      <c r="N2149" s="0"/>
      <c r="O2149" s="0"/>
      <c r="P2149" s="0"/>
      <c r="Q2149" s="287"/>
      <c r="R2149" s="287"/>
      <c r="S2149" s="287"/>
    </row>
    <row r="2150" customFormat="false" ht="12.75" hidden="false" customHeight="true" outlineLevel="0" collapsed="false">
      <c r="A2150" s="0"/>
      <c r="B2150" s="0"/>
      <c r="C2150" s="0"/>
      <c r="D2150" s="0"/>
      <c r="E2150" s="0"/>
      <c r="F2150" s="0"/>
      <c r="G2150" s="0"/>
      <c r="H2150" s="0"/>
      <c r="I2150" s="0"/>
      <c r="J2150" s="0"/>
      <c r="K2150" s="0"/>
      <c r="L2150" s="0"/>
      <c r="M2150" s="0"/>
      <c r="N2150" s="0"/>
      <c r="O2150" s="0"/>
      <c r="P2150" s="0"/>
      <c r="Q2150" s="287"/>
      <c r="R2150" s="287"/>
      <c r="S2150" s="287"/>
    </row>
    <row r="2151" customFormat="false" ht="12.75" hidden="false" customHeight="true" outlineLevel="0" collapsed="false">
      <c r="A2151" s="0"/>
      <c r="B2151" s="0"/>
      <c r="C2151" s="0"/>
      <c r="D2151" s="0"/>
      <c r="E2151" s="0"/>
      <c r="F2151" s="0"/>
      <c r="G2151" s="0"/>
      <c r="H2151" s="0"/>
      <c r="I2151" s="0"/>
      <c r="J2151" s="0"/>
      <c r="K2151" s="0"/>
      <c r="L2151" s="0"/>
      <c r="M2151" s="0"/>
      <c r="N2151" s="0"/>
      <c r="O2151" s="0"/>
      <c r="P2151" s="0"/>
      <c r="Q2151" s="287"/>
      <c r="R2151" s="287"/>
      <c r="S2151" s="287"/>
    </row>
    <row r="2152" customFormat="false" ht="12.75" hidden="false" customHeight="true" outlineLevel="0" collapsed="false">
      <c r="A2152" s="0"/>
      <c r="B2152" s="0"/>
      <c r="C2152" s="0"/>
      <c r="D2152" s="0"/>
      <c r="E2152" s="0"/>
      <c r="F2152" s="0"/>
      <c r="G2152" s="0"/>
      <c r="H2152" s="0"/>
      <c r="I2152" s="0"/>
      <c r="J2152" s="0"/>
      <c r="K2152" s="0"/>
      <c r="L2152" s="0"/>
      <c r="M2152" s="0"/>
      <c r="N2152" s="0"/>
      <c r="O2152" s="0"/>
      <c r="P2152" s="0"/>
      <c r="Q2152" s="287"/>
      <c r="R2152" s="287"/>
      <c r="S2152" s="287"/>
    </row>
    <row r="2153" customFormat="false" ht="12.75" hidden="false" customHeight="true" outlineLevel="0" collapsed="false">
      <c r="A2153" s="0"/>
      <c r="B2153" s="0"/>
      <c r="C2153" s="0"/>
      <c r="D2153" s="0"/>
      <c r="E2153" s="0"/>
      <c r="F2153" s="0"/>
      <c r="G2153" s="0"/>
      <c r="H2153" s="0"/>
      <c r="I2153" s="0"/>
      <c r="J2153" s="0"/>
      <c r="K2153" s="0"/>
      <c r="L2153" s="0"/>
      <c r="M2153" s="0"/>
      <c r="N2153" s="0"/>
      <c r="O2153" s="0"/>
      <c r="P2153" s="0"/>
      <c r="Q2153" s="287"/>
      <c r="R2153" s="287"/>
      <c r="S2153" s="287"/>
    </row>
    <row r="2154" customFormat="false" ht="12.75" hidden="false" customHeight="true" outlineLevel="0" collapsed="false">
      <c r="A2154" s="0"/>
      <c r="B2154" s="0"/>
      <c r="C2154" s="0"/>
      <c r="D2154" s="0"/>
      <c r="E2154" s="0"/>
      <c r="F2154" s="0"/>
      <c r="G2154" s="0"/>
      <c r="H2154" s="0"/>
      <c r="I2154" s="0"/>
      <c r="J2154" s="0"/>
      <c r="K2154" s="0"/>
      <c r="L2154" s="0"/>
      <c r="M2154" s="0"/>
      <c r="N2154" s="0"/>
      <c r="O2154" s="0"/>
      <c r="P2154" s="0"/>
      <c r="Q2154" s="287"/>
      <c r="R2154" s="287"/>
      <c r="S2154" s="287"/>
    </row>
    <row r="2155" customFormat="false" ht="12.75" hidden="false" customHeight="true" outlineLevel="0" collapsed="false">
      <c r="A2155" s="0"/>
      <c r="B2155" s="0"/>
      <c r="C2155" s="0"/>
      <c r="D2155" s="0"/>
      <c r="E2155" s="0"/>
      <c r="F2155" s="0"/>
      <c r="G2155" s="0"/>
      <c r="H2155" s="0"/>
      <c r="I2155" s="0"/>
      <c r="J2155" s="0"/>
      <c r="K2155" s="0"/>
      <c r="L2155" s="0"/>
      <c r="M2155" s="0"/>
      <c r="N2155" s="0"/>
      <c r="O2155" s="0"/>
      <c r="P2155" s="0"/>
      <c r="Q2155" s="287"/>
      <c r="R2155" s="287"/>
      <c r="S2155" s="287"/>
    </row>
    <row r="2156" customFormat="false" ht="12.75" hidden="false" customHeight="true" outlineLevel="0" collapsed="false">
      <c r="A2156" s="0"/>
      <c r="B2156" s="0"/>
      <c r="C2156" s="0"/>
      <c r="D2156" s="0"/>
      <c r="E2156" s="0"/>
      <c r="F2156" s="0"/>
      <c r="G2156" s="0"/>
      <c r="H2156" s="0"/>
      <c r="I2156" s="0"/>
      <c r="J2156" s="0"/>
      <c r="K2156" s="0"/>
      <c r="L2156" s="0"/>
      <c r="M2156" s="0"/>
      <c r="N2156" s="0"/>
      <c r="O2156" s="0"/>
      <c r="P2156" s="0"/>
      <c r="Q2156" s="287"/>
      <c r="R2156" s="287"/>
      <c r="S2156" s="287"/>
    </row>
    <row r="2157" customFormat="false" ht="12.75" hidden="false" customHeight="true" outlineLevel="0" collapsed="false">
      <c r="A2157" s="0"/>
      <c r="B2157" s="0"/>
      <c r="C2157" s="0"/>
      <c r="D2157" s="0"/>
      <c r="E2157" s="0"/>
      <c r="F2157" s="0"/>
      <c r="G2157" s="0"/>
      <c r="H2157" s="0"/>
      <c r="I2157" s="0"/>
      <c r="J2157" s="0"/>
      <c r="K2157" s="0"/>
      <c r="L2157" s="0"/>
      <c r="M2157" s="0"/>
      <c r="N2157" s="0"/>
      <c r="O2157" s="0"/>
      <c r="P2157" s="0"/>
      <c r="Q2157" s="287"/>
      <c r="R2157" s="287"/>
      <c r="S2157" s="287"/>
    </row>
    <row r="2158" customFormat="false" ht="12.75" hidden="false" customHeight="true" outlineLevel="0" collapsed="false">
      <c r="A2158" s="0"/>
      <c r="B2158" s="0"/>
      <c r="C2158" s="0"/>
      <c r="D2158" s="0"/>
      <c r="E2158" s="0"/>
      <c r="F2158" s="0"/>
      <c r="G2158" s="0"/>
      <c r="H2158" s="0"/>
      <c r="I2158" s="0"/>
      <c r="J2158" s="0"/>
      <c r="K2158" s="0"/>
      <c r="L2158" s="0"/>
      <c r="M2158" s="0"/>
      <c r="N2158" s="0"/>
      <c r="O2158" s="0"/>
      <c r="P2158" s="0"/>
      <c r="Q2158" s="287"/>
      <c r="R2158" s="287"/>
      <c r="S2158" s="287"/>
    </row>
    <row r="2159" customFormat="false" ht="12.75" hidden="false" customHeight="true" outlineLevel="0" collapsed="false">
      <c r="A2159" s="0"/>
      <c r="B2159" s="0"/>
      <c r="C2159" s="0"/>
      <c r="D2159" s="0"/>
      <c r="E2159" s="0"/>
      <c r="F2159" s="0"/>
      <c r="G2159" s="0"/>
      <c r="H2159" s="0"/>
      <c r="I2159" s="0"/>
      <c r="J2159" s="0"/>
      <c r="K2159" s="0"/>
      <c r="L2159" s="0"/>
      <c r="M2159" s="0"/>
      <c r="N2159" s="0"/>
      <c r="O2159" s="0"/>
      <c r="P2159" s="0"/>
      <c r="Q2159" s="287"/>
      <c r="R2159" s="287"/>
      <c r="S2159" s="287"/>
    </row>
    <row r="2160" customFormat="false" ht="12.75" hidden="false" customHeight="true" outlineLevel="0" collapsed="false">
      <c r="A2160" s="0"/>
      <c r="B2160" s="0"/>
      <c r="C2160" s="0"/>
      <c r="D2160" s="0"/>
      <c r="E2160" s="0"/>
      <c r="F2160" s="0"/>
      <c r="G2160" s="0"/>
      <c r="H2160" s="0"/>
      <c r="I2160" s="0"/>
      <c r="J2160" s="0"/>
      <c r="K2160" s="0"/>
      <c r="L2160" s="0"/>
      <c r="M2160" s="0"/>
      <c r="N2160" s="0"/>
      <c r="O2160" s="0"/>
      <c r="P2160" s="0"/>
      <c r="Q2160" s="287"/>
      <c r="R2160" s="287"/>
      <c r="S2160" s="287"/>
    </row>
    <row r="2161" customFormat="false" ht="12.75" hidden="false" customHeight="true" outlineLevel="0" collapsed="false">
      <c r="A2161" s="0"/>
      <c r="B2161" s="0"/>
      <c r="C2161" s="0"/>
      <c r="D2161" s="0"/>
      <c r="E2161" s="0"/>
      <c r="F2161" s="0"/>
      <c r="G2161" s="0"/>
      <c r="H2161" s="0"/>
      <c r="I2161" s="0"/>
      <c r="J2161" s="0"/>
      <c r="K2161" s="0"/>
      <c r="L2161" s="0"/>
      <c r="M2161" s="0"/>
      <c r="N2161" s="0"/>
      <c r="O2161" s="0"/>
      <c r="P2161" s="0"/>
      <c r="Q2161" s="287"/>
      <c r="R2161" s="287"/>
      <c r="S2161" s="287"/>
    </row>
    <row r="2162" customFormat="false" ht="12.75" hidden="false" customHeight="true" outlineLevel="0" collapsed="false">
      <c r="A2162" s="0"/>
      <c r="B2162" s="0"/>
      <c r="C2162" s="0"/>
      <c r="D2162" s="0"/>
      <c r="E2162" s="0"/>
      <c r="F2162" s="0"/>
      <c r="G2162" s="0"/>
      <c r="H2162" s="0"/>
      <c r="I2162" s="0"/>
      <c r="J2162" s="0"/>
      <c r="K2162" s="0"/>
      <c r="L2162" s="0"/>
      <c r="M2162" s="0"/>
      <c r="N2162" s="0"/>
      <c r="O2162" s="0"/>
      <c r="P2162" s="0"/>
      <c r="Q2162" s="287"/>
      <c r="R2162" s="287"/>
      <c r="S2162" s="287"/>
    </row>
    <row r="2163" customFormat="false" ht="12.75" hidden="false" customHeight="true" outlineLevel="0" collapsed="false">
      <c r="A2163" s="0"/>
      <c r="B2163" s="0"/>
      <c r="C2163" s="0"/>
      <c r="D2163" s="0"/>
      <c r="E2163" s="0"/>
      <c r="F2163" s="0"/>
      <c r="G2163" s="0"/>
      <c r="H2163" s="0"/>
      <c r="I2163" s="0"/>
      <c r="J2163" s="0"/>
      <c r="K2163" s="0"/>
      <c r="L2163" s="0"/>
      <c r="M2163" s="0"/>
      <c r="N2163" s="0"/>
      <c r="O2163" s="0"/>
      <c r="P2163" s="0"/>
      <c r="Q2163" s="287"/>
      <c r="R2163" s="287"/>
      <c r="S2163" s="287"/>
    </row>
    <row r="2164" customFormat="false" ht="12.75" hidden="false" customHeight="true" outlineLevel="0" collapsed="false">
      <c r="A2164" s="0"/>
      <c r="B2164" s="0"/>
      <c r="C2164" s="0"/>
      <c r="D2164" s="0"/>
      <c r="E2164" s="0"/>
      <c r="F2164" s="0"/>
      <c r="G2164" s="0"/>
      <c r="H2164" s="0"/>
      <c r="I2164" s="0"/>
      <c r="J2164" s="0"/>
      <c r="K2164" s="0"/>
      <c r="L2164" s="0"/>
      <c r="M2164" s="0"/>
      <c r="N2164" s="0"/>
      <c r="O2164" s="0"/>
      <c r="P2164" s="0"/>
      <c r="Q2164" s="287"/>
      <c r="R2164" s="287"/>
      <c r="S2164" s="287"/>
    </row>
    <row r="2165" customFormat="false" ht="12.75" hidden="false" customHeight="true" outlineLevel="0" collapsed="false">
      <c r="A2165" s="0"/>
      <c r="B2165" s="0"/>
      <c r="C2165" s="0"/>
      <c r="D2165" s="0"/>
      <c r="E2165" s="0"/>
      <c r="F2165" s="0"/>
      <c r="G2165" s="0"/>
      <c r="H2165" s="0"/>
      <c r="I2165" s="0"/>
      <c r="J2165" s="0"/>
      <c r="K2165" s="0"/>
      <c r="L2165" s="0"/>
      <c r="M2165" s="0"/>
      <c r="N2165" s="0"/>
      <c r="O2165" s="0"/>
      <c r="P2165" s="0"/>
      <c r="Q2165" s="287"/>
      <c r="R2165" s="287"/>
      <c r="S2165" s="287"/>
    </row>
    <row r="2166" customFormat="false" ht="12.75" hidden="false" customHeight="true" outlineLevel="0" collapsed="false">
      <c r="A2166" s="0"/>
      <c r="B2166" s="0"/>
      <c r="C2166" s="0"/>
      <c r="D2166" s="0"/>
      <c r="E2166" s="0"/>
      <c r="F2166" s="0"/>
      <c r="G2166" s="0"/>
      <c r="H2166" s="0"/>
      <c r="I2166" s="0"/>
      <c r="J2166" s="0"/>
      <c r="K2166" s="0"/>
      <c r="L2166" s="0"/>
      <c r="M2166" s="0"/>
      <c r="N2166" s="0"/>
      <c r="O2166" s="0"/>
      <c r="P2166" s="0"/>
      <c r="Q2166" s="287"/>
      <c r="R2166" s="287"/>
      <c r="S2166" s="287"/>
    </row>
    <row r="2167" customFormat="false" ht="12.75" hidden="false" customHeight="true" outlineLevel="0" collapsed="false">
      <c r="A2167" s="0"/>
      <c r="B2167" s="0"/>
      <c r="C2167" s="0"/>
      <c r="D2167" s="0"/>
      <c r="E2167" s="0"/>
      <c r="F2167" s="0"/>
      <c r="G2167" s="0"/>
      <c r="H2167" s="0"/>
      <c r="I2167" s="0"/>
      <c r="J2167" s="0"/>
      <c r="K2167" s="0"/>
      <c r="L2167" s="0"/>
      <c r="M2167" s="0"/>
      <c r="N2167" s="0"/>
      <c r="O2167" s="0"/>
      <c r="P2167" s="0"/>
      <c r="Q2167" s="287"/>
      <c r="R2167" s="287"/>
      <c r="S2167" s="287"/>
    </row>
    <row r="2168" customFormat="false" ht="12.75" hidden="false" customHeight="true" outlineLevel="0" collapsed="false">
      <c r="A2168" s="0"/>
      <c r="B2168" s="0"/>
      <c r="C2168" s="0"/>
      <c r="D2168" s="0"/>
      <c r="E2168" s="0"/>
      <c r="F2168" s="0"/>
      <c r="G2168" s="0"/>
      <c r="H2168" s="0"/>
      <c r="I2168" s="0"/>
      <c r="J2168" s="0"/>
      <c r="K2168" s="0"/>
      <c r="L2168" s="0"/>
      <c r="M2168" s="0"/>
      <c r="N2168" s="0"/>
      <c r="O2168" s="0"/>
      <c r="P2168" s="0"/>
      <c r="Q2168" s="287"/>
      <c r="R2168" s="287"/>
      <c r="S2168" s="287"/>
    </row>
    <row r="2169" customFormat="false" ht="12.75" hidden="false" customHeight="true" outlineLevel="0" collapsed="false">
      <c r="A2169" s="0"/>
      <c r="B2169" s="0"/>
      <c r="C2169" s="0"/>
      <c r="D2169" s="0"/>
      <c r="E2169" s="0"/>
      <c r="F2169" s="0"/>
      <c r="G2169" s="0"/>
      <c r="H2169" s="0"/>
      <c r="I2169" s="0"/>
      <c r="J2169" s="0"/>
      <c r="K2169" s="0"/>
      <c r="L2169" s="0"/>
      <c r="M2169" s="0"/>
      <c r="N2169" s="0"/>
      <c r="O2169" s="0"/>
      <c r="P2169" s="0"/>
      <c r="Q2169" s="287"/>
      <c r="R2169" s="287"/>
      <c r="S2169" s="287"/>
    </row>
    <row r="2170" customFormat="false" ht="12.75" hidden="false" customHeight="true" outlineLevel="0" collapsed="false">
      <c r="A2170" s="0"/>
      <c r="B2170" s="0"/>
      <c r="C2170" s="0"/>
      <c r="D2170" s="0"/>
      <c r="E2170" s="0"/>
      <c r="F2170" s="0"/>
      <c r="G2170" s="0"/>
      <c r="H2170" s="0"/>
      <c r="I2170" s="0"/>
      <c r="J2170" s="0"/>
      <c r="K2170" s="0"/>
      <c r="L2170" s="0"/>
      <c r="M2170" s="0"/>
      <c r="N2170" s="0"/>
      <c r="O2170" s="0"/>
      <c r="P2170" s="0"/>
      <c r="Q2170" s="287"/>
      <c r="R2170" s="287"/>
      <c r="S2170" s="287"/>
    </row>
    <row r="2171" customFormat="false" ht="12.75" hidden="false" customHeight="true" outlineLevel="0" collapsed="false">
      <c r="A2171" s="0"/>
      <c r="B2171" s="0"/>
      <c r="C2171" s="0"/>
      <c r="D2171" s="0"/>
      <c r="E2171" s="0"/>
      <c r="F2171" s="0"/>
      <c r="G2171" s="0"/>
      <c r="H2171" s="0"/>
      <c r="I2171" s="0"/>
      <c r="J2171" s="0"/>
      <c r="K2171" s="0"/>
      <c r="L2171" s="0"/>
      <c r="M2171" s="0"/>
      <c r="N2171" s="0"/>
      <c r="O2171" s="0"/>
      <c r="P2171" s="0"/>
      <c r="Q2171" s="287"/>
      <c r="R2171" s="287"/>
      <c r="S2171" s="287"/>
    </row>
    <row r="2172" customFormat="false" ht="12.75" hidden="false" customHeight="true" outlineLevel="0" collapsed="false">
      <c r="A2172" s="0"/>
      <c r="B2172" s="0"/>
      <c r="C2172" s="0"/>
      <c r="D2172" s="0"/>
      <c r="E2172" s="0"/>
      <c r="F2172" s="0"/>
      <c r="G2172" s="0"/>
      <c r="H2172" s="0"/>
      <c r="I2172" s="0"/>
      <c r="J2172" s="0"/>
      <c r="K2172" s="0"/>
      <c r="L2172" s="0"/>
      <c r="M2172" s="0"/>
      <c r="N2172" s="0"/>
      <c r="O2172" s="0"/>
      <c r="P2172" s="0"/>
      <c r="Q2172" s="287"/>
      <c r="R2172" s="287"/>
      <c r="S2172" s="287"/>
    </row>
    <row r="2173" customFormat="false" ht="12.75" hidden="false" customHeight="true" outlineLevel="0" collapsed="false">
      <c r="A2173" s="0"/>
      <c r="B2173" s="0"/>
      <c r="C2173" s="0"/>
      <c r="D2173" s="0"/>
      <c r="E2173" s="0"/>
      <c r="F2173" s="0"/>
      <c r="G2173" s="0"/>
      <c r="H2173" s="0"/>
      <c r="I2173" s="0"/>
      <c r="J2173" s="0"/>
      <c r="K2173" s="0"/>
      <c r="L2173" s="0"/>
      <c r="M2173" s="0"/>
      <c r="N2173" s="0"/>
      <c r="O2173" s="0"/>
      <c r="P2173" s="0"/>
      <c r="Q2173" s="287"/>
      <c r="R2173" s="287"/>
      <c r="S2173" s="287"/>
    </row>
    <row r="2174" customFormat="false" ht="12.75" hidden="false" customHeight="true" outlineLevel="0" collapsed="false">
      <c r="A2174" s="0"/>
      <c r="B2174" s="0"/>
      <c r="C2174" s="0"/>
      <c r="D2174" s="0"/>
      <c r="E2174" s="0"/>
      <c r="F2174" s="0"/>
      <c r="G2174" s="0"/>
      <c r="H2174" s="0"/>
      <c r="I2174" s="0"/>
      <c r="J2174" s="0"/>
      <c r="K2174" s="0"/>
      <c r="L2174" s="0"/>
      <c r="M2174" s="0"/>
      <c r="N2174" s="0"/>
      <c r="O2174" s="0"/>
      <c r="P2174" s="0"/>
      <c r="Q2174" s="287"/>
      <c r="R2174" s="287"/>
      <c r="S2174" s="287"/>
    </row>
    <row r="2175" customFormat="false" ht="12.75" hidden="false" customHeight="true" outlineLevel="0" collapsed="false">
      <c r="A2175" s="0"/>
      <c r="B2175" s="0"/>
      <c r="C2175" s="0"/>
      <c r="D2175" s="0"/>
      <c r="E2175" s="0"/>
      <c r="F2175" s="0"/>
      <c r="G2175" s="0"/>
      <c r="H2175" s="0"/>
      <c r="I2175" s="0"/>
      <c r="J2175" s="0"/>
      <c r="K2175" s="0"/>
      <c r="L2175" s="0"/>
      <c r="M2175" s="0"/>
      <c r="N2175" s="0"/>
      <c r="O2175" s="0"/>
      <c r="P2175" s="0"/>
      <c r="Q2175" s="287"/>
      <c r="R2175" s="287"/>
      <c r="S2175" s="287"/>
    </row>
    <row r="2176" customFormat="false" ht="12.75" hidden="false" customHeight="true" outlineLevel="0" collapsed="false">
      <c r="A2176" s="0"/>
      <c r="B2176" s="0"/>
      <c r="C2176" s="0"/>
      <c r="D2176" s="0"/>
      <c r="E2176" s="0"/>
      <c r="F2176" s="0"/>
      <c r="G2176" s="0"/>
      <c r="H2176" s="0"/>
      <c r="I2176" s="0"/>
      <c r="J2176" s="0"/>
      <c r="K2176" s="0"/>
      <c r="L2176" s="0"/>
      <c r="M2176" s="0"/>
      <c r="N2176" s="0"/>
      <c r="O2176" s="0"/>
      <c r="P2176" s="0"/>
      <c r="Q2176" s="287"/>
      <c r="R2176" s="287"/>
      <c r="S2176" s="287"/>
    </row>
    <row r="2177" customFormat="false" ht="12.75" hidden="false" customHeight="true" outlineLevel="0" collapsed="false">
      <c r="A2177" s="0"/>
      <c r="B2177" s="0"/>
      <c r="C2177" s="0"/>
      <c r="D2177" s="0"/>
      <c r="E2177" s="0"/>
      <c r="F2177" s="0"/>
      <c r="G2177" s="0"/>
      <c r="H2177" s="0"/>
      <c r="I2177" s="0"/>
      <c r="J2177" s="0"/>
      <c r="K2177" s="0"/>
      <c r="L2177" s="0"/>
      <c r="M2177" s="0"/>
      <c r="N2177" s="0"/>
      <c r="O2177" s="0"/>
      <c r="P2177" s="0"/>
      <c r="Q2177" s="287"/>
      <c r="R2177" s="287"/>
      <c r="S2177" s="287"/>
    </row>
    <row r="2178" customFormat="false" ht="12.75" hidden="false" customHeight="true" outlineLevel="0" collapsed="false">
      <c r="A2178" s="0"/>
      <c r="B2178" s="0"/>
      <c r="C2178" s="0"/>
      <c r="D2178" s="0"/>
      <c r="E2178" s="0"/>
      <c r="F2178" s="0"/>
      <c r="G2178" s="0"/>
      <c r="H2178" s="0"/>
      <c r="I2178" s="0"/>
      <c r="J2178" s="0"/>
      <c r="K2178" s="0"/>
      <c r="L2178" s="0"/>
      <c r="M2178" s="0"/>
      <c r="N2178" s="0"/>
      <c r="O2178" s="0"/>
      <c r="P2178" s="0"/>
      <c r="Q2178" s="287"/>
      <c r="R2178" s="287"/>
      <c r="S2178" s="287"/>
    </row>
    <row r="2179" customFormat="false" ht="12.75" hidden="false" customHeight="true" outlineLevel="0" collapsed="false">
      <c r="A2179" s="0"/>
      <c r="B2179" s="0"/>
      <c r="C2179" s="0"/>
      <c r="D2179" s="0"/>
      <c r="E2179" s="0"/>
      <c r="F2179" s="0"/>
      <c r="G2179" s="0"/>
      <c r="H2179" s="0"/>
      <c r="I2179" s="0"/>
      <c r="J2179" s="0"/>
      <c r="K2179" s="0"/>
      <c r="L2179" s="0"/>
      <c r="M2179" s="0"/>
      <c r="N2179" s="0"/>
      <c r="O2179" s="0"/>
      <c r="P2179" s="0"/>
      <c r="Q2179" s="287"/>
      <c r="R2179" s="287"/>
      <c r="S2179" s="287"/>
    </row>
    <row r="2180" customFormat="false" ht="12.75" hidden="false" customHeight="true" outlineLevel="0" collapsed="false">
      <c r="A2180" s="0"/>
      <c r="B2180" s="0"/>
      <c r="C2180" s="0"/>
      <c r="D2180" s="0"/>
      <c r="E2180" s="0"/>
      <c r="F2180" s="0"/>
      <c r="G2180" s="0"/>
      <c r="H2180" s="0"/>
      <c r="I2180" s="0"/>
      <c r="J2180" s="0"/>
      <c r="K2180" s="0"/>
      <c r="L2180" s="0"/>
      <c r="M2180" s="0"/>
      <c r="N2180" s="0"/>
      <c r="O2180" s="0"/>
      <c r="P2180" s="0"/>
      <c r="Q2180" s="287"/>
      <c r="R2180" s="287"/>
      <c r="S2180" s="287"/>
    </row>
    <row r="2181" customFormat="false" ht="12.75" hidden="false" customHeight="true" outlineLevel="0" collapsed="false">
      <c r="A2181" s="0"/>
      <c r="B2181" s="0"/>
      <c r="C2181" s="0"/>
      <c r="D2181" s="0"/>
      <c r="E2181" s="0"/>
      <c r="F2181" s="0"/>
      <c r="G2181" s="0"/>
      <c r="H2181" s="0"/>
      <c r="I2181" s="0"/>
      <c r="J2181" s="0"/>
      <c r="K2181" s="0"/>
      <c r="L2181" s="0"/>
      <c r="M2181" s="0"/>
      <c r="N2181" s="0"/>
      <c r="O2181" s="0"/>
      <c r="P2181" s="0"/>
      <c r="Q2181" s="287"/>
      <c r="R2181" s="287"/>
      <c r="S2181" s="287"/>
    </row>
    <row r="2182" customFormat="false" ht="12.75" hidden="false" customHeight="true" outlineLevel="0" collapsed="false">
      <c r="A2182" s="0"/>
      <c r="B2182" s="0"/>
      <c r="C2182" s="0"/>
      <c r="D2182" s="0"/>
      <c r="E2182" s="0"/>
      <c r="F2182" s="0"/>
      <c r="G2182" s="0"/>
      <c r="H2182" s="0"/>
      <c r="I2182" s="0"/>
      <c r="J2182" s="0"/>
      <c r="K2182" s="0"/>
      <c r="L2182" s="0"/>
      <c r="M2182" s="0"/>
      <c r="N2182" s="0"/>
      <c r="O2182" s="0"/>
      <c r="P2182" s="0"/>
      <c r="Q2182" s="287"/>
      <c r="R2182" s="287"/>
      <c r="S2182" s="287"/>
    </row>
    <row r="2183" customFormat="false" ht="12.75" hidden="false" customHeight="true" outlineLevel="0" collapsed="false">
      <c r="A2183" s="0"/>
      <c r="B2183" s="0"/>
      <c r="C2183" s="0"/>
      <c r="D2183" s="0"/>
      <c r="E2183" s="0"/>
      <c r="F2183" s="0"/>
      <c r="G2183" s="0"/>
      <c r="H2183" s="0"/>
      <c r="I2183" s="0"/>
      <c r="J2183" s="0"/>
      <c r="K2183" s="0"/>
      <c r="L2183" s="0"/>
      <c r="M2183" s="0"/>
      <c r="N2183" s="0"/>
      <c r="O2183" s="0"/>
      <c r="P2183" s="0"/>
      <c r="Q2183" s="287"/>
      <c r="R2183" s="287"/>
      <c r="S2183" s="287"/>
    </row>
    <row r="2184" customFormat="false" ht="12.75" hidden="false" customHeight="true" outlineLevel="0" collapsed="false">
      <c r="A2184" s="0"/>
      <c r="B2184" s="0"/>
      <c r="C2184" s="0"/>
      <c r="D2184" s="0"/>
      <c r="E2184" s="0"/>
      <c r="F2184" s="0"/>
      <c r="G2184" s="0"/>
      <c r="H2184" s="0"/>
      <c r="I2184" s="0"/>
      <c r="J2184" s="0"/>
      <c r="K2184" s="0"/>
      <c r="L2184" s="0"/>
      <c r="M2184" s="0"/>
      <c r="N2184" s="0"/>
      <c r="O2184" s="0"/>
      <c r="P2184" s="0"/>
      <c r="Q2184" s="287"/>
      <c r="R2184" s="287"/>
      <c r="S2184" s="287"/>
    </row>
    <row r="2185" customFormat="false" ht="12.75" hidden="false" customHeight="true" outlineLevel="0" collapsed="false">
      <c r="A2185" s="0"/>
      <c r="B2185" s="0"/>
      <c r="C2185" s="0"/>
      <c r="D2185" s="0"/>
      <c r="E2185" s="0"/>
      <c r="F2185" s="0"/>
      <c r="G2185" s="0"/>
      <c r="H2185" s="0"/>
      <c r="I2185" s="0"/>
      <c r="J2185" s="0"/>
      <c r="K2185" s="0"/>
      <c r="L2185" s="0"/>
      <c r="M2185" s="0"/>
      <c r="N2185" s="0"/>
      <c r="O2185" s="0"/>
      <c r="P2185" s="0"/>
      <c r="Q2185" s="287"/>
      <c r="R2185" s="287"/>
      <c r="S2185" s="287"/>
    </row>
    <row r="2186" customFormat="false" ht="12.75" hidden="false" customHeight="true" outlineLevel="0" collapsed="false">
      <c r="A2186" s="0"/>
      <c r="B2186" s="0"/>
      <c r="C2186" s="0"/>
      <c r="D2186" s="0"/>
      <c r="E2186" s="0"/>
      <c r="F2186" s="0"/>
      <c r="G2186" s="0"/>
      <c r="H2186" s="0"/>
      <c r="I2186" s="0"/>
      <c r="J2186" s="0"/>
      <c r="K2186" s="0"/>
      <c r="L2186" s="0"/>
      <c r="M2186" s="0"/>
      <c r="N2186" s="0"/>
      <c r="O2186" s="0"/>
      <c r="P2186" s="0"/>
      <c r="Q2186" s="287"/>
      <c r="R2186" s="287"/>
      <c r="S2186" s="287"/>
    </row>
    <row r="2187" customFormat="false" ht="12.75" hidden="false" customHeight="true" outlineLevel="0" collapsed="false">
      <c r="A2187" s="0"/>
      <c r="B2187" s="0"/>
      <c r="C2187" s="0"/>
      <c r="D2187" s="0"/>
      <c r="E2187" s="0"/>
      <c r="F2187" s="0"/>
      <c r="G2187" s="0"/>
      <c r="H2187" s="0"/>
      <c r="I2187" s="0"/>
      <c r="J2187" s="0"/>
      <c r="K2187" s="0"/>
      <c r="L2187" s="0"/>
      <c r="M2187" s="0"/>
      <c r="N2187" s="0"/>
      <c r="O2187" s="0"/>
      <c r="P2187" s="0"/>
      <c r="Q2187" s="287"/>
      <c r="R2187" s="287"/>
      <c r="S2187" s="287"/>
    </row>
    <row r="2188" customFormat="false" ht="12.75" hidden="false" customHeight="true" outlineLevel="0" collapsed="false">
      <c r="A2188" s="0"/>
      <c r="B2188" s="0"/>
      <c r="C2188" s="0"/>
      <c r="D2188" s="0"/>
      <c r="E2188" s="0"/>
      <c r="F2188" s="0"/>
      <c r="G2188" s="0"/>
      <c r="H2188" s="0"/>
      <c r="I2188" s="0"/>
      <c r="J2188" s="0"/>
      <c r="K2188" s="0"/>
      <c r="L2188" s="0"/>
      <c r="M2188" s="0"/>
      <c r="N2188" s="0"/>
      <c r="O2188" s="0"/>
      <c r="P2188" s="0"/>
      <c r="Q2188" s="287"/>
      <c r="R2188" s="287"/>
      <c r="S2188" s="287"/>
    </row>
    <row r="2189" customFormat="false" ht="12.75" hidden="false" customHeight="true" outlineLevel="0" collapsed="false">
      <c r="A2189" s="0"/>
      <c r="B2189" s="0"/>
      <c r="C2189" s="0"/>
      <c r="D2189" s="0"/>
      <c r="E2189" s="0"/>
      <c r="F2189" s="0"/>
      <c r="G2189" s="0"/>
      <c r="H2189" s="0"/>
      <c r="I2189" s="0"/>
      <c r="J2189" s="0"/>
      <c r="K2189" s="0"/>
      <c r="L2189" s="0"/>
      <c r="M2189" s="0"/>
      <c r="N2189" s="0"/>
      <c r="O2189" s="0"/>
      <c r="P2189" s="0"/>
      <c r="Q2189" s="287"/>
      <c r="R2189" s="287"/>
      <c r="S2189" s="287"/>
    </row>
    <row r="2190" customFormat="false" ht="12.75" hidden="false" customHeight="true" outlineLevel="0" collapsed="false">
      <c r="A2190" s="0"/>
      <c r="B2190" s="0"/>
      <c r="C2190" s="0"/>
      <c r="D2190" s="0"/>
      <c r="E2190" s="0"/>
      <c r="F2190" s="0"/>
      <c r="G2190" s="0"/>
      <c r="H2190" s="0"/>
      <c r="I2190" s="0"/>
      <c r="J2190" s="0"/>
      <c r="K2190" s="0"/>
      <c r="L2190" s="0"/>
      <c r="M2190" s="0"/>
      <c r="N2190" s="0"/>
      <c r="O2190" s="0"/>
      <c r="P2190" s="0"/>
      <c r="Q2190" s="287"/>
      <c r="R2190" s="287"/>
      <c r="S2190" s="287"/>
    </row>
    <row r="2191" customFormat="false" ht="12.75" hidden="false" customHeight="true" outlineLevel="0" collapsed="false">
      <c r="A2191" s="0"/>
      <c r="B2191" s="0"/>
      <c r="C2191" s="0"/>
      <c r="D2191" s="0"/>
      <c r="E2191" s="0"/>
      <c r="F2191" s="0"/>
      <c r="G2191" s="0"/>
      <c r="H2191" s="0"/>
      <c r="I2191" s="0"/>
      <c r="J2191" s="0"/>
      <c r="K2191" s="0"/>
      <c r="L2191" s="0"/>
      <c r="M2191" s="0"/>
      <c r="N2191" s="0"/>
      <c r="O2191" s="0"/>
      <c r="P2191" s="0"/>
      <c r="Q2191" s="287"/>
      <c r="R2191" s="287"/>
      <c r="S2191" s="287"/>
    </row>
    <row r="2192" customFormat="false" ht="12.75" hidden="false" customHeight="true" outlineLevel="0" collapsed="false">
      <c r="A2192" s="0"/>
      <c r="B2192" s="0"/>
      <c r="C2192" s="0"/>
      <c r="D2192" s="0"/>
      <c r="E2192" s="0"/>
      <c r="F2192" s="0"/>
      <c r="G2192" s="0"/>
      <c r="H2192" s="0"/>
      <c r="I2192" s="0"/>
      <c r="J2192" s="0"/>
      <c r="K2192" s="0"/>
      <c r="L2192" s="0"/>
      <c r="M2192" s="0"/>
      <c r="N2192" s="0"/>
      <c r="O2192" s="0"/>
      <c r="P2192" s="0"/>
      <c r="Q2192" s="287"/>
      <c r="R2192" s="287"/>
      <c r="S2192" s="287"/>
    </row>
    <row r="2193" customFormat="false" ht="12.75" hidden="false" customHeight="true" outlineLevel="0" collapsed="false">
      <c r="A2193" s="0"/>
      <c r="B2193" s="0"/>
      <c r="C2193" s="0"/>
      <c r="D2193" s="0"/>
      <c r="E2193" s="0"/>
      <c r="F2193" s="0"/>
      <c r="G2193" s="0"/>
      <c r="H2193" s="0"/>
      <c r="I2193" s="0"/>
      <c r="J2193" s="0"/>
      <c r="K2193" s="0"/>
      <c r="L2193" s="0"/>
      <c r="M2193" s="0"/>
      <c r="N2193" s="0"/>
      <c r="O2193" s="0"/>
      <c r="P2193" s="0"/>
      <c r="Q2193" s="287"/>
      <c r="R2193" s="287"/>
      <c r="S2193" s="287"/>
    </row>
    <row r="2194" customFormat="false" ht="12.75" hidden="false" customHeight="true" outlineLevel="0" collapsed="false">
      <c r="A2194" s="0"/>
      <c r="B2194" s="0"/>
      <c r="C2194" s="0"/>
      <c r="D2194" s="0"/>
      <c r="E2194" s="0"/>
      <c r="F2194" s="0"/>
      <c r="G2194" s="0"/>
      <c r="H2194" s="0"/>
      <c r="I2194" s="0"/>
      <c r="J2194" s="0"/>
      <c r="K2194" s="0"/>
      <c r="L2194" s="0"/>
      <c r="M2194" s="0"/>
      <c r="N2194" s="0"/>
      <c r="O2194" s="0"/>
      <c r="P2194" s="0"/>
      <c r="Q2194" s="287"/>
      <c r="R2194" s="287"/>
      <c r="S2194" s="287"/>
    </row>
    <row r="2195" customFormat="false" ht="12.75" hidden="false" customHeight="true" outlineLevel="0" collapsed="false">
      <c r="A2195" s="0"/>
      <c r="B2195" s="0"/>
      <c r="C2195" s="0"/>
      <c r="D2195" s="0"/>
      <c r="E2195" s="0"/>
      <c r="F2195" s="0"/>
      <c r="G2195" s="0"/>
      <c r="H2195" s="0"/>
      <c r="I2195" s="0"/>
      <c r="J2195" s="0"/>
      <c r="K2195" s="0"/>
      <c r="L2195" s="0"/>
      <c r="M2195" s="0"/>
      <c r="N2195" s="0"/>
      <c r="O2195" s="0"/>
      <c r="P2195" s="0"/>
      <c r="Q2195" s="287"/>
      <c r="R2195" s="287"/>
      <c r="S2195" s="287"/>
    </row>
    <row r="2196" customFormat="false" ht="12.75" hidden="false" customHeight="true" outlineLevel="0" collapsed="false">
      <c r="A2196" s="0"/>
      <c r="B2196" s="0"/>
      <c r="C2196" s="0"/>
      <c r="D2196" s="0"/>
      <c r="E2196" s="0"/>
      <c r="F2196" s="0"/>
      <c r="G2196" s="0"/>
      <c r="H2196" s="0"/>
      <c r="I2196" s="0"/>
      <c r="J2196" s="0"/>
      <c r="K2196" s="0"/>
      <c r="L2196" s="0"/>
      <c r="M2196" s="0"/>
      <c r="N2196" s="0"/>
      <c r="O2196" s="0"/>
      <c r="P2196" s="0"/>
      <c r="Q2196" s="287"/>
      <c r="R2196" s="287"/>
      <c r="S2196" s="287"/>
    </row>
    <row r="2197" customFormat="false" ht="12.75" hidden="false" customHeight="true" outlineLevel="0" collapsed="false">
      <c r="A2197" s="0"/>
      <c r="B2197" s="0"/>
      <c r="C2197" s="0"/>
      <c r="D2197" s="0"/>
      <c r="E2197" s="0"/>
      <c r="F2197" s="0"/>
      <c r="G2197" s="0"/>
      <c r="H2197" s="0"/>
      <c r="I2197" s="0"/>
      <c r="J2197" s="0"/>
      <c r="K2197" s="0"/>
      <c r="L2197" s="0"/>
      <c r="M2197" s="0"/>
      <c r="N2197" s="0"/>
      <c r="O2197" s="0"/>
      <c r="P2197" s="0"/>
      <c r="Q2197" s="287"/>
      <c r="R2197" s="287"/>
      <c r="S2197" s="287"/>
    </row>
    <row r="2198" customFormat="false" ht="12.75" hidden="false" customHeight="true" outlineLevel="0" collapsed="false">
      <c r="A2198" s="0"/>
      <c r="B2198" s="0"/>
      <c r="C2198" s="0"/>
      <c r="D2198" s="0"/>
      <c r="E2198" s="0"/>
      <c r="F2198" s="0"/>
      <c r="G2198" s="0"/>
      <c r="H2198" s="0"/>
      <c r="I2198" s="0"/>
      <c r="J2198" s="0"/>
      <c r="K2198" s="0"/>
      <c r="L2198" s="0"/>
      <c r="M2198" s="0"/>
      <c r="N2198" s="0"/>
      <c r="O2198" s="0"/>
      <c r="P2198" s="0"/>
      <c r="Q2198" s="287"/>
      <c r="R2198" s="287"/>
      <c r="S2198" s="287"/>
    </row>
    <row r="2199" customFormat="false" ht="12.75" hidden="false" customHeight="true" outlineLevel="0" collapsed="false">
      <c r="A2199" s="0"/>
      <c r="B2199" s="0"/>
      <c r="C2199" s="0"/>
      <c r="D2199" s="0"/>
      <c r="E2199" s="0"/>
      <c r="F2199" s="0"/>
      <c r="G2199" s="0"/>
      <c r="H2199" s="0"/>
      <c r="I2199" s="0"/>
      <c r="J2199" s="0"/>
      <c r="K2199" s="0"/>
      <c r="L2199" s="0"/>
      <c r="M2199" s="0"/>
      <c r="N2199" s="0"/>
      <c r="O2199" s="0"/>
      <c r="P2199" s="0"/>
      <c r="Q2199" s="287"/>
      <c r="R2199" s="287"/>
      <c r="S2199" s="287"/>
    </row>
    <row r="2200" customFormat="false" ht="12.75" hidden="false" customHeight="true" outlineLevel="0" collapsed="false">
      <c r="A2200" s="0"/>
      <c r="B2200" s="0"/>
      <c r="C2200" s="0"/>
      <c r="D2200" s="0"/>
      <c r="E2200" s="0"/>
      <c r="F2200" s="0"/>
      <c r="G2200" s="0"/>
      <c r="H2200" s="0"/>
      <c r="I2200" s="0"/>
      <c r="J2200" s="0"/>
      <c r="K2200" s="0"/>
      <c r="L2200" s="0"/>
      <c r="M2200" s="0"/>
      <c r="N2200" s="0"/>
      <c r="O2200" s="0"/>
      <c r="P2200" s="0"/>
      <c r="Q2200" s="287"/>
      <c r="R2200" s="287"/>
      <c r="S2200" s="287"/>
    </row>
    <row r="2201" customFormat="false" ht="12.75" hidden="false" customHeight="true" outlineLevel="0" collapsed="false">
      <c r="A2201" s="0"/>
      <c r="B2201" s="0"/>
      <c r="C2201" s="0"/>
      <c r="D2201" s="0"/>
      <c r="E2201" s="0"/>
      <c r="F2201" s="0"/>
      <c r="G2201" s="0"/>
      <c r="H2201" s="0"/>
      <c r="I2201" s="0"/>
      <c r="J2201" s="0"/>
      <c r="K2201" s="0"/>
      <c r="L2201" s="0"/>
      <c r="M2201" s="0"/>
      <c r="N2201" s="0"/>
      <c r="O2201" s="0"/>
      <c r="P2201" s="0"/>
      <c r="Q2201" s="287"/>
      <c r="R2201" s="287"/>
      <c r="S2201" s="287"/>
    </row>
    <row r="2202" customFormat="false" ht="12.75" hidden="false" customHeight="true" outlineLevel="0" collapsed="false">
      <c r="A2202" s="0"/>
      <c r="B2202" s="0"/>
      <c r="C2202" s="0"/>
      <c r="D2202" s="0"/>
      <c r="E2202" s="0"/>
      <c r="F2202" s="0"/>
      <c r="G2202" s="0"/>
      <c r="H2202" s="0"/>
      <c r="I2202" s="0"/>
      <c r="J2202" s="0"/>
      <c r="K2202" s="0"/>
      <c r="L2202" s="0"/>
      <c r="M2202" s="0"/>
      <c r="N2202" s="0"/>
      <c r="O2202" s="0"/>
      <c r="P2202" s="0"/>
      <c r="Q2202" s="287"/>
      <c r="R2202" s="287"/>
      <c r="S2202" s="287"/>
    </row>
    <row r="2203" customFormat="false" ht="12.75" hidden="false" customHeight="true" outlineLevel="0" collapsed="false">
      <c r="A2203" s="0"/>
      <c r="B2203" s="0"/>
      <c r="C2203" s="0"/>
      <c r="D2203" s="0"/>
      <c r="E2203" s="0"/>
      <c r="F2203" s="0"/>
      <c r="G2203" s="0"/>
      <c r="H2203" s="0"/>
      <c r="I2203" s="0"/>
      <c r="J2203" s="0"/>
      <c r="K2203" s="0"/>
      <c r="L2203" s="0"/>
      <c r="M2203" s="0"/>
      <c r="N2203" s="0"/>
      <c r="O2203" s="0"/>
      <c r="P2203" s="0"/>
      <c r="Q2203" s="287"/>
      <c r="R2203" s="287"/>
      <c r="S2203" s="287"/>
    </row>
    <row r="2204" customFormat="false" ht="12.75" hidden="false" customHeight="true" outlineLevel="0" collapsed="false">
      <c r="A2204" s="0"/>
      <c r="B2204" s="0"/>
      <c r="C2204" s="0"/>
      <c r="D2204" s="0"/>
      <c r="E2204" s="0"/>
      <c r="F2204" s="0"/>
      <c r="G2204" s="0"/>
      <c r="H2204" s="0"/>
      <c r="I2204" s="0"/>
      <c r="J2204" s="0"/>
      <c r="K2204" s="0"/>
      <c r="L2204" s="0"/>
      <c r="M2204" s="0"/>
      <c r="N2204" s="0"/>
      <c r="O2204" s="0"/>
      <c r="P2204" s="0"/>
      <c r="Q2204" s="287"/>
      <c r="R2204" s="287"/>
      <c r="S2204" s="287"/>
    </row>
    <row r="2205" customFormat="false" ht="12.75" hidden="false" customHeight="true" outlineLevel="0" collapsed="false">
      <c r="A2205" s="0"/>
      <c r="B2205" s="0"/>
      <c r="C2205" s="0"/>
      <c r="D2205" s="0"/>
      <c r="E2205" s="0"/>
      <c r="F2205" s="0"/>
      <c r="G2205" s="0"/>
      <c r="H2205" s="0"/>
      <c r="I2205" s="0"/>
      <c r="J2205" s="0"/>
      <c r="K2205" s="0"/>
      <c r="L2205" s="0"/>
      <c r="M2205" s="0"/>
      <c r="N2205" s="0"/>
      <c r="O2205" s="0"/>
      <c r="P2205" s="0"/>
      <c r="Q2205" s="287"/>
      <c r="R2205" s="287"/>
      <c r="S2205" s="287"/>
    </row>
    <row r="2206" customFormat="false" ht="12.75" hidden="false" customHeight="true" outlineLevel="0" collapsed="false">
      <c r="A2206" s="0"/>
      <c r="B2206" s="0"/>
      <c r="C2206" s="0"/>
      <c r="D2206" s="0"/>
      <c r="E2206" s="0"/>
      <c r="F2206" s="0"/>
      <c r="G2206" s="0"/>
      <c r="H2206" s="0"/>
      <c r="I2206" s="0"/>
      <c r="J2206" s="0"/>
      <c r="K2206" s="0"/>
      <c r="L2206" s="0"/>
      <c r="M2206" s="0"/>
      <c r="N2206" s="0"/>
      <c r="O2206" s="0"/>
      <c r="P2206" s="0"/>
      <c r="Q2206" s="287"/>
      <c r="R2206" s="287"/>
      <c r="S2206" s="287"/>
    </row>
    <row r="2207" customFormat="false" ht="12.75" hidden="false" customHeight="true" outlineLevel="0" collapsed="false">
      <c r="A2207" s="0"/>
      <c r="B2207" s="0"/>
      <c r="C2207" s="0"/>
      <c r="D2207" s="0"/>
      <c r="E2207" s="0"/>
      <c r="F2207" s="0"/>
      <c r="G2207" s="0"/>
      <c r="H2207" s="0"/>
      <c r="I2207" s="0"/>
      <c r="J2207" s="0"/>
      <c r="K2207" s="0"/>
      <c r="L2207" s="0"/>
      <c r="M2207" s="0"/>
      <c r="N2207" s="0"/>
      <c r="O2207" s="0"/>
      <c r="P2207" s="0"/>
      <c r="Q2207" s="287"/>
      <c r="R2207" s="287"/>
      <c r="S2207" s="287"/>
    </row>
    <row r="2208" customFormat="false" ht="12.75" hidden="false" customHeight="true" outlineLevel="0" collapsed="false">
      <c r="A2208" s="0"/>
      <c r="B2208" s="0"/>
      <c r="C2208" s="0"/>
      <c r="D2208" s="0"/>
      <c r="E2208" s="0"/>
      <c r="F2208" s="0"/>
      <c r="G2208" s="0"/>
      <c r="H2208" s="0"/>
      <c r="I2208" s="0"/>
      <c r="J2208" s="0"/>
      <c r="K2208" s="0"/>
      <c r="L2208" s="0"/>
      <c r="M2208" s="0"/>
      <c r="N2208" s="0"/>
      <c r="O2208" s="0"/>
      <c r="P2208" s="0"/>
      <c r="Q2208" s="287"/>
      <c r="R2208" s="287"/>
      <c r="S2208" s="287"/>
    </row>
    <row r="2209" customFormat="false" ht="12.75" hidden="false" customHeight="true" outlineLevel="0" collapsed="false">
      <c r="A2209" s="0"/>
      <c r="B2209" s="0"/>
      <c r="C2209" s="0"/>
      <c r="D2209" s="0"/>
      <c r="E2209" s="0"/>
      <c r="F2209" s="0"/>
      <c r="G2209" s="0"/>
      <c r="H2209" s="0"/>
      <c r="I2209" s="0"/>
      <c r="J2209" s="0"/>
      <c r="K2209" s="0"/>
      <c r="L2209" s="0"/>
      <c r="M2209" s="0"/>
      <c r="N2209" s="0"/>
      <c r="O2209" s="0"/>
      <c r="P2209" s="0"/>
      <c r="Q2209" s="287"/>
      <c r="R2209" s="287"/>
      <c r="S2209" s="287"/>
    </row>
    <row r="2210" customFormat="false" ht="12.75" hidden="false" customHeight="true" outlineLevel="0" collapsed="false">
      <c r="A2210" s="0"/>
      <c r="B2210" s="0"/>
      <c r="C2210" s="0"/>
      <c r="D2210" s="0"/>
      <c r="E2210" s="0"/>
      <c r="F2210" s="0"/>
      <c r="G2210" s="0"/>
      <c r="H2210" s="0"/>
      <c r="I2210" s="0"/>
      <c r="J2210" s="0"/>
      <c r="K2210" s="0"/>
      <c r="L2210" s="0"/>
      <c r="M2210" s="0"/>
      <c r="N2210" s="0"/>
      <c r="O2210" s="0"/>
      <c r="P2210" s="0"/>
      <c r="Q2210" s="287"/>
      <c r="R2210" s="287"/>
      <c r="S2210" s="287"/>
    </row>
    <row r="2211" customFormat="false" ht="12.75" hidden="false" customHeight="true" outlineLevel="0" collapsed="false">
      <c r="A2211" s="0"/>
      <c r="B2211" s="0"/>
      <c r="C2211" s="0"/>
      <c r="D2211" s="0"/>
      <c r="E2211" s="0"/>
      <c r="F2211" s="0"/>
      <c r="G2211" s="0"/>
      <c r="H2211" s="0"/>
      <c r="I2211" s="0"/>
      <c r="J2211" s="0"/>
      <c r="K2211" s="0"/>
      <c r="L2211" s="0"/>
      <c r="M2211" s="0"/>
      <c r="N2211" s="0"/>
      <c r="O2211" s="0"/>
      <c r="P2211" s="0"/>
      <c r="Q2211" s="287"/>
      <c r="R2211" s="287"/>
      <c r="S2211" s="287"/>
    </row>
    <row r="2212" customFormat="false" ht="12.75" hidden="false" customHeight="true" outlineLevel="0" collapsed="false">
      <c r="A2212" s="0"/>
      <c r="B2212" s="0"/>
      <c r="C2212" s="0"/>
      <c r="D2212" s="0"/>
      <c r="E2212" s="0"/>
      <c r="F2212" s="0"/>
      <c r="G2212" s="0"/>
      <c r="H2212" s="0"/>
      <c r="I2212" s="0"/>
      <c r="J2212" s="0"/>
      <c r="K2212" s="0"/>
      <c r="L2212" s="0"/>
      <c r="M2212" s="0"/>
      <c r="N2212" s="0"/>
      <c r="O2212" s="0"/>
      <c r="P2212" s="0"/>
      <c r="Q2212" s="287"/>
      <c r="R2212" s="287"/>
      <c r="S2212" s="287"/>
    </row>
    <row r="2213" customFormat="false" ht="12.75" hidden="false" customHeight="true" outlineLevel="0" collapsed="false">
      <c r="A2213" s="0"/>
      <c r="B2213" s="0"/>
      <c r="C2213" s="0"/>
      <c r="D2213" s="0"/>
      <c r="E2213" s="0"/>
      <c r="F2213" s="0"/>
      <c r="G2213" s="0"/>
      <c r="H2213" s="0"/>
      <c r="I2213" s="0"/>
      <c r="J2213" s="0"/>
      <c r="K2213" s="0"/>
      <c r="L2213" s="0"/>
      <c r="M2213" s="0"/>
      <c r="N2213" s="0"/>
      <c r="O2213" s="0"/>
      <c r="P2213" s="0"/>
      <c r="Q2213" s="287"/>
      <c r="R2213" s="287"/>
      <c r="S2213" s="287"/>
    </row>
    <row r="2214" customFormat="false" ht="12.75" hidden="false" customHeight="true" outlineLevel="0" collapsed="false">
      <c r="A2214" s="0"/>
      <c r="B2214" s="0"/>
      <c r="C2214" s="0"/>
      <c r="D2214" s="0"/>
      <c r="E2214" s="0"/>
      <c r="F2214" s="0"/>
      <c r="G2214" s="0"/>
      <c r="H2214" s="0"/>
      <c r="I2214" s="0"/>
      <c r="J2214" s="0"/>
      <c r="K2214" s="0"/>
      <c r="L2214" s="0"/>
      <c r="M2214" s="0"/>
      <c r="N2214" s="0"/>
      <c r="O2214" s="0"/>
      <c r="P2214" s="0"/>
      <c r="Q2214" s="287"/>
      <c r="R2214" s="287"/>
      <c r="S2214" s="287"/>
    </row>
    <row r="2215" customFormat="false" ht="12.75" hidden="false" customHeight="true" outlineLevel="0" collapsed="false">
      <c r="A2215" s="0"/>
      <c r="B2215" s="0"/>
      <c r="C2215" s="0"/>
      <c r="D2215" s="0"/>
      <c r="E2215" s="0"/>
      <c r="F2215" s="0"/>
      <c r="G2215" s="0"/>
      <c r="H2215" s="0"/>
      <c r="I2215" s="0"/>
      <c r="J2215" s="0"/>
      <c r="K2215" s="0"/>
      <c r="L2215" s="0"/>
      <c r="M2215" s="0"/>
      <c r="N2215" s="0"/>
      <c r="O2215" s="0"/>
      <c r="P2215" s="0"/>
      <c r="Q2215" s="287"/>
      <c r="R2215" s="287"/>
      <c r="S2215" s="287"/>
    </row>
    <row r="2216" customFormat="false" ht="12.75" hidden="false" customHeight="true" outlineLevel="0" collapsed="false">
      <c r="A2216" s="0"/>
      <c r="B2216" s="0"/>
      <c r="C2216" s="0"/>
      <c r="D2216" s="0"/>
      <c r="E2216" s="0"/>
      <c r="F2216" s="0"/>
      <c r="G2216" s="0"/>
      <c r="H2216" s="0"/>
      <c r="I2216" s="0"/>
      <c r="J2216" s="0"/>
      <c r="K2216" s="0"/>
      <c r="L2216" s="0"/>
      <c r="M2216" s="0"/>
      <c r="N2216" s="0"/>
      <c r="O2216" s="0"/>
      <c r="P2216" s="0"/>
      <c r="Q2216" s="287"/>
      <c r="R2216" s="287"/>
      <c r="S2216" s="287"/>
    </row>
    <row r="2217" customFormat="false" ht="12.75" hidden="false" customHeight="true" outlineLevel="0" collapsed="false">
      <c r="A2217" s="0"/>
      <c r="B2217" s="0"/>
      <c r="C2217" s="0"/>
      <c r="D2217" s="0"/>
      <c r="E2217" s="0"/>
      <c r="F2217" s="0"/>
      <c r="G2217" s="0"/>
      <c r="H2217" s="0"/>
      <c r="I2217" s="0"/>
      <c r="J2217" s="0"/>
      <c r="K2217" s="0"/>
      <c r="L2217" s="0"/>
      <c r="M2217" s="0"/>
      <c r="N2217" s="0"/>
      <c r="O2217" s="0"/>
      <c r="P2217" s="0"/>
      <c r="Q2217" s="287"/>
      <c r="R2217" s="287"/>
      <c r="S2217" s="287"/>
    </row>
    <row r="2218" customFormat="false" ht="12.75" hidden="false" customHeight="true" outlineLevel="0" collapsed="false">
      <c r="A2218" s="0"/>
      <c r="B2218" s="0"/>
      <c r="C2218" s="0"/>
      <c r="D2218" s="0"/>
      <c r="E2218" s="0"/>
      <c r="F2218" s="0"/>
      <c r="G2218" s="0"/>
      <c r="H2218" s="0"/>
      <c r="I2218" s="0"/>
      <c r="J2218" s="0"/>
      <c r="K2218" s="0"/>
      <c r="L2218" s="0"/>
      <c r="M2218" s="0"/>
      <c r="N2218" s="0"/>
      <c r="O2218" s="0"/>
      <c r="P2218" s="0"/>
      <c r="Q2218" s="287"/>
      <c r="R2218" s="287"/>
      <c r="S2218" s="287"/>
    </row>
    <row r="2219" customFormat="false" ht="12.75" hidden="false" customHeight="true" outlineLevel="0" collapsed="false">
      <c r="A2219" s="0"/>
      <c r="B2219" s="0"/>
      <c r="C2219" s="0"/>
      <c r="D2219" s="0"/>
      <c r="E2219" s="0"/>
      <c r="F2219" s="0"/>
      <c r="G2219" s="0"/>
      <c r="H2219" s="0"/>
      <c r="I2219" s="0"/>
      <c r="J2219" s="0"/>
      <c r="K2219" s="0"/>
      <c r="L2219" s="0"/>
      <c r="M2219" s="0"/>
      <c r="N2219" s="0"/>
      <c r="O2219" s="0"/>
      <c r="P2219" s="0"/>
      <c r="Q2219" s="287"/>
      <c r="R2219" s="287"/>
      <c r="S2219" s="287"/>
    </row>
    <row r="2220" customFormat="false" ht="12.75" hidden="false" customHeight="true" outlineLevel="0" collapsed="false">
      <c r="A2220" s="0"/>
      <c r="B2220" s="0"/>
      <c r="C2220" s="0"/>
      <c r="D2220" s="0"/>
      <c r="E2220" s="0"/>
      <c r="F2220" s="0"/>
      <c r="G2220" s="0"/>
      <c r="H2220" s="0"/>
      <c r="I2220" s="0"/>
      <c r="J2220" s="0"/>
      <c r="K2220" s="0"/>
      <c r="L2220" s="0"/>
      <c r="M2220" s="0"/>
      <c r="N2220" s="0"/>
      <c r="O2220" s="0"/>
      <c r="P2220" s="0"/>
      <c r="Q2220" s="287"/>
      <c r="R2220" s="287"/>
      <c r="S2220" s="287"/>
    </row>
    <row r="2221" customFormat="false" ht="12.75" hidden="false" customHeight="true" outlineLevel="0" collapsed="false">
      <c r="A2221" s="0"/>
      <c r="B2221" s="0"/>
      <c r="C2221" s="0"/>
      <c r="D2221" s="0"/>
      <c r="E2221" s="0"/>
      <c r="F2221" s="0"/>
      <c r="G2221" s="0"/>
      <c r="H2221" s="0"/>
      <c r="I2221" s="0"/>
      <c r="J2221" s="0"/>
      <c r="K2221" s="0"/>
      <c r="L2221" s="0"/>
      <c r="M2221" s="0"/>
      <c r="N2221" s="0"/>
      <c r="O2221" s="0"/>
      <c r="P2221" s="0"/>
      <c r="Q2221" s="287"/>
      <c r="R2221" s="287"/>
      <c r="S2221" s="287"/>
    </row>
    <row r="2222" customFormat="false" ht="12.75" hidden="false" customHeight="true" outlineLevel="0" collapsed="false">
      <c r="A2222" s="0"/>
      <c r="B2222" s="0"/>
      <c r="C2222" s="0"/>
      <c r="D2222" s="0"/>
      <c r="E2222" s="0"/>
      <c r="F2222" s="0"/>
      <c r="G2222" s="0"/>
      <c r="H2222" s="0"/>
      <c r="I2222" s="0"/>
      <c r="J2222" s="0"/>
      <c r="K2222" s="0"/>
      <c r="L2222" s="0"/>
      <c r="M2222" s="0"/>
      <c r="N2222" s="0"/>
      <c r="O2222" s="0"/>
      <c r="P2222" s="0"/>
      <c r="Q2222" s="287"/>
      <c r="R2222" s="287"/>
      <c r="S2222" s="287"/>
    </row>
    <row r="2223" customFormat="false" ht="12.75" hidden="false" customHeight="true" outlineLevel="0" collapsed="false">
      <c r="A2223" s="0"/>
      <c r="B2223" s="0"/>
      <c r="C2223" s="0"/>
      <c r="D2223" s="0"/>
      <c r="E2223" s="0"/>
      <c r="F2223" s="0"/>
      <c r="G2223" s="0"/>
      <c r="H2223" s="0"/>
      <c r="I2223" s="0"/>
      <c r="J2223" s="0"/>
      <c r="K2223" s="0"/>
      <c r="L2223" s="0"/>
      <c r="M2223" s="0"/>
      <c r="N2223" s="0"/>
      <c r="O2223" s="0"/>
      <c r="P2223" s="0"/>
      <c r="Q2223" s="287"/>
      <c r="R2223" s="287"/>
      <c r="S2223" s="287"/>
    </row>
    <row r="2224" customFormat="false" ht="12.75" hidden="false" customHeight="true" outlineLevel="0" collapsed="false">
      <c r="A2224" s="0"/>
      <c r="B2224" s="0"/>
      <c r="C2224" s="0"/>
      <c r="D2224" s="0"/>
      <c r="E2224" s="0"/>
      <c r="F2224" s="0"/>
      <c r="G2224" s="0"/>
      <c r="H2224" s="0"/>
      <c r="I2224" s="0"/>
      <c r="J2224" s="0"/>
      <c r="K2224" s="0"/>
      <c r="L2224" s="0"/>
      <c r="M2224" s="0"/>
      <c r="N2224" s="0"/>
      <c r="O2224" s="0"/>
      <c r="P2224" s="0"/>
      <c r="Q2224" s="287"/>
      <c r="R2224" s="287"/>
      <c r="S2224" s="287"/>
    </row>
    <row r="2225" customFormat="false" ht="12.75" hidden="false" customHeight="true" outlineLevel="0" collapsed="false">
      <c r="A2225" s="0"/>
      <c r="B2225" s="0"/>
      <c r="C2225" s="0"/>
      <c r="D2225" s="0"/>
      <c r="E2225" s="0"/>
      <c r="F2225" s="0"/>
      <c r="G2225" s="0"/>
      <c r="H2225" s="0"/>
      <c r="I2225" s="0"/>
      <c r="J2225" s="0"/>
      <c r="K2225" s="0"/>
      <c r="L2225" s="0"/>
      <c r="M2225" s="0"/>
      <c r="N2225" s="0"/>
      <c r="O2225" s="0"/>
      <c r="P2225" s="0"/>
      <c r="Q2225" s="287"/>
      <c r="R2225" s="287"/>
      <c r="S2225" s="287"/>
    </row>
    <row r="2226" customFormat="false" ht="12.75" hidden="false" customHeight="true" outlineLevel="0" collapsed="false">
      <c r="A2226" s="0"/>
      <c r="B2226" s="0"/>
      <c r="C2226" s="0"/>
      <c r="D2226" s="0"/>
      <c r="E2226" s="0"/>
      <c r="F2226" s="0"/>
      <c r="G2226" s="0"/>
      <c r="H2226" s="0"/>
      <c r="I2226" s="0"/>
      <c r="J2226" s="0"/>
      <c r="K2226" s="0"/>
      <c r="L2226" s="0"/>
      <c r="M2226" s="0"/>
      <c r="N2226" s="0"/>
      <c r="O2226" s="0"/>
      <c r="P2226" s="0"/>
      <c r="Q2226" s="287"/>
      <c r="R2226" s="287"/>
      <c r="S2226" s="287"/>
    </row>
    <row r="2227" customFormat="false" ht="12.75" hidden="false" customHeight="true" outlineLevel="0" collapsed="false">
      <c r="A2227" s="0"/>
      <c r="B2227" s="0"/>
      <c r="C2227" s="0"/>
      <c r="D2227" s="0"/>
      <c r="E2227" s="0"/>
      <c r="F2227" s="0"/>
      <c r="G2227" s="0"/>
      <c r="H2227" s="0"/>
      <c r="I2227" s="0"/>
      <c r="J2227" s="0"/>
      <c r="K2227" s="0"/>
      <c r="L2227" s="0"/>
      <c r="M2227" s="0"/>
      <c r="N2227" s="0"/>
      <c r="O2227" s="0"/>
      <c r="P2227" s="0"/>
      <c r="Q2227" s="287"/>
      <c r="R2227" s="287"/>
      <c r="S2227" s="287"/>
    </row>
    <row r="2228" customFormat="false" ht="12.75" hidden="false" customHeight="true" outlineLevel="0" collapsed="false">
      <c r="A2228" s="0"/>
      <c r="B2228" s="0"/>
      <c r="C2228" s="0"/>
      <c r="D2228" s="0"/>
      <c r="E2228" s="0"/>
      <c r="F2228" s="0"/>
      <c r="G2228" s="0"/>
      <c r="H2228" s="0"/>
      <c r="I2228" s="0"/>
      <c r="J2228" s="0"/>
      <c r="K2228" s="0"/>
      <c r="L2228" s="0"/>
      <c r="M2228" s="0"/>
      <c r="N2228" s="0"/>
      <c r="O2228" s="0"/>
      <c r="P2228" s="0"/>
      <c r="Q2228" s="287"/>
      <c r="R2228" s="287"/>
      <c r="S2228" s="287"/>
    </row>
    <row r="2229" customFormat="false" ht="12.75" hidden="false" customHeight="true" outlineLevel="0" collapsed="false">
      <c r="A2229" s="0"/>
      <c r="B2229" s="0"/>
      <c r="C2229" s="0"/>
      <c r="D2229" s="0"/>
      <c r="E2229" s="0"/>
      <c r="F2229" s="0"/>
      <c r="G2229" s="0"/>
      <c r="H2229" s="0"/>
      <c r="I2229" s="0"/>
      <c r="J2229" s="0"/>
      <c r="K2229" s="0"/>
      <c r="L2229" s="0"/>
      <c r="M2229" s="0"/>
      <c r="N2229" s="0"/>
      <c r="O2229" s="0"/>
      <c r="P2229" s="0"/>
      <c r="Q2229" s="287"/>
      <c r="R2229" s="287"/>
      <c r="S2229" s="287"/>
    </row>
    <row r="2230" customFormat="false" ht="12.75" hidden="false" customHeight="true" outlineLevel="0" collapsed="false">
      <c r="A2230" s="0"/>
      <c r="B2230" s="0"/>
      <c r="C2230" s="0"/>
      <c r="D2230" s="0"/>
      <c r="E2230" s="0"/>
      <c r="F2230" s="0"/>
      <c r="G2230" s="0"/>
      <c r="H2230" s="0"/>
      <c r="I2230" s="0"/>
      <c r="J2230" s="0"/>
      <c r="K2230" s="0"/>
      <c r="L2230" s="0"/>
      <c r="M2230" s="0"/>
      <c r="N2230" s="0"/>
      <c r="O2230" s="0"/>
      <c r="P2230" s="0"/>
      <c r="Q2230" s="287"/>
      <c r="R2230" s="287"/>
      <c r="S2230" s="287"/>
    </row>
    <row r="2231" customFormat="false" ht="12.75" hidden="false" customHeight="true" outlineLevel="0" collapsed="false">
      <c r="A2231" s="0"/>
      <c r="B2231" s="0"/>
      <c r="C2231" s="0"/>
      <c r="D2231" s="0"/>
      <c r="E2231" s="0"/>
      <c r="F2231" s="0"/>
      <c r="G2231" s="0"/>
      <c r="H2231" s="0"/>
      <c r="I2231" s="0"/>
      <c r="J2231" s="0"/>
      <c r="K2231" s="0"/>
      <c r="L2231" s="0"/>
      <c r="M2231" s="0"/>
      <c r="N2231" s="0"/>
      <c r="O2231" s="0"/>
      <c r="P2231" s="0"/>
      <c r="Q2231" s="287"/>
      <c r="R2231" s="287"/>
      <c r="S2231" s="287"/>
    </row>
    <row r="2232" customFormat="false" ht="12.75" hidden="false" customHeight="true" outlineLevel="0" collapsed="false">
      <c r="A2232" s="0"/>
      <c r="B2232" s="0"/>
      <c r="C2232" s="0"/>
      <c r="D2232" s="0"/>
      <c r="E2232" s="0"/>
      <c r="F2232" s="0"/>
      <c r="G2232" s="0"/>
      <c r="H2232" s="0"/>
      <c r="I2232" s="0"/>
      <c r="J2232" s="0"/>
      <c r="K2232" s="0"/>
      <c r="L2232" s="0"/>
      <c r="M2232" s="0"/>
      <c r="N2232" s="0"/>
      <c r="O2232" s="0"/>
      <c r="P2232" s="0"/>
      <c r="Q2232" s="287"/>
      <c r="R2232" s="287"/>
      <c r="S2232" s="287"/>
    </row>
    <row r="2233" customFormat="false" ht="12.75" hidden="false" customHeight="true" outlineLevel="0" collapsed="false">
      <c r="A2233" s="0"/>
      <c r="B2233" s="0"/>
      <c r="C2233" s="0"/>
      <c r="D2233" s="0"/>
      <c r="E2233" s="0"/>
      <c r="F2233" s="0"/>
      <c r="G2233" s="0"/>
      <c r="H2233" s="0"/>
      <c r="I2233" s="0"/>
      <c r="J2233" s="0"/>
      <c r="K2233" s="0"/>
      <c r="L2233" s="0"/>
      <c r="M2233" s="0"/>
      <c r="N2233" s="0"/>
      <c r="O2233" s="0"/>
      <c r="P2233" s="0"/>
      <c r="Q2233" s="287"/>
      <c r="R2233" s="287"/>
      <c r="S2233" s="287"/>
    </row>
    <row r="2234" customFormat="false" ht="12.75" hidden="false" customHeight="true" outlineLevel="0" collapsed="false">
      <c r="A2234" s="0"/>
      <c r="B2234" s="0"/>
      <c r="C2234" s="0"/>
      <c r="D2234" s="0"/>
      <c r="E2234" s="0"/>
      <c r="F2234" s="0"/>
      <c r="G2234" s="0"/>
      <c r="H2234" s="0"/>
      <c r="I2234" s="0"/>
      <c r="J2234" s="0"/>
      <c r="K2234" s="0"/>
      <c r="L2234" s="0"/>
      <c r="M2234" s="0"/>
      <c r="N2234" s="0"/>
      <c r="O2234" s="0"/>
      <c r="P2234" s="0"/>
      <c r="Q2234" s="287"/>
      <c r="R2234" s="287"/>
      <c r="S2234" s="287"/>
    </row>
    <row r="2235" customFormat="false" ht="12.75" hidden="false" customHeight="true" outlineLevel="0" collapsed="false">
      <c r="A2235" s="0"/>
      <c r="B2235" s="0"/>
      <c r="C2235" s="0"/>
      <c r="D2235" s="0"/>
      <c r="E2235" s="0"/>
      <c r="F2235" s="0"/>
      <c r="G2235" s="0"/>
      <c r="H2235" s="0"/>
      <c r="I2235" s="0"/>
      <c r="J2235" s="0"/>
      <c r="K2235" s="0"/>
      <c r="L2235" s="0"/>
      <c r="M2235" s="0"/>
      <c r="N2235" s="0"/>
      <c r="O2235" s="0"/>
      <c r="P2235" s="0"/>
      <c r="Q2235" s="287"/>
      <c r="R2235" s="287"/>
      <c r="S2235" s="287"/>
    </row>
    <row r="2236" customFormat="false" ht="12.75" hidden="false" customHeight="true" outlineLevel="0" collapsed="false">
      <c r="A2236" s="0"/>
      <c r="B2236" s="0"/>
      <c r="C2236" s="0"/>
      <c r="D2236" s="0"/>
      <c r="E2236" s="0"/>
      <c r="F2236" s="0"/>
      <c r="G2236" s="0"/>
      <c r="H2236" s="0"/>
      <c r="I2236" s="0"/>
      <c r="J2236" s="0"/>
      <c r="K2236" s="0"/>
      <c r="L2236" s="0"/>
      <c r="M2236" s="0"/>
      <c r="N2236" s="0"/>
      <c r="O2236" s="0"/>
      <c r="P2236" s="0"/>
      <c r="Q2236" s="287"/>
      <c r="R2236" s="287"/>
      <c r="S2236" s="287"/>
    </row>
    <row r="2237" customFormat="false" ht="12.75" hidden="false" customHeight="true" outlineLevel="0" collapsed="false">
      <c r="A2237" s="0"/>
      <c r="B2237" s="0"/>
      <c r="C2237" s="0"/>
      <c r="D2237" s="0"/>
      <c r="E2237" s="0"/>
      <c r="F2237" s="0"/>
      <c r="G2237" s="0"/>
      <c r="H2237" s="0"/>
      <c r="I2237" s="0"/>
      <c r="J2237" s="0"/>
      <c r="K2237" s="0"/>
      <c r="L2237" s="0"/>
      <c r="M2237" s="0"/>
      <c r="N2237" s="0"/>
      <c r="O2237" s="0"/>
      <c r="P2237" s="0"/>
      <c r="Q2237" s="287"/>
      <c r="R2237" s="287"/>
      <c r="S2237" s="287"/>
    </row>
    <row r="2238" customFormat="false" ht="12.75" hidden="false" customHeight="true" outlineLevel="0" collapsed="false">
      <c r="A2238" s="0"/>
      <c r="B2238" s="0"/>
      <c r="C2238" s="0"/>
      <c r="D2238" s="0"/>
      <c r="E2238" s="0"/>
      <c r="F2238" s="0"/>
      <c r="G2238" s="0"/>
      <c r="H2238" s="0"/>
      <c r="I2238" s="0"/>
      <c r="J2238" s="0"/>
      <c r="K2238" s="0"/>
      <c r="L2238" s="0"/>
      <c r="M2238" s="0"/>
      <c r="N2238" s="0"/>
      <c r="O2238" s="0"/>
      <c r="P2238" s="0"/>
      <c r="Q2238" s="287"/>
      <c r="R2238" s="287"/>
      <c r="S2238" s="287"/>
    </row>
    <row r="2239" customFormat="false" ht="12.75" hidden="false" customHeight="true" outlineLevel="0" collapsed="false">
      <c r="A2239" s="0"/>
      <c r="B2239" s="0"/>
      <c r="C2239" s="0"/>
      <c r="D2239" s="0"/>
      <c r="E2239" s="0"/>
      <c r="F2239" s="0"/>
      <c r="G2239" s="0"/>
      <c r="H2239" s="0"/>
      <c r="I2239" s="0"/>
      <c r="J2239" s="0"/>
      <c r="K2239" s="0"/>
      <c r="L2239" s="0"/>
      <c r="M2239" s="0"/>
      <c r="N2239" s="0"/>
      <c r="O2239" s="0"/>
      <c r="P2239" s="0"/>
      <c r="Q2239" s="287"/>
      <c r="R2239" s="287"/>
      <c r="S2239" s="287"/>
    </row>
    <row r="2240" customFormat="false" ht="12.75" hidden="false" customHeight="true" outlineLevel="0" collapsed="false">
      <c r="A2240" s="0"/>
      <c r="B2240" s="0"/>
      <c r="C2240" s="0"/>
      <c r="D2240" s="0"/>
      <c r="E2240" s="0"/>
      <c r="F2240" s="0"/>
      <c r="G2240" s="0"/>
      <c r="H2240" s="0"/>
      <c r="I2240" s="0"/>
      <c r="J2240" s="0"/>
      <c r="K2240" s="0"/>
      <c r="L2240" s="0"/>
      <c r="M2240" s="0"/>
      <c r="N2240" s="0"/>
      <c r="O2240" s="0"/>
      <c r="P2240" s="0"/>
      <c r="Q2240" s="287"/>
      <c r="R2240" s="287"/>
      <c r="S2240" s="287"/>
    </row>
    <row r="2241" customFormat="false" ht="12.75" hidden="false" customHeight="true" outlineLevel="0" collapsed="false">
      <c r="A2241" s="0"/>
      <c r="B2241" s="0"/>
      <c r="C2241" s="0"/>
      <c r="D2241" s="0"/>
      <c r="E2241" s="0"/>
      <c r="F2241" s="0"/>
      <c r="G2241" s="0"/>
      <c r="H2241" s="0"/>
      <c r="I2241" s="0"/>
      <c r="J2241" s="0"/>
      <c r="K2241" s="0"/>
      <c r="L2241" s="0"/>
      <c r="M2241" s="0"/>
      <c r="N2241" s="0"/>
      <c r="O2241" s="0"/>
      <c r="P2241" s="0"/>
      <c r="Q2241" s="287"/>
      <c r="R2241" s="287"/>
      <c r="S2241" s="287"/>
    </row>
    <row r="2242" customFormat="false" ht="12.75" hidden="false" customHeight="true" outlineLevel="0" collapsed="false">
      <c r="A2242" s="0"/>
      <c r="B2242" s="0"/>
      <c r="C2242" s="0"/>
      <c r="D2242" s="0"/>
      <c r="E2242" s="0"/>
      <c r="F2242" s="0"/>
      <c r="G2242" s="0"/>
      <c r="H2242" s="0"/>
      <c r="I2242" s="0"/>
      <c r="J2242" s="0"/>
      <c r="K2242" s="0"/>
      <c r="L2242" s="0"/>
      <c r="M2242" s="0"/>
      <c r="N2242" s="0"/>
      <c r="O2242" s="0"/>
      <c r="P2242" s="0"/>
      <c r="Q2242" s="287"/>
      <c r="R2242" s="287"/>
      <c r="S2242" s="287"/>
    </row>
    <row r="2243" customFormat="false" ht="12.75" hidden="false" customHeight="true" outlineLevel="0" collapsed="false">
      <c r="A2243" s="0"/>
      <c r="B2243" s="0"/>
      <c r="C2243" s="0"/>
      <c r="D2243" s="0"/>
      <c r="E2243" s="0"/>
      <c r="F2243" s="0"/>
      <c r="G2243" s="0"/>
      <c r="H2243" s="0"/>
      <c r="I2243" s="0"/>
      <c r="J2243" s="0"/>
      <c r="K2243" s="0"/>
      <c r="L2243" s="0"/>
      <c r="M2243" s="0"/>
      <c r="N2243" s="0"/>
      <c r="O2243" s="0"/>
      <c r="P2243" s="0"/>
      <c r="Q2243" s="287"/>
      <c r="R2243" s="287"/>
      <c r="S2243" s="287"/>
    </row>
    <row r="2244" customFormat="false" ht="12.75" hidden="false" customHeight="true" outlineLevel="0" collapsed="false">
      <c r="A2244" s="0"/>
      <c r="B2244" s="0"/>
      <c r="C2244" s="0"/>
      <c r="D2244" s="0"/>
      <c r="E2244" s="0"/>
      <c r="F2244" s="0"/>
      <c r="G2244" s="0"/>
      <c r="H2244" s="0"/>
      <c r="I2244" s="0"/>
      <c r="J2244" s="0"/>
      <c r="K2244" s="0"/>
      <c r="L2244" s="0"/>
      <c r="M2244" s="0"/>
      <c r="N2244" s="0"/>
      <c r="O2244" s="0"/>
      <c r="P2244" s="0"/>
      <c r="Q2244" s="287"/>
      <c r="R2244" s="287"/>
      <c r="S2244" s="287"/>
    </row>
    <row r="2245" customFormat="false" ht="12.75" hidden="false" customHeight="true" outlineLevel="0" collapsed="false">
      <c r="A2245" s="0"/>
      <c r="B2245" s="0"/>
      <c r="C2245" s="0"/>
      <c r="D2245" s="0"/>
      <c r="E2245" s="0"/>
      <c r="F2245" s="0"/>
      <c r="G2245" s="0"/>
      <c r="H2245" s="0"/>
      <c r="I2245" s="0"/>
      <c r="J2245" s="0"/>
      <c r="K2245" s="0"/>
      <c r="L2245" s="0"/>
      <c r="M2245" s="0"/>
      <c r="N2245" s="0"/>
      <c r="O2245" s="0"/>
      <c r="P2245" s="0"/>
      <c r="Q2245" s="287"/>
      <c r="R2245" s="287"/>
      <c r="S2245" s="287"/>
    </row>
    <row r="2246" customFormat="false" ht="12.75" hidden="false" customHeight="true" outlineLevel="0" collapsed="false">
      <c r="A2246" s="0"/>
      <c r="B2246" s="0"/>
      <c r="C2246" s="0"/>
      <c r="D2246" s="0"/>
      <c r="E2246" s="0"/>
      <c r="F2246" s="0"/>
      <c r="G2246" s="0"/>
      <c r="H2246" s="0"/>
      <c r="I2246" s="0"/>
      <c r="J2246" s="0"/>
      <c r="K2246" s="0"/>
      <c r="L2246" s="0"/>
      <c r="M2246" s="0"/>
      <c r="N2246" s="0"/>
      <c r="O2246" s="0"/>
      <c r="P2246" s="0"/>
      <c r="Q2246" s="287"/>
      <c r="R2246" s="287"/>
      <c r="S2246" s="287"/>
    </row>
    <row r="2247" customFormat="false" ht="12.75" hidden="false" customHeight="true" outlineLevel="0" collapsed="false">
      <c r="A2247" s="0"/>
      <c r="B2247" s="0"/>
      <c r="C2247" s="0"/>
      <c r="D2247" s="0"/>
      <c r="E2247" s="0"/>
      <c r="F2247" s="0"/>
      <c r="G2247" s="0"/>
      <c r="H2247" s="0"/>
      <c r="I2247" s="0"/>
      <c r="J2247" s="0"/>
      <c r="K2247" s="0"/>
      <c r="L2247" s="0"/>
      <c r="M2247" s="0"/>
      <c r="N2247" s="0"/>
      <c r="O2247" s="0"/>
      <c r="P2247" s="0"/>
      <c r="Q2247" s="287"/>
      <c r="R2247" s="287"/>
      <c r="S2247" s="287"/>
    </row>
    <row r="2248" customFormat="false" ht="12.75" hidden="false" customHeight="true" outlineLevel="0" collapsed="false">
      <c r="A2248" s="0"/>
      <c r="B2248" s="0"/>
      <c r="C2248" s="0"/>
      <c r="D2248" s="0"/>
      <c r="E2248" s="0"/>
      <c r="F2248" s="0"/>
      <c r="G2248" s="0"/>
      <c r="H2248" s="0"/>
      <c r="I2248" s="0"/>
      <c r="J2248" s="0"/>
      <c r="K2248" s="0"/>
      <c r="L2248" s="0"/>
      <c r="M2248" s="0"/>
      <c r="N2248" s="0"/>
      <c r="O2248" s="0"/>
      <c r="P2248" s="0"/>
      <c r="Q2248" s="287"/>
      <c r="R2248" s="287"/>
      <c r="S2248" s="287"/>
    </row>
    <row r="2249" customFormat="false" ht="12.75" hidden="false" customHeight="true" outlineLevel="0" collapsed="false">
      <c r="A2249" s="0"/>
      <c r="B2249" s="0"/>
      <c r="C2249" s="0"/>
      <c r="D2249" s="0"/>
      <c r="E2249" s="0"/>
      <c r="F2249" s="0"/>
      <c r="G2249" s="0"/>
      <c r="H2249" s="0"/>
      <c r="I2249" s="0"/>
      <c r="J2249" s="0"/>
      <c r="K2249" s="0"/>
      <c r="L2249" s="0"/>
      <c r="M2249" s="0"/>
      <c r="N2249" s="0"/>
      <c r="O2249" s="0"/>
      <c r="P2249" s="0"/>
      <c r="Q2249" s="287"/>
      <c r="R2249" s="287"/>
      <c r="S2249" s="287"/>
    </row>
    <row r="2250" customFormat="false" ht="12.75" hidden="false" customHeight="true" outlineLevel="0" collapsed="false">
      <c r="A2250" s="0"/>
      <c r="B2250" s="0"/>
      <c r="C2250" s="0"/>
      <c r="D2250" s="0"/>
      <c r="E2250" s="0"/>
      <c r="F2250" s="0"/>
      <c r="G2250" s="0"/>
      <c r="H2250" s="0"/>
      <c r="I2250" s="0"/>
      <c r="J2250" s="0"/>
      <c r="K2250" s="0"/>
      <c r="L2250" s="0"/>
      <c r="M2250" s="0"/>
      <c r="N2250" s="0"/>
      <c r="O2250" s="0"/>
      <c r="P2250" s="0"/>
      <c r="Q2250" s="287"/>
      <c r="R2250" s="287"/>
      <c r="S2250" s="287"/>
    </row>
    <row r="2251" customFormat="false" ht="12.75" hidden="false" customHeight="true" outlineLevel="0" collapsed="false">
      <c r="A2251" s="0"/>
      <c r="B2251" s="0"/>
      <c r="C2251" s="0"/>
      <c r="D2251" s="0"/>
      <c r="E2251" s="0"/>
      <c r="F2251" s="0"/>
      <c r="G2251" s="0"/>
      <c r="H2251" s="0"/>
      <c r="I2251" s="0"/>
      <c r="J2251" s="0"/>
      <c r="K2251" s="0"/>
      <c r="L2251" s="0"/>
      <c r="M2251" s="0"/>
      <c r="N2251" s="0"/>
      <c r="O2251" s="0"/>
      <c r="P2251" s="0"/>
      <c r="Q2251" s="287"/>
      <c r="R2251" s="287"/>
      <c r="S2251" s="287"/>
    </row>
    <row r="2252" customFormat="false" ht="12.75" hidden="false" customHeight="true" outlineLevel="0" collapsed="false">
      <c r="A2252" s="0"/>
      <c r="B2252" s="0"/>
      <c r="C2252" s="0"/>
      <c r="D2252" s="0"/>
      <c r="E2252" s="0"/>
      <c r="F2252" s="0"/>
      <c r="G2252" s="0"/>
      <c r="H2252" s="0"/>
      <c r="I2252" s="0"/>
      <c r="J2252" s="0"/>
      <c r="K2252" s="0"/>
      <c r="L2252" s="0"/>
      <c r="M2252" s="0"/>
      <c r="N2252" s="0"/>
      <c r="O2252" s="0"/>
      <c r="P2252" s="0"/>
      <c r="Q2252" s="287"/>
      <c r="R2252" s="287"/>
      <c r="S2252" s="287"/>
    </row>
    <row r="2253" customFormat="false" ht="12.75" hidden="false" customHeight="true" outlineLevel="0" collapsed="false">
      <c r="A2253" s="0"/>
      <c r="B2253" s="0"/>
      <c r="C2253" s="0"/>
      <c r="D2253" s="0"/>
      <c r="E2253" s="0"/>
      <c r="F2253" s="0"/>
      <c r="G2253" s="0"/>
      <c r="H2253" s="0"/>
      <c r="I2253" s="0"/>
      <c r="J2253" s="0"/>
      <c r="K2253" s="0"/>
      <c r="L2253" s="0"/>
      <c r="M2253" s="0"/>
      <c r="N2253" s="0"/>
      <c r="O2253" s="0"/>
      <c r="P2253" s="0"/>
      <c r="Q2253" s="287"/>
      <c r="R2253" s="287"/>
      <c r="S2253" s="287"/>
    </row>
    <row r="2254" customFormat="false" ht="12.75" hidden="false" customHeight="true" outlineLevel="0" collapsed="false">
      <c r="A2254" s="0"/>
      <c r="B2254" s="0"/>
      <c r="C2254" s="0"/>
      <c r="D2254" s="0"/>
      <c r="E2254" s="0"/>
      <c r="F2254" s="0"/>
      <c r="G2254" s="0"/>
      <c r="H2254" s="0"/>
      <c r="I2254" s="0"/>
      <c r="J2254" s="0"/>
      <c r="K2254" s="0"/>
      <c r="L2254" s="0"/>
      <c r="M2254" s="0"/>
      <c r="N2254" s="0"/>
      <c r="O2254" s="0"/>
      <c r="P2254" s="0"/>
      <c r="Q2254" s="287"/>
      <c r="R2254" s="287"/>
      <c r="S2254" s="287"/>
    </row>
    <row r="2255" customFormat="false" ht="12.75" hidden="false" customHeight="true" outlineLevel="0" collapsed="false">
      <c r="A2255" s="0"/>
      <c r="B2255" s="0"/>
      <c r="C2255" s="0"/>
      <c r="D2255" s="0"/>
      <c r="E2255" s="0"/>
      <c r="F2255" s="0"/>
      <c r="G2255" s="0"/>
      <c r="H2255" s="0"/>
      <c r="I2255" s="0"/>
      <c r="J2255" s="0"/>
      <c r="K2255" s="0"/>
      <c r="L2255" s="0"/>
      <c r="M2255" s="0"/>
      <c r="N2255" s="0"/>
      <c r="O2255" s="0"/>
      <c r="P2255" s="0"/>
      <c r="Q2255" s="287"/>
      <c r="R2255" s="287"/>
      <c r="S2255" s="287"/>
    </row>
    <row r="2256" customFormat="false" ht="12.75" hidden="false" customHeight="true" outlineLevel="0" collapsed="false">
      <c r="A2256" s="0"/>
      <c r="B2256" s="0"/>
      <c r="C2256" s="0"/>
      <c r="D2256" s="0"/>
      <c r="E2256" s="0"/>
      <c r="F2256" s="0"/>
      <c r="G2256" s="0"/>
      <c r="H2256" s="0"/>
      <c r="I2256" s="0"/>
      <c r="J2256" s="0"/>
      <c r="K2256" s="0"/>
      <c r="L2256" s="0"/>
      <c r="M2256" s="0"/>
      <c r="N2256" s="0"/>
      <c r="O2256" s="0"/>
      <c r="P2256" s="0"/>
      <c r="Q2256" s="287"/>
      <c r="R2256" s="287"/>
      <c r="S2256" s="287"/>
    </row>
    <row r="2257" customFormat="false" ht="12.75" hidden="false" customHeight="true" outlineLevel="0" collapsed="false">
      <c r="A2257" s="0"/>
      <c r="B2257" s="0"/>
      <c r="C2257" s="0"/>
      <c r="D2257" s="0"/>
      <c r="E2257" s="0"/>
      <c r="F2257" s="0"/>
      <c r="G2257" s="0"/>
      <c r="H2257" s="0"/>
      <c r="I2257" s="0"/>
      <c r="J2257" s="0"/>
      <c r="K2257" s="0"/>
      <c r="L2257" s="0"/>
      <c r="M2257" s="0"/>
      <c r="N2257" s="0"/>
      <c r="O2257" s="0"/>
      <c r="P2257" s="0"/>
      <c r="Q2257" s="287"/>
      <c r="R2257" s="287"/>
      <c r="S2257" s="287"/>
    </row>
    <row r="2258" customFormat="false" ht="12.75" hidden="false" customHeight="true" outlineLevel="0" collapsed="false">
      <c r="A2258" s="0"/>
      <c r="B2258" s="0"/>
      <c r="C2258" s="0"/>
      <c r="D2258" s="0"/>
      <c r="E2258" s="0"/>
      <c r="F2258" s="0"/>
      <c r="G2258" s="0"/>
      <c r="H2258" s="0"/>
      <c r="I2258" s="0"/>
      <c r="J2258" s="0"/>
      <c r="K2258" s="0"/>
      <c r="L2258" s="0"/>
      <c r="M2258" s="0"/>
      <c r="N2258" s="0"/>
      <c r="O2258" s="0"/>
      <c r="P2258" s="0"/>
      <c r="Q2258" s="287"/>
      <c r="R2258" s="287"/>
      <c r="S2258" s="287"/>
    </row>
    <row r="2259" customFormat="false" ht="12.75" hidden="false" customHeight="true" outlineLevel="0" collapsed="false">
      <c r="A2259" s="0"/>
      <c r="B2259" s="0"/>
      <c r="C2259" s="0"/>
      <c r="D2259" s="0"/>
      <c r="E2259" s="0"/>
      <c r="F2259" s="0"/>
      <c r="G2259" s="0"/>
      <c r="H2259" s="0"/>
      <c r="I2259" s="0"/>
      <c r="J2259" s="0"/>
      <c r="K2259" s="0"/>
      <c r="L2259" s="0"/>
      <c r="M2259" s="0"/>
      <c r="N2259" s="0"/>
      <c r="O2259" s="0"/>
      <c r="P2259" s="0"/>
      <c r="Q2259" s="287"/>
      <c r="R2259" s="287"/>
      <c r="S2259" s="287"/>
    </row>
    <row r="2260" customFormat="false" ht="12.75" hidden="false" customHeight="true" outlineLevel="0" collapsed="false">
      <c r="A2260" s="0"/>
      <c r="B2260" s="0"/>
      <c r="C2260" s="0"/>
      <c r="D2260" s="0"/>
      <c r="E2260" s="0"/>
      <c r="F2260" s="0"/>
      <c r="G2260" s="0"/>
      <c r="H2260" s="0"/>
      <c r="I2260" s="0"/>
      <c r="J2260" s="0"/>
      <c r="K2260" s="0"/>
      <c r="L2260" s="0"/>
      <c r="M2260" s="0"/>
      <c r="N2260" s="0"/>
      <c r="O2260" s="0"/>
      <c r="P2260" s="0"/>
      <c r="Q2260" s="287"/>
      <c r="R2260" s="287"/>
      <c r="S2260" s="287"/>
    </row>
    <row r="2261" customFormat="false" ht="12.75" hidden="false" customHeight="true" outlineLevel="0" collapsed="false">
      <c r="A2261" s="0"/>
      <c r="B2261" s="0"/>
      <c r="C2261" s="0"/>
      <c r="D2261" s="0"/>
      <c r="E2261" s="0"/>
      <c r="F2261" s="0"/>
      <c r="G2261" s="0"/>
      <c r="H2261" s="0"/>
      <c r="I2261" s="0"/>
      <c r="J2261" s="0"/>
      <c r="K2261" s="0"/>
      <c r="L2261" s="0"/>
      <c r="M2261" s="0"/>
      <c r="N2261" s="0"/>
      <c r="O2261" s="0"/>
      <c r="P2261" s="0"/>
      <c r="Q2261" s="287"/>
      <c r="R2261" s="287"/>
      <c r="S2261" s="287"/>
    </row>
    <row r="2262" customFormat="false" ht="12.75" hidden="false" customHeight="true" outlineLevel="0" collapsed="false">
      <c r="A2262" s="0"/>
      <c r="B2262" s="0"/>
      <c r="C2262" s="0"/>
      <c r="D2262" s="0"/>
      <c r="E2262" s="0"/>
      <c r="F2262" s="0"/>
      <c r="G2262" s="0"/>
      <c r="H2262" s="0"/>
      <c r="I2262" s="0"/>
      <c r="J2262" s="0"/>
      <c r="K2262" s="0"/>
      <c r="L2262" s="0"/>
      <c r="M2262" s="0"/>
      <c r="N2262" s="0"/>
      <c r="O2262" s="0"/>
      <c r="P2262" s="0"/>
      <c r="Q2262" s="287"/>
      <c r="R2262" s="287"/>
      <c r="S2262" s="287"/>
    </row>
    <row r="2263" customFormat="false" ht="12.75" hidden="false" customHeight="true" outlineLevel="0" collapsed="false">
      <c r="A2263" s="0"/>
      <c r="B2263" s="0"/>
      <c r="C2263" s="0"/>
      <c r="D2263" s="0"/>
      <c r="E2263" s="0"/>
      <c r="F2263" s="0"/>
      <c r="G2263" s="0"/>
      <c r="H2263" s="0"/>
      <c r="I2263" s="0"/>
      <c r="J2263" s="0"/>
      <c r="K2263" s="0"/>
      <c r="L2263" s="0"/>
      <c r="M2263" s="0"/>
      <c r="N2263" s="0"/>
      <c r="O2263" s="0"/>
      <c r="P2263" s="0"/>
      <c r="Q2263" s="287"/>
      <c r="R2263" s="287"/>
      <c r="S2263" s="287"/>
    </row>
    <row r="2264" customFormat="false" ht="12.75" hidden="false" customHeight="true" outlineLevel="0" collapsed="false">
      <c r="A2264" s="0"/>
      <c r="B2264" s="0"/>
      <c r="C2264" s="0"/>
      <c r="D2264" s="0"/>
      <c r="E2264" s="0"/>
      <c r="F2264" s="0"/>
      <c r="G2264" s="0"/>
      <c r="H2264" s="0"/>
      <c r="I2264" s="0"/>
      <c r="J2264" s="0"/>
      <c r="K2264" s="0"/>
      <c r="L2264" s="0"/>
      <c r="M2264" s="0"/>
      <c r="N2264" s="0"/>
      <c r="O2264" s="0"/>
      <c r="P2264" s="0"/>
      <c r="Q2264" s="287"/>
      <c r="R2264" s="287"/>
      <c r="S2264" s="287"/>
    </row>
    <row r="2265" customFormat="false" ht="12.75" hidden="false" customHeight="true" outlineLevel="0" collapsed="false">
      <c r="A2265" s="0"/>
      <c r="B2265" s="0"/>
      <c r="C2265" s="0"/>
      <c r="D2265" s="0"/>
      <c r="E2265" s="0"/>
      <c r="F2265" s="0"/>
      <c r="G2265" s="0"/>
      <c r="H2265" s="0"/>
      <c r="I2265" s="0"/>
      <c r="J2265" s="0"/>
      <c r="K2265" s="0"/>
      <c r="L2265" s="0"/>
      <c r="M2265" s="0"/>
      <c r="N2265" s="0"/>
      <c r="O2265" s="0"/>
      <c r="P2265" s="0"/>
      <c r="Q2265" s="287"/>
      <c r="R2265" s="287"/>
      <c r="S2265" s="287"/>
    </row>
    <row r="2266" customFormat="false" ht="12.75" hidden="false" customHeight="true" outlineLevel="0" collapsed="false">
      <c r="A2266" s="0"/>
      <c r="B2266" s="0"/>
      <c r="C2266" s="0"/>
      <c r="D2266" s="0"/>
      <c r="E2266" s="0"/>
      <c r="F2266" s="0"/>
      <c r="G2266" s="0"/>
      <c r="H2266" s="0"/>
      <c r="I2266" s="0"/>
      <c r="J2266" s="0"/>
      <c r="K2266" s="0"/>
      <c r="L2266" s="0"/>
      <c r="M2266" s="0"/>
      <c r="N2266" s="0"/>
      <c r="O2266" s="0"/>
      <c r="P2266" s="0"/>
      <c r="Q2266" s="287"/>
      <c r="R2266" s="287"/>
      <c r="S2266" s="287"/>
    </row>
    <row r="2267" customFormat="false" ht="12.75" hidden="false" customHeight="true" outlineLevel="0" collapsed="false">
      <c r="A2267" s="0"/>
      <c r="B2267" s="0"/>
      <c r="C2267" s="0"/>
      <c r="D2267" s="0"/>
      <c r="E2267" s="0"/>
      <c r="F2267" s="0"/>
      <c r="G2267" s="0"/>
      <c r="H2267" s="0"/>
      <c r="I2267" s="0"/>
      <c r="J2267" s="0"/>
      <c r="K2267" s="0"/>
      <c r="L2267" s="0"/>
      <c r="M2267" s="0"/>
      <c r="N2267" s="0"/>
      <c r="O2267" s="0"/>
      <c r="P2267" s="0"/>
      <c r="Q2267" s="287"/>
      <c r="R2267" s="287"/>
      <c r="S2267" s="287"/>
    </row>
    <row r="2268" customFormat="false" ht="12.75" hidden="false" customHeight="true" outlineLevel="0" collapsed="false">
      <c r="A2268" s="0"/>
      <c r="B2268" s="0"/>
      <c r="C2268" s="0"/>
      <c r="D2268" s="0"/>
      <c r="E2268" s="0"/>
      <c r="F2268" s="0"/>
      <c r="G2268" s="0"/>
      <c r="H2268" s="0"/>
      <c r="I2268" s="0"/>
      <c r="J2268" s="0"/>
      <c r="K2268" s="0"/>
      <c r="L2268" s="0"/>
      <c r="M2268" s="0"/>
      <c r="N2268" s="0"/>
      <c r="O2268" s="0"/>
      <c r="P2268" s="0"/>
      <c r="Q2268" s="287"/>
      <c r="R2268" s="287"/>
      <c r="S2268" s="287"/>
    </row>
    <row r="2269" customFormat="false" ht="12.75" hidden="false" customHeight="true" outlineLevel="0" collapsed="false">
      <c r="A2269" s="0"/>
      <c r="B2269" s="0"/>
      <c r="C2269" s="0"/>
      <c r="D2269" s="0"/>
      <c r="E2269" s="0"/>
      <c r="F2269" s="0"/>
      <c r="G2269" s="0"/>
      <c r="H2269" s="0"/>
      <c r="I2269" s="0"/>
      <c r="J2269" s="0"/>
      <c r="K2269" s="0"/>
      <c r="L2269" s="0"/>
      <c r="M2269" s="0"/>
      <c r="N2269" s="0"/>
      <c r="O2269" s="0"/>
      <c r="P2269" s="0"/>
      <c r="Q2269" s="287"/>
      <c r="R2269" s="287"/>
      <c r="S2269" s="287"/>
    </row>
    <row r="2270" customFormat="false" ht="12.75" hidden="false" customHeight="true" outlineLevel="0" collapsed="false">
      <c r="A2270" s="0"/>
      <c r="B2270" s="0"/>
      <c r="C2270" s="0"/>
      <c r="D2270" s="0"/>
      <c r="E2270" s="0"/>
      <c r="F2270" s="0"/>
      <c r="G2270" s="0"/>
      <c r="H2270" s="0"/>
      <c r="I2270" s="0"/>
      <c r="J2270" s="0"/>
      <c r="K2270" s="0"/>
      <c r="L2270" s="0"/>
      <c r="M2270" s="0"/>
      <c r="N2270" s="0"/>
      <c r="O2270" s="0"/>
      <c r="P2270" s="0"/>
      <c r="Q2270" s="287"/>
      <c r="R2270" s="287"/>
      <c r="S2270" s="287"/>
    </row>
    <row r="2271" customFormat="false" ht="12.75" hidden="false" customHeight="true" outlineLevel="0" collapsed="false">
      <c r="A2271" s="0"/>
      <c r="B2271" s="0"/>
      <c r="C2271" s="0"/>
      <c r="D2271" s="0"/>
      <c r="E2271" s="0"/>
      <c r="F2271" s="0"/>
      <c r="G2271" s="0"/>
      <c r="H2271" s="0"/>
      <c r="I2271" s="0"/>
      <c r="J2271" s="0"/>
      <c r="K2271" s="0"/>
      <c r="L2271" s="0"/>
      <c r="M2271" s="0"/>
      <c r="N2271" s="0"/>
      <c r="O2271" s="0"/>
      <c r="P2271" s="0"/>
      <c r="Q2271" s="287"/>
      <c r="R2271" s="287"/>
      <c r="S2271" s="287"/>
    </row>
    <row r="2272" customFormat="false" ht="12.75" hidden="false" customHeight="true" outlineLevel="0" collapsed="false">
      <c r="A2272" s="0"/>
      <c r="B2272" s="0"/>
      <c r="C2272" s="0"/>
      <c r="D2272" s="0"/>
      <c r="E2272" s="0"/>
      <c r="F2272" s="0"/>
      <c r="G2272" s="0"/>
      <c r="H2272" s="0"/>
      <c r="I2272" s="0"/>
      <c r="J2272" s="0"/>
      <c r="K2272" s="0"/>
      <c r="L2272" s="0"/>
      <c r="M2272" s="0"/>
      <c r="N2272" s="0"/>
      <c r="O2272" s="0"/>
      <c r="P2272" s="0"/>
      <c r="Q2272" s="287"/>
      <c r="R2272" s="287"/>
      <c r="S2272" s="287"/>
    </row>
    <row r="2273" customFormat="false" ht="12.75" hidden="false" customHeight="true" outlineLevel="0" collapsed="false">
      <c r="A2273" s="0"/>
      <c r="B2273" s="0"/>
      <c r="C2273" s="0"/>
      <c r="D2273" s="0"/>
      <c r="E2273" s="0"/>
      <c r="F2273" s="0"/>
      <c r="G2273" s="0"/>
      <c r="H2273" s="0"/>
      <c r="I2273" s="0"/>
      <c r="J2273" s="0"/>
      <c r="K2273" s="0"/>
      <c r="L2273" s="0"/>
      <c r="M2273" s="0"/>
      <c r="N2273" s="0"/>
      <c r="O2273" s="0"/>
      <c r="P2273" s="0"/>
      <c r="Q2273" s="287"/>
      <c r="R2273" s="287"/>
      <c r="S2273" s="287"/>
    </row>
    <row r="2274" customFormat="false" ht="12.75" hidden="false" customHeight="true" outlineLevel="0" collapsed="false">
      <c r="A2274" s="0"/>
      <c r="B2274" s="0"/>
      <c r="C2274" s="0"/>
      <c r="D2274" s="0"/>
      <c r="E2274" s="0"/>
      <c r="F2274" s="0"/>
      <c r="G2274" s="0"/>
      <c r="H2274" s="0"/>
      <c r="I2274" s="0"/>
      <c r="J2274" s="0"/>
      <c r="K2274" s="0"/>
      <c r="L2274" s="0"/>
      <c r="M2274" s="0"/>
      <c r="N2274" s="0"/>
      <c r="O2274" s="0"/>
      <c r="P2274" s="0"/>
      <c r="Q2274" s="287"/>
      <c r="R2274" s="287"/>
      <c r="S2274" s="287"/>
    </row>
    <row r="2275" customFormat="false" ht="12.75" hidden="false" customHeight="true" outlineLevel="0" collapsed="false">
      <c r="A2275" s="0"/>
      <c r="B2275" s="0"/>
      <c r="C2275" s="0"/>
      <c r="D2275" s="0"/>
      <c r="E2275" s="0"/>
      <c r="F2275" s="0"/>
      <c r="G2275" s="0"/>
      <c r="H2275" s="0"/>
      <c r="I2275" s="0"/>
      <c r="J2275" s="0"/>
      <c r="K2275" s="0"/>
      <c r="L2275" s="0"/>
      <c r="M2275" s="0"/>
      <c r="N2275" s="0"/>
      <c r="O2275" s="0"/>
      <c r="P2275" s="0"/>
      <c r="Q2275" s="287"/>
      <c r="R2275" s="287"/>
      <c r="S2275" s="287"/>
    </row>
    <row r="2276" customFormat="false" ht="12.75" hidden="false" customHeight="true" outlineLevel="0" collapsed="false">
      <c r="A2276" s="0"/>
      <c r="B2276" s="0"/>
      <c r="C2276" s="0"/>
      <c r="D2276" s="0"/>
      <c r="E2276" s="0"/>
      <c r="F2276" s="0"/>
      <c r="G2276" s="0"/>
      <c r="H2276" s="0"/>
      <c r="I2276" s="0"/>
      <c r="J2276" s="0"/>
      <c r="K2276" s="0"/>
      <c r="L2276" s="0"/>
      <c r="M2276" s="0"/>
      <c r="N2276" s="0"/>
      <c r="O2276" s="0"/>
      <c r="P2276" s="0"/>
      <c r="Q2276" s="287"/>
      <c r="R2276" s="287"/>
      <c r="S2276" s="287"/>
    </row>
    <row r="2277" customFormat="false" ht="12.75" hidden="false" customHeight="true" outlineLevel="0" collapsed="false">
      <c r="A2277" s="0"/>
      <c r="B2277" s="0"/>
      <c r="C2277" s="0"/>
      <c r="D2277" s="0"/>
      <c r="E2277" s="0"/>
      <c r="F2277" s="0"/>
      <c r="G2277" s="0"/>
      <c r="H2277" s="0"/>
      <c r="I2277" s="0"/>
      <c r="J2277" s="0"/>
      <c r="K2277" s="0"/>
      <c r="L2277" s="0"/>
      <c r="M2277" s="0"/>
      <c r="N2277" s="0"/>
      <c r="O2277" s="0"/>
      <c r="P2277" s="0"/>
      <c r="Q2277" s="287"/>
      <c r="R2277" s="287"/>
      <c r="S2277" s="287"/>
    </row>
    <row r="2278" customFormat="false" ht="12.75" hidden="false" customHeight="true" outlineLevel="0" collapsed="false">
      <c r="A2278" s="0"/>
      <c r="B2278" s="0"/>
      <c r="C2278" s="0"/>
      <c r="D2278" s="0"/>
      <c r="E2278" s="0"/>
      <c r="F2278" s="0"/>
      <c r="G2278" s="0"/>
      <c r="H2278" s="0"/>
      <c r="I2278" s="0"/>
      <c r="J2278" s="0"/>
      <c r="K2278" s="0"/>
      <c r="L2278" s="0"/>
      <c r="M2278" s="0"/>
      <c r="N2278" s="0"/>
      <c r="O2278" s="0"/>
      <c r="P2278" s="0"/>
      <c r="Q2278" s="287"/>
      <c r="R2278" s="287"/>
      <c r="S2278" s="287"/>
    </row>
    <row r="2279" customFormat="false" ht="12.75" hidden="false" customHeight="true" outlineLevel="0" collapsed="false">
      <c r="A2279" s="0"/>
      <c r="B2279" s="0"/>
      <c r="C2279" s="0"/>
      <c r="D2279" s="0"/>
      <c r="E2279" s="0"/>
      <c r="F2279" s="0"/>
      <c r="G2279" s="0"/>
      <c r="H2279" s="0"/>
      <c r="I2279" s="0"/>
      <c r="J2279" s="0"/>
      <c r="K2279" s="0"/>
      <c r="L2279" s="0"/>
      <c r="M2279" s="0"/>
      <c r="N2279" s="0"/>
      <c r="O2279" s="0"/>
      <c r="P2279" s="0"/>
      <c r="Q2279" s="287"/>
      <c r="R2279" s="287"/>
      <c r="S2279" s="287"/>
    </row>
    <row r="2280" customFormat="false" ht="12.75" hidden="false" customHeight="true" outlineLevel="0" collapsed="false">
      <c r="A2280" s="0"/>
      <c r="B2280" s="0"/>
      <c r="C2280" s="0"/>
      <c r="D2280" s="0"/>
      <c r="E2280" s="0"/>
      <c r="F2280" s="0"/>
      <c r="G2280" s="0"/>
      <c r="H2280" s="0"/>
      <c r="I2280" s="0"/>
      <c r="J2280" s="0"/>
      <c r="K2280" s="0"/>
      <c r="L2280" s="0"/>
      <c r="M2280" s="0"/>
      <c r="N2280" s="0"/>
      <c r="O2280" s="0"/>
      <c r="P2280" s="0"/>
      <c r="Q2280" s="287"/>
      <c r="R2280" s="287"/>
      <c r="S2280" s="287"/>
    </row>
    <row r="2281" customFormat="false" ht="12.75" hidden="false" customHeight="true" outlineLevel="0" collapsed="false">
      <c r="A2281" s="0"/>
      <c r="B2281" s="0"/>
      <c r="C2281" s="0"/>
      <c r="D2281" s="0"/>
      <c r="E2281" s="0"/>
      <c r="F2281" s="0"/>
      <c r="G2281" s="0"/>
      <c r="H2281" s="0"/>
      <c r="I2281" s="0"/>
      <c r="J2281" s="0"/>
      <c r="K2281" s="0"/>
      <c r="L2281" s="0"/>
      <c r="M2281" s="0"/>
      <c r="N2281" s="0"/>
      <c r="O2281" s="0"/>
      <c r="P2281" s="0"/>
      <c r="Q2281" s="287"/>
      <c r="R2281" s="287"/>
      <c r="S2281" s="287"/>
    </row>
    <row r="2282" customFormat="false" ht="12.75" hidden="false" customHeight="true" outlineLevel="0" collapsed="false">
      <c r="A2282" s="0"/>
      <c r="B2282" s="0"/>
      <c r="C2282" s="0"/>
      <c r="D2282" s="0"/>
      <c r="E2282" s="0"/>
      <c r="F2282" s="0"/>
      <c r="G2282" s="0"/>
      <c r="H2282" s="0"/>
      <c r="I2282" s="0"/>
      <c r="J2282" s="0"/>
      <c r="K2282" s="0"/>
      <c r="L2282" s="0"/>
      <c r="M2282" s="0"/>
      <c r="N2282" s="0"/>
      <c r="O2282" s="0"/>
      <c r="P2282" s="0"/>
      <c r="Q2282" s="287"/>
      <c r="R2282" s="287"/>
      <c r="S2282" s="287"/>
    </row>
    <row r="2283" customFormat="false" ht="12.75" hidden="false" customHeight="true" outlineLevel="0" collapsed="false">
      <c r="A2283" s="0"/>
      <c r="B2283" s="0"/>
      <c r="C2283" s="0"/>
      <c r="D2283" s="0"/>
      <c r="E2283" s="0"/>
      <c r="F2283" s="0"/>
      <c r="G2283" s="0"/>
      <c r="H2283" s="0"/>
      <c r="I2283" s="0"/>
      <c r="J2283" s="0"/>
      <c r="K2283" s="0"/>
      <c r="L2283" s="0"/>
      <c r="M2283" s="0"/>
      <c r="N2283" s="0"/>
      <c r="O2283" s="0"/>
      <c r="P2283" s="0"/>
      <c r="Q2283" s="287"/>
      <c r="R2283" s="287"/>
      <c r="S2283" s="287"/>
    </row>
    <row r="2284" customFormat="false" ht="12.75" hidden="false" customHeight="true" outlineLevel="0" collapsed="false">
      <c r="A2284" s="0"/>
      <c r="B2284" s="0"/>
      <c r="C2284" s="0"/>
      <c r="D2284" s="0"/>
      <c r="E2284" s="0"/>
      <c r="F2284" s="0"/>
      <c r="G2284" s="0"/>
      <c r="H2284" s="0"/>
      <c r="I2284" s="0"/>
      <c r="J2284" s="0"/>
      <c r="K2284" s="0"/>
      <c r="L2284" s="0"/>
      <c r="M2284" s="0"/>
      <c r="N2284" s="0"/>
      <c r="O2284" s="0"/>
      <c r="P2284" s="0"/>
      <c r="Q2284" s="287"/>
      <c r="R2284" s="287"/>
      <c r="S2284" s="287"/>
    </row>
    <row r="2285" customFormat="false" ht="12.75" hidden="false" customHeight="true" outlineLevel="0" collapsed="false">
      <c r="A2285" s="0"/>
      <c r="B2285" s="0"/>
      <c r="C2285" s="0"/>
      <c r="D2285" s="0"/>
      <c r="E2285" s="0"/>
      <c r="F2285" s="0"/>
      <c r="G2285" s="0"/>
      <c r="H2285" s="0"/>
      <c r="I2285" s="0"/>
      <c r="J2285" s="0"/>
      <c r="K2285" s="0"/>
      <c r="L2285" s="0"/>
      <c r="M2285" s="0"/>
      <c r="N2285" s="0"/>
      <c r="O2285" s="0"/>
      <c r="P2285" s="0"/>
      <c r="Q2285" s="287"/>
      <c r="R2285" s="287"/>
      <c r="S2285" s="287"/>
    </row>
    <row r="2286" customFormat="false" ht="12.75" hidden="false" customHeight="true" outlineLevel="0" collapsed="false">
      <c r="A2286" s="0"/>
      <c r="B2286" s="0"/>
      <c r="C2286" s="0"/>
      <c r="D2286" s="0"/>
      <c r="E2286" s="0"/>
      <c r="F2286" s="0"/>
      <c r="G2286" s="0"/>
      <c r="H2286" s="0"/>
      <c r="I2286" s="0"/>
      <c r="J2286" s="0"/>
      <c r="K2286" s="0"/>
      <c r="L2286" s="0"/>
      <c r="M2286" s="0"/>
      <c r="N2286" s="0"/>
      <c r="O2286" s="0"/>
      <c r="P2286" s="0"/>
      <c r="Q2286" s="287"/>
      <c r="R2286" s="287"/>
      <c r="S2286" s="287"/>
    </row>
    <row r="2287" customFormat="false" ht="12.75" hidden="false" customHeight="true" outlineLevel="0" collapsed="false">
      <c r="A2287" s="0"/>
      <c r="B2287" s="0"/>
      <c r="C2287" s="0"/>
      <c r="D2287" s="0"/>
      <c r="E2287" s="0"/>
      <c r="F2287" s="0"/>
      <c r="G2287" s="0"/>
      <c r="H2287" s="0"/>
      <c r="I2287" s="0"/>
      <c r="J2287" s="0"/>
      <c r="K2287" s="0"/>
      <c r="L2287" s="0"/>
      <c r="M2287" s="0"/>
      <c r="N2287" s="0"/>
      <c r="O2287" s="0"/>
      <c r="P2287" s="0"/>
      <c r="Q2287" s="287"/>
      <c r="R2287" s="287"/>
      <c r="S2287" s="287"/>
    </row>
    <row r="2288" customFormat="false" ht="12.75" hidden="false" customHeight="true" outlineLevel="0" collapsed="false">
      <c r="A2288" s="0"/>
      <c r="B2288" s="0"/>
      <c r="C2288" s="0"/>
      <c r="D2288" s="0"/>
      <c r="E2288" s="0"/>
      <c r="F2288" s="0"/>
      <c r="G2288" s="0"/>
      <c r="H2288" s="0"/>
      <c r="I2288" s="0"/>
      <c r="J2288" s="0"/>
      <c r="K2288" s="0"/>
      <c r="L2288" s="0"/>
      <c r="M2288" s="0"/>
      <c r="N2288" s="0"/>
      <c r="O2288" s="0"/>
      <c r="P2288" s="0"/>
      <c r="Q2288" s="287"/>
      <c r="R2288" s="287"/>
      <c r="S2288" s="287"/>
    </row>
    <row r="2289" customFormat="false" ht="12.75" hidden="false" customHeight="true" outlineLevel="0" collapsed="false">
      <c r="A2289" s="0"/>
      <c r="B2289" s="0"/>
      <c r="C2289" s="0"/>
      <c r="D2289" s="0"/>
      <c r="E2289" s="0"/>
      <c r="F2289" s="0"/>
      <c r="G2289" s="0"/>
      <c r="H2289" s="0"/>
      <c r="I2289" s="0"/>
      <c r="J2289" s="0"/>
      <c r="K2289" s="0"/>
      <c r="L2289" s="0"/>
      <c r="M2289" s="0"/>
      <c r="N2289" s="0"/>
      <c r="O2289" s="0"/>
      <c r="P2289" s="0"/>
      <c r="Q2289" s="287"/>
      <c r="R2289" s="287"/>
      <c r="S2289" s="287"/>
    </row>
    <row r="2290" customFormat="false" ht="12.75" hidden="false" customHeight="true" outlineLevel="0" collapsed="false">
      <c r="A2290" s="0"/>
      <c r="B2290" s="0"/>
      <c r="C2290" s="0"/>
      <c r="D2290" s="0"/>
      <c r="E2290" s="0"/>
      <c r="F2290" s="0"/>
      <c r="G2290" s="0"/>
      <c r="H2290" s="0"/>
      <c r="I2290" s="0"/>
      <c r="J2290" s="0"/>
      <c r="K2290" s="0"/>
      <c r="L2290" s="0"/>
      <c r="M2290" s="0"/>
      <c r="N2290" s="0"/>
      <c r="O2290" s="0"/>
      <c r="P2290" s="0"/>
      <c r="Q2290" s="287"/>
      <c r="R2290" s="287"/>
      <c r="S2290" s="287"/>
    </row>
    <row r="2291" customFormat="false" ht="12.75" hidden="false" customHeight="true" outlineLevel="0" collapsed="false">
      <c r="A2291" s="0"/>
      <c r="B2291" s="0"/>
      <c r="C2291" s="0"/>
      <c r="D2291" s="0"/>
      <c r="E2291" s="0"/>
      <c r="F2291" s="0"/>
      <c r="G2291" s="0"/>
      <c r="H2291" s="0"/>
      <c r="I2291" s="0"/>
      <c r="J2291" s="0"/>
      <c r="K2291" s="0"/>
      <c r="L2291" s="0"/>
      <c r="M2291" s="0"/>
      <c r="N2291" s="0"/>
      <c r="O2291" s="0"/>
      <c r="P2291" s="0"/>
      <c r="Q2291" s="287"/>
      <c r="R2291" s="287"/>
      <c r="S2291" s="287"/>
    </row>
    <row r="2292" customFormat="false" ht="12.75" hidden="false" customHeight="true" outlineLevel="0" collapsed="false">
      <c r="A2292" s="0"/>
      <c r="B2292" s="0"/>
      <c r="C2292" s="0"/>
      <c r="D2292" s="0"/>
      <c r="E2292" s="0"/>
      <c r="F2292" s="0"/>
      <c r="G2292" s="0"/>
      <c r="H2292" s="0"/>
      <c r="I2292" s="0"/>
      <c r="J2292" s="0"/>
      <c r="K2292" s="0"/>
      <c r="L2292" s="0"/>
      <c r="M2292" s="0"/>
      <c r="N2292" s="0"/>
      <c r="O2292" s="0"/>
      <c r="P2292" s="0"/>
      <c r="Q2292" s="287"/>
      <c r="R2292" s="287"/>
      <c r="S2292" s="287"/>
    </row>
    <row r="2293" customFormat="false" ht="12.75" hidden="false" customHeight="true" outlineLevel="0" collapsed="false">
      <c r="A2293" s="0"/>
      <c r="B2293" s="0"/>
      <c r="C2293" s="0"/>
      <c r="D2293" s="0"/>
      <c r="E2293" s="0"/>
      <c r="F2293" s="0"/>
      <c r="G2293" s="0"/>
      <c r="H2293" s="0"/>
      <c r="I2293" s="0"/>
      <c r="J2293" s="0"/>
      <c r="K2293" s="0"/>
      <c r="L2293" s="0"/>
      <c r="M2293" s="0"/>
      <c r="N2293" s="0"/>
      <c r="O2293" s="0"/>
      <c r="P2293" s="0"/>
      <c r="Q2293" s="287"/>
      <c r="R2293" s="287"/>
      <c r="S2293" s="287"/>
    </row>
    <row r="2294" customFormat="false" ht="12.75" hidden="false" customHeight="true" outlineLevel="0" collapsed="false">
      <c r="A2294" s="0"/>
      <c r="B2294" s="0"/>
      <c r="C2294" s="0"/>
      <c r="D2294" s="0"/>
      <c r="E2294" s="0"/>
      <c r="F2294" s="0"/>
      <c r="G2294" s="0"/>
      <c r="H2294" s="0"/>
      <c r="I2294" s="0"/>
      <c r="J2294" s="0"/>
      <c r="K2294" s="0"/>
      <c r="L2294" s="0"/>
      <c r="M2294" s="0"/>
      <c r="N2294" s="0"/>
      <c r="O2294" s="0"/>
      <c r="P2294" s="0"/>
      <c r="Q2294" s="287"/>
      <c r="R2294" s="287"/>
      <c r="S2294" s="287"/>
    </row>
    <row r="2295" customFormat="false" ht="12.75" hidden="false" customHeight="true" outlineLevel="0" collapsed="false">
      <c r="A2295" s="0"/>
      <c r="B2295" s="0"/>
      <c r="C2295" s="0"/>
      <c r="D2295" s="0"/>
      <c r="E2295" s="0"/>
      <c r="F2295" s="0"/>
      <c r="G2295" s="0"/>
      <c r="H2295" s="0"/>
      <c r="I2295" s="0"/>
      <c r="J2295" s="0"/>
      <c r="K2295" s="0"/>
      <c r="L2295" s="0"/>
      <c r="M2295" s="0"/>
      <c r="N2295" s="0"/>
      <c r="O2295" s="0"/>
      <c r="P2295" s="0"/>
      <c r="Q2295" s="287"/>
      <c r="R2295" s="287"/>
      <c r="S2295" s="287"/>
    </row>
    <row r="2296" customFormat="false" ht="12.75" hidden="false" customHeight="true" outlineLevel="0" collapsed="false">
      <c r="A2296" s="0"/>
      <c r="B2296" s="0"/>
      <c r="C2296" s="0"/>
      <c r="D2296" s="0"/>
      <c r="E2296" s="0"/>
      <c r="F2296" s="0"/>
      <c r="G2296" s="0"/>
      <c r="H2296" s="0"/>
      <c r="I2296" s="0"/>
      <c r="J2296" s="0"/>
      <c r="K2296" s="0"/>
      <c r="L2296" s="0"/>
      <c r="M2296" s="0"/>
      <c r="N2296" s="0"/>
      <c r="O2296" s="0"/>
      <c r="P2296" s="0"/>
      <c r="Q2296" s="287"/>
      <c r="R2296" s="287"/>
      <c r="S2296" s="287"/>
    </row>
    <row r="2297" customFormat="false" ht="12.75" hidden="false" customHeight="true" outlineLevel="0" collapsed="false">
      <c r="A2297" s="0"/>
      <c r="B2297" s="0"/>
      <c r="C2297" s="0"/>
      <c r="D2297" s="0"/>
      <c r="E2297" s="0"/>
      <c r="F2297" s="0"/>
      <c r="G2297" s="0"/>
      <c r="H2297" s="0"/>
      <c r="I2297" s="0"/>
      <c r="J2297" s="0"/>
      <c r="K2297" s="0"/>
      <c r="L2297" s="0"/>
      <c r="M2297" s="0"/>
      <c r="N2297" s="0"/>
      <c r="O2297" s="0"/>
      <c r="P2297" s="0"/>
      <c r="Q2297" s="287"/>
      <c r="R2297" s="287"/>
      <c r="S2297" s="287"/>
    </row>
    <row r="2298" customFormat="false" ht="12.75" hidden="false" customHeight="true" outlineLevel="0" collapsed="false">
      <c r="A2298" s="0"/>
      <c r="B2298" s="0"/>
      <c r="C2298" s="0"/>
      <c r="D2298" s="0"/>
      <c r="E2298" s="0"/>
      <c r="F2298" s="0"/>
      <c r="G2298" s="0"/>
      <c r="H2298" s="0"/>
      <c r="I2298" s="0"/>
      <c r="J2298" s="0"/>
      <c r="K2298" s="0"/>
      <c r="L2298" s="0"/>
      <c r="M2298" s="0"/>
      <c r="N2298" s="0"/>
      <c r="O2298" s="0"/>
      <c r="P2298" s="0"/>
      <c r="Q2298" s="287"/>
      <c r="R2298" s="287"/>
      <c r="S2298" s="287"/>
    </row>
    <row r="2299" customFormat="false" ht="12.75" hidden="false" customHeight="true" outlineLevel="0" collapsed="false">
      <c r="A2299" s="0"/>
      <c r="B2299" s="0"/>
      <c r="C2299" s="0"/>
      <c r="D2299" s="0"/>
      <c r="E2299" s="0"/>
      <c r="F2299" s="0"/>
      <c r="G2299" s="0"/>
      <c r="H2299" s="0"/>
      <c r="I2299" s="0"/>
      <c r="J2299" s="0"/>
      <c r="K2299" s="0"/>
      <c r="L2299" s="0"/>
      <c r="M2299" s="0"/>
      <c r="N2299" s="0"/>
      <c r="O2299" s="0"/>
      <c r="P2299" s="0"/>
      <c r="Q2299" s="287"/>
      <c r="R2299" s="287"/>
      <c r="S2299" s="287"/>
    </row>
    <row r="2300" customFormat="false" ht="12.75" hidden="false" customHeight="true" outlineLevel="0" collapsed="false">
      <c r="A2300" s="0"/>
      <c r="B2300" s="0"/>
      <c r="C2300" s="0"/>
      <c r="D2300" s="0"/>
      <c r="E2300" s="0"/>
      <c r="F2300" s="0"/>
      <c r="G2300" s="0"/>
      <c r="H2300" s="0"/>
      <c r="I2300" s="0"/>
      <c r="J2300" s="0"/>
      <c r="K2300" s="0"/>
      <c r="L2300" s="0"/>
      <c r="M2300" s="0"/>
      <c r="N2300" s="0"/>
      <c r="O2300" s="0"/>
      <c r="P2300" s="0"/>
      <c r="Q2300" s="287"/>
      <c r="R2300" s="287"/>
      <c r="S2300" s="287"/>
    </row>
    <row r="2301" customFormat="false" ht="12.75" hidden="false" customHeight="true" outlineLevel="0" collapsed="false">
      <c r="A2301" s="0"/>
      <c r="B2301" s="0"/>
      <c r="C2301" s="0"/>
      <c r="D2301" s="0"/>
      <c r="E2301" s="0"/>
      <c r="F2301" s="0"/>
      <c r="G2301" s="0"/>
      <c r="H2301" s="0"/>
      <c r="I2301" s="0"/>
      <c r="J2301" s="0"/>
      <c r="K2301" s="0"/>
      <c r="L2301" s="0"/>
      <c r="M2301" s="0"/>
      <c r="N2301" s="0"/>
      <c r="O2301" s="0"/>
      <c r="P2301" s="0"/>
      <c r="Q2301" s="287"/>
      <c r="R2301" s="287"/>
      <c r="S2301" s="287"/>
    </row>
    <row r="2302" customFormat="false" ht="12.75" hidden="false" customHeight="true" outlineLevel="0" collapsed="false">
      <c r="A2302" s="0"/>
      <c r="B2302" s="0"/>
      <c r="C2302" s="0"/>
      <c r="D2302" s="0"/>
      <c r="E2302" s="0"/>
      <c r="F2302" s="0"/>
      <c r="G2302" s="0"/>
      <c r="H2302" s="0"/>
      <c r="I2302" s="0"/>
      <c r="J2302" s="0"/>
      <c r="K2302" s="0"/>
      <c r="L2302" s="0"/>
      <c r="M2302" s="0"/>
      <c r="N2302" s="0"/>
      <c r="O2302" s="0"/>
      <c r="P2302" s="0"/>
      <c r="Q2302" s="287"/>
      <c r="R2302" s="287"/>
      <c r="S2302" s="287"/>
    </row>
    <row r="2303" customFormat="false" ht="12.75" hidden="false" customHeight="true" outlineLevel="0" collapsed="false">
      <c r="A2303" s="0"/>
      <c r="B2303" s="0"/>
      <c r="C2303" s="0"/>
      <c r="D2303" s="0"/>
      <c r="E2303" s="0"/>
      <c r="F2303" s="0"/>
      <c r="G2303" s="0"/>
      <c r="H2303" s="0"/>
      <c r="I2303" s="0"/>
      <c r="J2303" s="0"/>
      <c r="K2303" s="0"/>
      <c r="L2303" s="0"/>
      <c r="M2303" s="0"/>
      <c r="N2303" s="0"/>
      <c r="O2303" s="0"/>
      <c r="P2303" s="0"/>
      <c r="Q2303" s="287"/>
      <c r="R2303" s="287"/>
      <c r="S2303" s="287"/>
    </row>
    <row r="2304" customFormat="false" ht="12.75" hidden="false" customHeight="true" outlineLevel="0" collapsed="false">
      <c r="A2304" s="0"/>
      <c r="B2304" s="0"/>
      <c r="C2304" s="0"/>
      <c r="D2304" s="0"/>
      <c r="E2304" s="0"/>
      <c r="F2304" s="0"/>
      <c r="G2304" s="0"/>
      <c r="H2304" s="0"/>
      <c r="I2304" s="0"/>
      <c r="J2304" s="0"/>
      <c r="K2304" s="0"/>
      <c r="L2304" s="0"/>
      <c r="M2304" s="0"/>
      <c r="N2304" s="0"/>
      <c r="O2304" s="0"/>
      <c r="P2304" s="0"/>
      <c r="Q2304" s="287"/>
      <c r="R2304" s="287"/>
      <c r="S2304" s="287"/>
    </row>
    <row r="2305" customFormat="false" ht="12.75" hidden="false" customHeight="true" outlineLevel="0" collapsed="false">
      <c r="A2305" s="0"/>
      <c r="B2305" s="0"/>
      <c r="C2305" s="0"/>
      <c r="D2305" s="0"/>
      <c r="E2305" s="0"/>
      <c r="F2305" s="0"/>
      <c r="G2305" s="0"/>
      <c r="H2305" s="0"/>
      <c r="I2305" s="0"/>
      <c r="J2305" s="0"/>
      <c r="K2305" s="0"/>
      <c r="L2305" s="0"/>
      <c r="M2305" s="0"/>
      <c r="N2305" s="0"/>
      <c r="O2305" s="0"/>
      <c r="P2305" s="0"/>
      <c r="Q2305" s="287"/>
      <c r="R2305" s="287"/>
      <c r="S2305" s="287"/>
    </row>
    <row r="2306" customFormat="false" ht="12.75" hidden="false" customHeight="true" outlineLevel="0" collapsed="false">
      <c r="A2306" s="0"/>
      <c r="B2306" s="0"/>
      <c r="C2306" s="0"/>
      <c r="D2306" s="0"/>
      <c r="E2306" s="0"/>
      <c r="F2306" s="0"/>
      <c r="G2306" s="0"/>
      <c r="H2306" s="0"/>
      <c r="I2306" s="0"/>
      <c r="J2306" s="0"/>
      <c r="K2306" s="0"/>
      <c r="L2306" s="0"/>
      <c r="M2306" s="0"/>
      <c r="N2306" s="0"/>
      <c r="O2306" s="0"/>
      <c r="P2306" s="0"/>
      <c r="Q2306" s="287"/>
      <c r="R2306" s="287"/>
      <c r="S2306" s="287"/>
    </row>
    <row r="2307" customFormat="false" ht="12.75" hidden="false" customHeight="true" outlineLevel="0" collapsed="false">
      <c r="A2307" s="0"/>
      <c r="B2307" s="0"/>
      <c r="C2307" s="0"/>
      <c r="D2307" s="0"/>
      <c r="E2307" s="0"/>
      <c r="F2307" s="0"/>
      <c r="G2307" s="0"/>
      <c r="H2307" s="0"/>
      <c r="I2307" s="0"/>
      <c r="J2307" s="0"/>
      <c r="K2307" s="0"/>
      <c r="L2307" s="0"/>
      <c r="M2307" s="0"/>
      <c r="N2307" s="0"/>
      <c r="O2307" s="0"/>
      <c r="P2307" s="0"/>
      <c r="Q2307" s="287"/>
      <c r="R2307" s="287"/>
      <c r="S2307" s="287"/>
    </row>
    <row r="2308" customFormat="false" ht="12.75" hidden="false" customHeight="true" outlineLevel="0" collapsed="false">
      <c r="A2308" s="0"/>
      <c r="B2308" s="0"/>
      <c r="C2308" s="0"/>
      <c r="D2308" s="0"/>
      <c r="E2308" s="0"/>
      <c r="F2308" s="0"/>
      <c r="G2308" s="0"/>
      <c r="H2308" s="0"/>
      <c r="I2308" s="0"/>
      <c r="J2308" s="0"/>
      <c r="K2308" s="0"/>
      <c r="L2308" s="0"/>
      <c r="M2308" s="0"/>
      <c r="N2308" s="0"/>
      <c r="O2308" s="0"/>
      <c r="P2308" s="0"/>
      <c r="Q2308" s="287"/>
      <c r="R2308" s="287"/>
      <c r="S2308" s="287"/>
    </row>
    <row r="2309" customFormat="false" ht="12.75" hidden="false" customHeight="true" outlineLevel="0" collapsed="false">
      <c r="A2309" s="0"/>
      <c r="B2309" s="0"/>
      <c r="C2309" s="0"/>
      <c r="D2309" s="0"/>
      <c r="E2309" s="0"/>
      <c r="F2309" s="0"/>
      <c r="G2309" s="0"/>
      <c r="H2309" s="0"/>
      <c r="I2309" s="0"/>
      <c r="J2309" s="0"/>
      <c r="K2309" s="0"/>
      <c r="L2309" s="0"/>
      <c r="M2309" s="0"/>
      <c r="N2309" s="0"/>
      <c r="O2309" s="0"/>
      <c r="P2309" s="0"/>
      <c r="Q2309" s="287"/>
      <c r="R2309" s="287"/>
      <c r="S2309" s="287"/>
    </row>
    <row r="2310" customFormat="false" ht="12.75" hidden="false" customHeight="true" outlineLevel="0" collapsed="false">
      <c r="A2310" s="0"/>
      <c r="B2310" s="0"/>
      <c r="C2310" s="0"/>
      <c r="D2310" s="0"/>
      <c r="E2310" s="0"/>
      <c r="F2310" s="0"/>
      <c r="G2310" s="0"/>
      <c r="H2310" s="0"/>
      <c r="I2310" s="0"/>
      <c r="J2310" s="0"/>
      <c r="K2310" s="0"/>
      <c r="L2310" s="0"/>
      <c r="M2310" s="0"/>
      <c r="N2310" s="0"/>
      <c r="O2310" s="0"/>
      <c r="P2310" s="0"/>
      <c r="Q2310" s="287"/>
      <c r="R2310" s="287"/>
      <c r="S2310" s="287"/>
    </row>
    <row r="2311" customFormat="false" ht="12.75" hidden="false" customHeight="true" outlineLevel="0" collapsed="false">
      <c r="A2311" s="0"/>
      <c r="B2311" s="0"/>
      <c r="C2311" s="0"/>
      <c r="D2311" s="0"/>
      <c r="E2311" s="0"/>
      <c r="F2311" s="0"/>
      <c r="G2311" s="0"/>
      <c r="H2311" s="0"/>
      <c r="I2311" s="0"/>
      <c r="J2311" s="0"/>
      <c r="K2311" s="0"/>
      <c r="L2311" s="0"/>
      <c r="M2311" s="0"/>
      <c r="N2311" s="0"/>
      <c r="O2311" s="0"/>
      <c r="P2311" s="0"/>
      <c r="Q2311" s="287"/>
      <c r="R2311" s="287"/>
      <c r="S2311" s="287"/>
    </row>
    <row r="2312" customFormat="false" ht="12.75" hidden="false" customHeight="true" outlineLevel="0" collapsed="false">
      <c r="A2312" s="0"/>
      <c r="B2312" s="0"/>
      <c r="C2312" s="0"/>
      <c r="D2312" s="0"/>
      <c r="E2312" s="0"/>
      <c r="F2312" s="0"/>
      <c r="G2312" s="0"/>
      <c r="H2312" s="0"/>
      <c r="I2312" s="0"/>
      <c r="J2312" s="0"/>
      <c r="K2312" s="0"/>
      <c r="L2312" s="0"/>
      <c r="M2312" s="0"/>
      <c r="N2312" s="0"/>
      <c r="O2312" s="0"/>
      <c r="P2312" s="0"/>
      <c r="Q2312" s="287"/>
      <c r="R2312" s="287"/>
      <c r="S2312" s="287"/>
    </row>
    <row r="2313" customFormat="false" ht="12.75" hidden="false" customHeight="true" outlineLevel="0" collapsed="false">
      <c r="A2313" s="0"/>
      <c r="B2313" s="0"/>
      <c r="C2313" s="0"/>
      <c r="D2313" s="0"/>
      <c r="E2313" s="0"/>
      <c r="F2313" s="0"/>
      <c r="G2313" s="0"/>
      <c r="H2313" s="0"/>
      <c r="I2313" s="0"/>
      <c r="J2313" s="0"/>
      <c r="K2313" s="0"/>
      <c r="L2313" s="0"/>
      <c r="M2313" s="0"/>
      <c r="N2313" s="0"/>
      <c r="O2313" s="0"/>
      <c r="P2313" s="0"/>
      <c r="Q2313" s="287"/>
      <c r="R2313" s="287"/>
      <c r="S2313" s="287"/>
    </row>
    <row r="2314" customFormat="false" ht="12.75" hidden="false" customHeight="true" outlineLevel="0" collapsed="false">
      <c r="A2314" s="0"/>
      <c r="B2314" s="0"/>
      <c r="C2314" s="0"/>
      <c r="D2314" s="0"/>
      <c r="E2314" s="0"/>
      <c r="F2314" s="0"/>
      <c r="G2314" s="0"/>
      <c r="H2314" s="0"/>
      <c r="I2314" s="0"/>
      <c r="J2314" s="0"/>
      <c r="K2314" s="0"/>
      <c r="L2314" s="0"/>
      <c r="M2314" s="0"/>
      <c r="N2314" s="0"/>
      <c r="O2314" s="0"/>
      <c r="P2314" s="0"/>
      <c r="Q2314" s="287"/>
      <c r="R2314" s="287"/>
      <c r="S2314" s="287"/>
    </row>
    <row r="2315" customFormat="false" ht="12.75" hidden="false" customHeight="true" outlineLevel="0" collapsed="false">
      <c r="A2315" s="0"/>
      <c r="B2315" s="0"/>
      <c r="C2315" s="0"/>
      <c r="D2315" s="0"/>
      <c r="E2315" s="0"/>
      <c r="F2315" s="0"/>
      <c r="G2315" s="0"/>
      <c r="H2315" s="0"/>
      <c r="I2315" s="0"/>
      <c r="J2315" s="0"/>
      <c r="K2315" s="0"/>
      <c r="L2315" s="0"/>
      <c r="M2315" s="0"/>
      <c r="N2315" s="0"/>
      <c r="O2315" s="0"/>
      <c r="P2315" s="0"/>
      <c r="Q2315" s="287"/>
      <c r="R2315" s="287"/>
      <c r="S2315" s="287"/>
    </row>
    <row r="2316" customFormat="false" ht="12.75" hidden="false" customHeight="true" outlineLevel="0" collapsed="false">
      <c r="A2316" s="0"/>
      <c r="B2316" s="0"/>
      <c r="C2316" s="0"/>
      <c r="D2316" s="0"/>
      <c r="E2316" s="0"/>
      <c r="F2316" s="0"/>
      <c r="G2316" s="0"/>
      <c r="H2316" s="0"/>
      <c r="I2316" s="0"/>
      <c r="J2316" s="0"/>
      <c r="K2316" s="0"/>
      <c r="L2316" s="0"/>
      <c r="M2316" s="0"/>
      <c r="N2316" s="0"/>
      <c r="O2316" s="0"/>
      <c r="P2316" s="0"/>
      <c r="Q2316" s="287"/>
      <c r="R2316" s="287"/>
      <c r="S2316" s="287"/>
    </row>
    <row r="2317" customFormat="false" ht="12.75" hidden="false" customHeight="true" outlineLevel="0" collapsed="false">
      <c r="A2317" s="0"/>
      <c r="B2317" s="0"/>
      <c r="C2317" s="0"/>
      <c r="D2317" s="0"/>
      <c r="E2317" s="0"/>
      <c r="F2317" s="0"/>
      <c r="G2317" s="0"/>
      <c r="H2317" s="0"/>
      <c r="I2317" s="0"/>
      <c r="J2317" s="0"/>
      <c r="K2317" s="0"/>
      <c r="L2317" s="0"/>
      <c r="M2317" s="0"/>
      <c r="N2317" s="0"/>
      <c r="O2317" s="0"/>
      <c r="P2317" s="0"/>
      <c r="Q2317" s="287"/>
      <c r="R2317" s="287"/>
      <c r="S2317" s="287"/>
    </row>
    <row r="2318" customFormat="false" ht="12.75" hidden="false" customHeight="true" outlineLevel="0" collapsed="false">
      <c r="A2318" s="0"/>
      <c r="B2318" s="0"/>
      <c r="C2318" s="0"/>
      <c r="D2318" s="0"/>
      <c r="E2318" s="0"/>
      <c r="F2318" s="0"/>
      <c r="G2318" s="0"/>
      <c r="H2318" s="0"/>
      <c r="I2318" s="0"/>
      <c r="J2318" s="0"/>
      <c r="K2318" s="0"/>
      <c r="L2318" s="0"/>
      <c r="M2318" s="0"/>
      <c r="N2318" s="0"/>
      <c r="O2318" s="0"/>
      <c r="P2318" s="0"/>
      <c r="Q2318" s="287"/>
      <c r="R2318" s="287"/>
      <c r="S2318" s="287"/>
    </row>
    <row r="2319" customFormat="false" ht="12.75" hidden="false" customHeight="true" outlineLevel="0" collapsed="false">
      <c r="A2319" s="0"/>
      <c r="B2319" s="0"/>
      <c r="C2319" s="0"/>
      <c r="D2319" s="0"/>
      <c r="E2319" s="0"/>
      <c r="F2319" s="0"/>
      <c r="G2319" s="0"/>
      <c r="H2319" s="0"/>
      <c r="I2319" s="0"/>
      <c r="J2319" s="0"/>
      <c r="K2319" s="0"/>
      <c r="L2319" s="0"/>
      <c r="M2319" s="0"/>
      <c r="N2319" s="0"/>
      <c r="O2319" s="0"/>
      <c r="P2319" s="0"/>
      <c r="Q2319" s="287"/>
      <c r="R2319" s="287"/>
      <c r="S2319" s="287"/>
    </row>
    <row r="2320" customFormat="false" ht="12.75" hidden="false" customHeight="true" outlineLevel="0" collapsed="false">
      <c r="A2320" s="0"/>
      <c r="B2320" s="0"/>
      <c r="C2320" s="0"/>
      <c r="D2320" s="0"/>
      <c r="E2320" s="0"/>
      <c r="F2320" s="0"/>
      <c r="G2320" s="0"/>
      <c r="H2320" s="0"/>
      <c r="I2320" s="0"/>
      <c r="J2320" s="0"/>
      <c r="K2320" s="0"/>
      <c r="L2320" s="0"/>
      <c r="M2320" s="0"/>
      <c r="N2320" s="0"/>
      <c r="O2320" s="0"/>
      <c r="P2320" s="0"/>
      <c r="Q2320" s="287"/>
      <c r="R2320" s="287"/>
      <c r="S2320" s="287"/>
    </row>
    <row r="2321" customFormat="false" ht="12.75" hidden="false" customHeight="true" outlineLevel="0" collapsed="false">
      <c r="A2321" s="0"/>
      <c r="B2321" s="0"/>
      <c r="C2321" s="0"/>
      <c r="D2321" s="0"/>
      <c r="E2321" s="0"/>
      <c r="F2321" s="0"/>
      <c r="G2321" s="0"/>
      <c r="H2321" s="0"/>
      <c r="I2321" s="0"/>
      <c r="J2321" s="0"/>
      <c r="K2321" s="0"/>
      <c r="L2321" s="0"/>
      <c r="M2321" s="0"/>
      <c r="N2321" s="0"/>
      <c r="O2321" s="0"/>
      <c r="P2321" s="0"/>
      <c r="Q2321" s="287"/>
      <c r="R2321" s="287"/>
      <c r="S2321" s="287"/>
    </row>
    <row r="2322" customFormat="false" ht="12.75" hidden="false" customHeight="true" outlineLevel="0" collapsed="false">
      <c r="A2322" s="0"/>
      <c r="B2322" s="0"/>
      <c r="C2322" s="0"/>
      <c r="D2322" s="0"/>
      <c r="E2322" s="0"/>
      <c r="F2322" s="0"/>
      <c r="G2322" s="0"/>
      <c r="H2322" s="0"/>
      <c r="I2322" s="0"/>
      <c r="J2322" s="0"/>
      <c r="K2322" s="0"/>
      <c r="L2322" s="0"/>
      <c r="M2322" s="0"/>
      <c r="N2322" s="0"/>
      <c r="O2322" s="0"/>
      <c r="P2322" s="0"/>
      <c r="Q2322" s="287"/>
      <c r="R2322" s="287"/>
      <c r="S2322" s="287"/>
    </row>
    <row r="2323" customFormat="false" ht="12.75" hidden="false" customHeight="true" outlineLevel="0" collapsed="false">
      <c r="A2323" s="0"/>
      <c r="B2323" s="0"/>
      <c r="C2323" s="0"/>
      <c r="D2323" s="0"/>
      <c r="E2323" s="0"/>
      <c r="F2323" s="0"/>
      <c r="G2323" s="0"/>
      <c r="H2323" s="0"/>
      <c r="I2323" s="0"/>
      <c r="J2323" s="0"/>
      <c r="K2323" s="0"/>
      <c r="L2323" s="0"/>
      <c r="M2323" s="0"/>
      <c r="N2323" s="0"/>
      <c r="O2323" s="0"/>
      <c r="P2323" s="0"/>
      <c r="Q2323" s="287"/>
      <c r="R2323" s="287"/>
      <c r="S2323" s="287"/>
    </row>
    <row r="2324" customFormat="false" ht="12.75" hidden="false" customHeight="true" outlineLevel="0" collapsed="false">
      <c r="A2324" s="0"/>
      <c r="B2324" s="0"/>
      <c r="C2324" s="0"/>
      <c r="D2324" s="0"/>
      <c r="E2324" s="0"/>
      <c r="F2324" s="0"/>
      <c r="G2324" s="0"/>
      <c r="H2324" s="0"/>
      <c r="I2324" s="0"/>
      <c r="J2324" s="0"/>
      <c r="K2324" s="0"/>
      <c r="L2324" s="0"/>
      <c r="M2324" s="0"/>
      <c r="N2324" s="0"/>
      <c r="O2324" s="0"/>
      <c r="P2324" s="0"/>
      <c r="Q2324" s="287"/>
      <c r="R2324" s="287"/>
      <c r="S2324" s="287"/>
    </row>
    <row r="2325" customFormat="false" ht="12.75" hidden="false" customHeight="true" outlineLevel="0" collapsed="false">
      <c r="A2325" s="0"/>
      <c r="B2325" s="0"/>
      <c r="C2325" s="0"/>
      <c r="D2325" s="0"/>
      <c r="E2325" s="0"/>
      <c r="F2325" s="0"/>
      <c r="G2325" s="0"/>
      <c r="H2325" s="0"/>
      <c r="I2325" s="0"/>
      <c r="J2325" s="0"/>
      <c r="K2325" s="0"/>
      <c r="L2325" s="0"/>
      <c r="M2325" s="0"/>
      <c r="N2325" s="0"/>
      <c r="O2325" s="0"/>
      <c r="P2325" s="0"/>
      <c r="Q2325" s="287"/>
      <c r="R2325" s="287"/>
      <c r="S2325" s="287"/>
    </row>
    <row r="2326" customFormat="false" ht="12.75" hidden="false" customHeight="true" outlineLevel="0" collapsed="false">
      <c r="A2326" s="0"/>
      <c r="B2326" s="0"/>
      <c r="C2326" s="0"/>
      <c r="D2326" s="0"/>
      <c r="E2326" s="0"/>
      <c r="F2326" s="0"/>
      <c r="G2326" s="0"/>
      <c r="H2326" s="0"/>
      <c r="I2326" s="0"/>
      <c r="J2326" s="0"/>
      <c r="K2326" s="0"/>
      <c r="L2326" s="0"/>
      <c r="M2326" s="0"/>
      <c r="N2326" s="0"/>
      <c r="O2326" s="0"/>
      <c r="P2326" s="0"/>
      <c r="Q2326" s="287"/>
      <c r="R2326" s="287"/>
      <c r="S2326" s="287"/>
    </row>
    <row r="2327" customFormat="false" ht="12.75" hidden="false" customHeight="true" outlineLevel="0" collapsed="false">
      <c r="A2327" s="0"/>
      <c r="B2327" s="0"/>
      <c r="C2327" s="0"/>
      <c r="D2327" s="0"/>
      <c r="E2327" s="0"/>
      <c r="F2327" s="0"/>
      <c r="G2327" s="0"/>
      <c r="H2327" s="0"/>
      <c r="I2327" s="0"/>
      <c r="J2327" s="0"/>
      <c r="K2327" s="0"/>
      <c r="L2327" s="0"/>
      <c r="M2327" s="0"/>
      <c r="N2327" s="0"/>
      <c r="O2327" s="0"/>
      <c r="P2327" s="0"/>
      <c r="Q2327" s="287"/>
      <c r="R2327" s="287"/>
      <c r="S2327" s="287"/>
    </row>
    <row r="2328" customFormat="false" ht="12.75" hidden="false" customHeight="true" outlineLevel="0" collapsed="false">
      <c r="A2328" s="0"/>
      <c r="B2328" s="0"/>
      <c r="C2328" s="0"/>
      <c r="D2328" s="0"/>
      <c r="E2328" s="0"/>
      <c r="F2328" s="0"/>
      <c r="G2328" s="0"/>
      <c r="H2328" s="0"/>
      <c r="I2328" s="0"/>
      <c r="J2328" s="0"/>
      <c r="K2328" s="0"/>
      <c r="L2328" s="0"/>
      <c r="M2328" s="0"/>
      <c r="N2328" s="0"/>
      <c r="O2328" s="0"/>
      <c r="P2328" s="0"/>
      <c r="Q2328" s="287"/>
      <c r="R2328" s="287"/>
      <c r="S2328" s="287"/>
    </row>
    <row r="2329" customFormat="false" ht="12.75" hidden="false" customHeight="true" outlineLevel="0" collapsed="false">
      <c r="A2329" s="0"/>
      <c r="B2329" s="0"/>
      <c r="C2329" s="0"/>
      <c r="D2329" s="0"/>
      <c r="E2329" s="0"/>
      <c r="F2329" s="0"/>
      <c r="G2329" s="0"/>
      <c r="H2329" s="0"/>
      <c r="I2329" s="0"/>
      <c r="J2329" s="0"/>
      <c r="K2329" s="0"/>
      <c r="L2329" s="0"/>
      <c r="M2329" s="0"/>
      <c r="N2329" s="0"/>
      <c r="O2329" s="0"/>
      <c r="P2329" s="0"/>
      <c r="Q2329" s="287"/>
      <c r="R2329" s="287"/>
      <c r="S2329" s="287"/>
    </row>
    <row r="2330" customFormat="false" ht="12.75" hidden="false" customHeight="true" outlineLevel="0" collapsed="false">
      <c r="A2330" s="0"/>
      <c r="B2330" s="0"/>
      <c r="C2330" s="0"/>
      <c r="D2330" s="0"/>
      <c r="E2330" s="0"/>
      <c r="F2330" s="0"/>
      <c r="G2330" s="0"/>
      <c r="H2330" s="0"/>
      <c r="I2330" s="0"/>
      <c r="J2330" s="0"/>
      <c r="K2330" s="0"/>
      <c r="L2330" s="0"/>
      <c r="M2330" s="0"/>
      <c r="N2330" s="0"/>
      <c r="O2330" s="0"/>
      <c r="P2330" s="0"/>
      <c r="Q2330" s="287"/>
      <c r="R2330" s="287"/>
      <c r="S2330" s="287"/>
    </row>
    <row r="2331" customFormat="false" ht="12.75" hidden="false" customHeight="true" outlineLevel="0" collapsed="false">
      <c r="A2331" s="0"/>
      <c r="B2331" s="0"/>
      <c r="C2331" s="0"/>
      <c r="D2331" s="0"/>
      <c r="E2331" s="0"/>
      <c r="F2331" s="0"/>
      <c r="G2331" s="0"/>
      <c r="H2331" s="0"/>
      <c r="I2331" s="0"/>
      <c r="J2331" s="0"/>
      <c r="K2331" s="0"/>
      <c r="L2331" s="0"/>
      <c r="M2331" s="0"/>
      <c r="N2331" s="0"/>
      <c r="O2331" s="0"/>
      <c r="P2331" s="0"/>
      <c r="Q2331" s="287"/>
      <c r="R2331" s="287"/>
      <c r="S2331" s="287"/>
    </row>
    <row r="2332" customFormat="false" ht="12.75" hidden="false" customHeight="true" outlineLevel="0" collapsed="false">
      <c r="A2332" s="0"/>
      <c r="B2332" s="0"/>
      <c r="C2332" s="0"/>
      <c r="D2332" s="0"/>
      <c r="E2332" s="0"/>
      <c r="F2332" s="0"/>
      <c r="G2332" s="0"/>
      <c r="H2332" s="0"/>
      <c r="I2332" s="0"/>
      <c r="J2332" s="0"/>
      <c r="K2332" s="0"/>
      <c r="L2332" s="0"/>
      <c r="M2332" s="0"/>
      <c r="N2332" s="0"/>
      <c r="O2332" s="0"/>
      <c r="P2332" s="0"/>
      <c r="Q2332" s="287"/>
      <c r="R2332" s="287"/>
      <c r="S2332" s="287"/>
    </row>
    <row r="2333" customFormat="false" ht="12.75" hidden="false" customHeight="true" outlineLevel="0" collapsed="false">
      <c r="A2333" s="0"/>
      <c r="B2333" s="0"/>
      <c r="C2333" s="0"/>
      <c r="D2333" s="0"/>
      <c r="E2333" s="0"/>
      <c r="F2333" s="0"/>
      <c r="G2333" s="0"/>
      <c r="H2333" s="0"/>
      <c r="I2333" s="0"/>
      <c r="J2333" s="0"/>
      <c r="K2333" s="0"/>
      <c r="L2333" s="0"/>
      <c r="M2333" s="0"/>
      <c r="N2333" s="0"/>
      <c r="O2333" s="0"/>
      <c r="P2333" s="0"/>
      <c r="Q2333" s="287"/>
      <c r="R2333" s="287"/>
      <c r="S2333" s="287"/>
    </row>
    <row r="2334" customFormat="false" ht="12.75" hidden="false" customHeight="true" outlineLevel="0" collapsed="false">
      <c r="A2334" s="0"/>
      <c r="B2334" s="0"/>
      <c r="C2334" s="0"/>
      <c r="D2334" s="0"/>
      <c r="E2334" s="0"/>
      <c r="F2334" s="0"/>
      <c r="G2334" s="0"/>
      <c r="H2334" s="0"/>
      <c r="I2334" s="0"/>
      <c r="J2334" s="0"/>
      <c r="K2334" s="0"/>
      <c r="L2334" s="0"/>
      <c r="M2334" s="0"/>
      <c r="N2334" s="0"/>
      <c r="O2334" s="0"/>
      <c r="P2334" s="0"/>
      <c r="Q2334" s="287"/>
      <c r="R2334" s="287"/>
      <c r="S2334" s="287"/>
    </row>
    <row r="2335" customFormat="false" ht="12.75" hidden="false" customHeight="true" outlineLevel="0" collapsed="false">
      <c r="A2335" s="0"/>
      <c r="B2335" s="0"/>
      <c r="C2335" s="0"/>
      <c r="D2335" s="0"/>
      <c r="E2335" s="0"/>
      <c r="F2335" s="0"/>
      <c r="G2335" s="0"/>
      <c r="H2335" s="0"/>
      <c r="I2335" s="0"/>
      <c r="J2335" s="0"/>
      <c r="K2335" s="0"/>
      <c r="L2335" s="0"/>
      <c r="M2335" s="0"/>
      <c r="N2335" s="0"/>
      <c r="O2335" s="0"/>
      <c r="P2335" s="0"/>
      <c r="Q2335" s="287"/>
      <c r="R2335" s="287"/>
      <c r="S2335" s="287"/>
    </row>
    <row r="2336" customFormat="false" ht="12.75" hidden="false" customHeight="true" outlineLevel="0" collapsed="false">
      <c r="A2336" s="0"/>
      <c r="B2336" s="0"/>
      <c r="C2336" s="0"/>
      <c r="D2336" s="0"/>
      <c r="E2336" s="0"/>
      <c r="F2336" s="0"/>
      <c r="G2336" s="0"/>
      <c r="H2336" s="0"/>
      <c r="I2336" s="0"/>
      <c r="J2336" s="0"/>
      <c r="K2336" s="0"/>
      <c r="L2336" s="0"/>
      <c r="M2336" s="0"/>
      <c r="N2336" s="0"/>
      <c r="O2336" s="0"/>
      <c r="P2336" s="0"/>
      <c r="Q2336" s="287"/>
      <c r="R2336" s="287"/>
      <c r="S2336" s="287"/>
    </row>
    <row r="2337" customFormat="false" ht="12.75" hidden="false" customHeight="true" outlineLevel="0" collapsed="false">
      <c r="A2337" s="0"/>
      <c r="B2337" s="0"/>
      <c r="C2337" s="0"/>
      <c r="D2337" s="0"/>
      <c r="E2337" s="0"/>
      <c r="F2337" s="0"/>
      <c r="G2337" s="0"/>
      <c r="H2337" s="0"/>
      <c r="I2337" s="0"/>
      <c r="J2337" s="0"/>
      <c r="K2337" s="0"/>
      <c r="L2337" s="0"/>
      <c r="M2337" s="0"/>
      <c r="N2337" s="0"/>
      <c r="O2337" s="0"/>
      <c r="P2337" s="0"/>
      <c r="Q2337" s="287"/>
      <c r="R2337" s="287"/>
      <c r="S2337" s="287"/>
    </row>
    <row r="2338" customFormat="false" ht="12.75" hidden="false" customHeight="true" outlineLevel="0" collapsed="false">
      <c r="A2338" s="0"/>
      <c r="B2338" s="0"/>
      <c r="C2338" s="0"/>
      <c r="D2338" s="0"/>
      <c r="E2338" s="0"/>
      <c r="F2338" s="0"/>
      <c r="G2338" s="0"/>
      <c r="H2338" s="0"/>
      <c r="I2338" s="0"/>
      <c r="J2338" s="0"/>
      <c r="K2338" s="0"/>
      <c r="L2338" s="0"/>
      <c r="M2338" s="0"/>
      <c r="N2338" s="0"/>
      <c r="O2338" s="0"/>
      <c r="P2338" s="0"/>
      <c r="Q2338" s="287"/>
      <c r="R2338" s="287"/>
      <c r="S2338" s="287"/>
    </row>
    <row r="2339" customFormat="false" ht="12.75" hidden="false" customHeight="true" outlineLevel="0" collapsed="false">
      <c r="A2339" s="0"/>
      <c r="B2339" s="0"/>
      <c r="C2339" s="0"/>
      <c r="D2339" s="0"/>
      <c r="E2339" s="0"/>
      <c r="F2339" s="0"/>
      <c r="G2339" s="0"/>
      <c r="H2339" s="0"/>
      <c r="I2339" s="0"/>
      <c r="J2339" s="0"/>
      <c r="K2339" s="0"/>
      <c r="L2339" s="0"/>
      <c r="M2339" s="0"/>
      <c r="N2339" s="0"/>
      <c r="O2339" s="0"/>
      <c r="P2339" s="0"/>
      <c r="Q2339" s="287"/>
      <c r="R2339" s="287"/>
      <c r="S2339" s="287"/>
    </row>
    <row r="2340" customFormat="false" ht="12.75" hidden="false" customHeight="true" outlineLevel="0" collapsed="false">
      <c r="A2340" s="0"/>
      <c r="B2340" s="0"/>
      <c r="C2340" s="0"/>
      <c r="D2340" s="0"/>
      <c r="E2340" s="0"/>
      <c r="F2340" s="0"/>
      <c r="G2340" s="0"/>
      <c r="H2340" s="0"/>
      <c r="I2340" s="0"/>
      <c r="J2340" s="0"/>
      <c r="K2340" s="0"/>
      <c r="L2340" s="0"/>
      <c r="M2340" s="0"/>
      <c r="N2340" s="0"/>
      <c r="O2340" s="0"/>
      <c r="P2340" s="0"/>
      <c r="Q2340" s="287"/>
      <c r="R2340" s="287"/>
      <c r="S2340" s="287"/>
    </row>
    <row r="2341" customFormat="false" ht="12.75" hidden="false" customHeight="true" outlineLevel="0" collapsed="false">
      <c r="A2341" s="0"/>
      <c r="B2341" s="0"/>
      <c r="C2341" s="0"/>
      <c r="D2341" s="0"/>
      <c r="E2341" s="0"/>
      <c r="F2341" s="0"/>
      <c r="G2341" s="0"/>
      <c r="H2341" s="0"/>
      <c r="I2341" s="0"/>
      <c r="J2341" s="0"/>
      <c r="K2341" s="0"/>
      <c r="L2341" s="0"/>
      <c r="M2341" s="0"/>
      <c r="N2341" s="0"/>
      <c r="O2341" s="0"/>
      <c r="P2341" s="0"/>
      <c r="Q2341" s="287"/>
      <c r="R2341" s="287"/>
      <c r="S2341" s="287"/>
    </row>
    <row r="2342" customFormat="false" ht="12.75" hidden="false" customHeight="true" outlineLevel="0" collapsed="false">
      <c r="A2342" s="0"/>
      <c r="B2342" s="0"/>
      <c r="C2342" s="0"/>
      <c r="D2342" s="0"/>
      <c r="E2342" s="0"/>
      <c r="F2342" s="0"/>
      <c r="G2342" s="0"/>
      <c r="H2342" s="0"/>
      <c r="I2342" s="0"/>
      <c r="J2342" s="0"/>
      <c r="K2342" s="0"/>
      <c r="L2342" s="0"/>
      <c r="M2342" s="0"/>
      <c r="N2342" s="0"/>
      <c r="O2342" s="0"/>
      <c r="P2342" s="0"/>
      <c r="Q2342" s="287"/>
      <c r="R2342" s="287"/>
      <c r="S2342" s="287"/>
    </row>
    <row r="2343" customFormat="false" ht="12.75" hidden="false" customHeight="true" outlineLevel="0" collapsed="false">
      <c r="A2343" s="0"/>
      <c r="B2343" s="0"/>
      <c r="C2343" s="0"/>
      <c r="D2343" s="0"/>
      <c r="E2343" s="0"/>
      <c r="F2343" s="0"/>
      <c r="G2343" s="0"/>
      <c r="H2343" s="0"/>
      <c r="I2343" s="0"/>
      <c r="J2343" s="0"/>
      <c r="K2343" s="0"/>
      <c r="L2343" s="0"/>
      <c r="M2343" s="0"/>
      <c r="N2343" s="0"/>
      <c r="O2343" s="0"/>
      <c r="P2343" s="0"/>
      <c r="Q2343" s="287"/>
      <c r="R2343" s="287"/>
      <c r="S2343" s="287"/>
    </row>
    <row r="2344" customFormat="false" ht="12.75" hidden="false" customHeight="true" outlineLevel="0" collapsed="false">
      <c r="A2344" s="0"/>
      <c r="B2344" s="0"/>
      <c r="C2344" s="0"/>
      <c r="D2344" s="0"/>
      <c r="E2344" s="0"/>
      <c r="F2344" s="0"/>
      <c r="G2344" s="0"/>
      <c r="H2344" s="0"/>
      <c r="I2344" s="0"/>
      <c r="J2344" s="0"/>
      <c r="K2344" s="0"/>
      <c r="L2344" s="0"/>
      <c r="M2344" s="0"/>
      <c r="N2344" s="0"/>
      <c r="O2344" s="0"/>
      <c r="P2344" s="0"/>
      <c r="Q2344" s="287"/>
      <c r="R2344" s="287"/>
      <c r="S2344" s="287"/>
    </row>
    <row r="2345" customFormat="false" ht="12.75" hidden="false" customHeight="true" outlineLevel="0" collapsed="false">
      <c r="A2345" s="0"/>
      <c r="B2345" s="0"/>
      <c r="C2345" s="0"/>
      <c r="D2345" s="0"/>
      <c r="E2345" s="0"/>
      <c r="F2345" s="0"/>
      <c r="G2345" s="0"/>
      <c r="H2345" s="0"/>
      <c r="I2345" s="0"/>
      <c r="J2345" s="0"/>
      <c r="K2345" s="0"/>
      <c r="L2345" s="0"/>
      <c r="M2345" s="0"/>
      <c r="N2345" s="0"/>
      <c r="O2345" s="0"/>
      <c r="P2345" s="0"/>
      <c r="Q2345" s="287"/>
      <c r="R2345" s="287"/>
      <c r="S2345" s="287"/>
    </row>
    <row r="2346" customFormat="false" ht="12.75" hidden="false" customHeight="true" outlineLevel="0" collapsed="false">
      <c r="A2346" s="0"/>
      <c r="B2346" s="0"/>
      <c r="C2346" s="0"/>
      <c r="D2346" s="0"/>
      <c r="E2346" s="0"/>
      <c r="F2346" s="0"/>
      <c r="G2346" s="0"/>
      <c r="H2346" s="0"/>
      <c r="I2346" s="0"/>
      <c r="J2346" s="0"/>
      <c r="K2346" s="0"/>
      <c r="L2346" s="0"/>
      <c r="M2346" s="0"/>
      <c r="N2346" s="0"/>
      <c r="O2346" s="0"/>
      <c r="P2346" s="0"/>
      <c r="Q2346" s="287"/>
      <c r="R2346" s="287"/>
      <c r="S2346" s="287"/>
    </row>
    <row r="2347" customFormat="false" ht="12.75" hidden="false" customHeight="true" outlineLevel="0" collapsed="false">
      <c r="A2347" s="0"/>
      <c r="B2347" s="0"/>
      <c r="C2347" s="0"/>
      <c r="D2347" s="0"/>
      <c r="E2347" s="0"/>
      <c r="F2347" s="0"/>
      <c r="G2347" s="0"/>
      <c r="H2347" s="0"/>
      <c r="I2347" s="0"/>
      <c r="J2347" s="0"/>
      <c r="K2347" s="0"/>
      <c r="L2347" s="0"/>
      <c r="M2347" s="0"/>
      <c r="N2347" s="0"/>
      <c r="O2347" s="0"/>
      <c r="P2347" s="0"/>
      <c r="Q2347" s="287"/>
      <c r="R2347" s="287"/>
      <c r="S2347" s="287"/>
    </row>
    <row r="2348" customFormat="false" ht="12.75" hidden="false" customHeight="true" outlineLevel="0" collapsed="false">
      <c r="A2348" s="0"/>
      <c r="B2348" s="0"/>
      <c r="C2348" s="0"/>
      <c r="D2348" s="0"/>
      <c r="E2348" s="0"/>
      <c r="F2348" s="0"/>
      <c r="G2348" s="0"/>
      <c r="H2348" s="0"/>
      <c r="I2348" s="0"/>
      <c r="J2348" s="0"/>
      <c r="K2348" s="0"/>
      <c r="L2348" s="0"/>
      <c r="M2348" s="0"/>
      <c r="N2348" s="0"/>
      <c r="O2348" s="0"/>
      <c r="P2348" s="0"/>
      <c r="Q2348" s="287"/>
      <c r="R2348" s="287"/>
      <c r="S2348" s="287"/>
    </row>
    <row r="2349" customFormat="false" ht="12.75" hidden="false" customHeight="true" outlineLevel="0" collapsed="false">
      <c r="A2349" s="0"/>
      <c r="B2349" s="0"/>
      <c r="C2349" s="0"/>
      <c r="D2349" s="0"/>
      <c r="E2349" s="0"/>
      <c r="F2349" s="0"/>
      <c r="G2349" s="0"/>
      <c r="H2349" s="0"/>
      <c r="I2349" s="0"/>
      <c r="J2349" s="0"/>
      <c r="K2349" s="0"/>
      <c r="L2349" s="0"/>
      <c r="M2349" s="0"/>
      <c r="N2349" s="0"/>
      <c r="O2349" s="0"/>
      <c r="P2349" s="0"/>
      <c r="Q2349" s="287"/>
      <c r="R2349" s="287"/>
      <c r="S2349" s="287"/>
    </row>
    <row r="2350" customFormat="false" ht="12.75" hidden="false" customHeight="true" outlineLevel="0" collapsed="false">
      <c r="A2350" s="0"/>
      <c r="B2350" s="0"/>
      <c r="C2350" s="0"/>
      <c r="D2350" s="0"/>
      <c r="E2350" s="0"/>
      <c r="F2350" s="0"/>
      <c r="G2350" s="0"/>
      <c r="H2350" s="0"/>
      <c r="I2350" s="0"/>
      <c r="J2350" s="0"/>
      <c r="K2350" s="0"/>
      <c r="L2350" s="0"/>
      <c r="M2350" s="0"/>
      <c r="N2350" s="0"/>
      <c r="O2350" s="0"/>
      <c r="P2350" s="0"/>
      <c r="Q2350" s="287"/>
      <c r="R2350" s="287"/>
      <c r="S2350" s="287"/>
    </row>
    <row r="2351" customFormat="false" ht="12.75" hidden="false" customHeight="true" outlineLevel="0" collapsed="false">
      <c r="A2351" s="0"/>
      <c r="B2351" s="0"/>
      <c r="C2351" s="0"/>
      <c r="D2351" s="0"/>
      <c r="E2351" s="0"/>
      <c r="F2351" s="0"/>
      <c r="G2351" s="0"/>
      <c r="H2351" s="0"/>
      <c r="I2351" s="0"/>
      <c r="J2351" s="0"/>
      <c r="K2351" s="0"/>
      <c r="L2351" s="0"/>
      <c r="M2351" s="0"/>
      <c r="N2351" s="0"/>
      <c r="O2351" s="0"/>
      <c r="P2351" s="0"/>
      <c r="Q2351" s="287"/>
      <c r="R2351" s="287"/>
      <c r="S2351" s="287"/>
    </row>
    <row r="2352" customFormat="false" ht="12.75" hidden="false" customHeight="true" outlineLevel="0" collapsed="false">
      <c r="A2352" s="0"/>
      <c r="B2352" s="0"/>
      <c r="C2352" s="0"/>
      <c r="D2352" s="0"/>
      <c r="E2352" s="0"/>
      <c r="F2352" s="0"/>
      <c r="G2352" s="0"/>
      <c r="H2352" s="0"/>
      <c r="I2352" s="0"/>
      <c r="J2352" s="0"/>
      <c r="K2352" s="0"/>
      <c r="L2352" s="0"/>
      <c r="M2352" s="0"/>
      <c r="N2352" s="0"/>
      <c r="O2352" s="0"/>
      <c r="P2352" s="0"/>
      <c r="Q2352" s="287"/>
      <c r="R2352" s="287"/>
      <c r="S2352" s="287"/>
    </row>
    <row r="2353" customFormat="false" ht="12.75" hidden="false" customHeight="true" outlineLevel="0" collapsed="false">
      <c r="A2353" s="0"/>
      <c r="B2353" s="0"/>
      <c r="C2353" s="0"/>
      <c r="D2353" s="0"/>
      <c r="E2353" s="0"/>
      <c r="F2353" s="0"/>
      <c r="G2353" s="0"/>
      <c r="H2353" s="0"/>
      <c r="I2353" s="0"/>
      <c r="J2353" s="0"/>
      <c r="K2353" s="0"/>
      <c r="L2353" s="0"/>
      <c r="M2353" s="0"/>
      <c r="N2353" s="0"/>
      <c r="O2353" s="0"/>
      <c r="P2353" s="0"/>
      <c r="Q2353" s="287"/>
      <c r="R2353" s="287"/>
      <c r="S2353" s="287"/>
    </row>
    <row r="2354" customFormat="false" ht="12.75" hidden="false" customHeight="true" outlineLevel="0" collapsed="false">
      <c r="A2354" s="0"/>
      <c r="B2354" s="0"/>
      <c r="C2354" s="0"/>
      <c r="D2354" s="0"/>
      <c r="E2354" s="0"/>
      <c r="F2354" s="0"/>
      <c r="G2354" s="0"/>
      <c r="H2354" s="0"/>
      <c r="I2354" s="0"/>
      <c r="J2354" s="0"/>
      <c r="K2354" s="0"/>
      <c r="L2354" s="0"/>
      <c r="M2354" s="0"/>
      <c r="N2354" s="0"/>
      <c r="O2354" s="0"/>
      <c r="P2354" s="0"/>
      <c r="Q2354" s="287"/>
      <c r="R2354" s="287"/>
      <c r="S2354" s="287"/>
    </row>
    <row r="2355" customFormat="false" ht="12.75" hidden="false" customHeight="true" outlineLevel="0" collapsed="false">
      <c r="A2355" s="0"/>
      <c r="B2355" s="0"/>
      <c r="C2355" s="0"/>
      <c r="D2355" s="0"/>
      <c r="E2355" s="0"/>
      <c r="F2355" s="0"/>
      <c r="G2355" s="0"/>
      <c r="H2355" s="0"/>
      <c r="I2355" s="0"/>
      <c r="J2355" s="0"/>
      <c r="K2355" s="0"/>
      <c r="L2355" s="0"/>
      <c r="M2355" s="0"/>
      <c r="N2355" s="0"/>
      <c r="O2355" s="0"/>
      <c r="P2355" s="0"/>
      <c r="Q2355" s="287"/>
      <c r="R2355" s="287"/>
      <c r="S2355" s="287"/>
    </row>
    <row r="2356" customFormat="false" ht="12.75" hidden="false" customHeight="true" outlineLevel="0" collapsed="false">
      <c r="A2356" s="0"/>
      <c r="B2356" s="0"/>
      <c r="C2356" s="0"/>
      <c r="D2356" s="0"/>
      <c r="E2356" s="0"/>
      <c r="F2356" s="0"/>
      <c r="G2356" s="0"/>
      <c r="H2356" s="0"/>
      <c r="I2356" s="0"/>
      <c r="J2356" s="0"/>
      <c r="K2356" s="0"/>
      <c r="L2356" s="0"/>
      <c r="M2356" s="0"/>
      <c r="N2356" s="0"/>
      <c r="O2356" s="0"/>
      <c r="P2356" s="0"/>
      <c r="Q2356" s="287"/>
      <c r="R2356" s="287"/>
      <c r="S2356" s="287"/>
    </row>
    <row r="2357" customFormat="false" ht="12.75" hidden="false" customHeight="true" outlineLevel="0" collapsed="false">
      <c r="A2357" s="0"/>
      <c r="B2357" s="0"/>
      <c r="C2357" s="0"/>
      <c r="D2357" s="0"/>
      <c r="E2357" s="0"/>
      <c r="F2357" s="0"/>
      <c r="G2357" s="0"/>
      <c r="H2357" s="0"/>
      <c r="I2357" s="0"/>
      <c r="J2357" s="0"/>
      <c r="K2357" s="0"/>
      <c r="L2357" s="0"/>
      <c r="M2357" s="0"/>
      <c r="N2357" s="0"/>
      <c r="O2357" s="0"/>
      <c r="P2357" s="0"/>
      <c r="Q2357" s="287"/>
      <c r="R2357" s="287"/>
      <c r="S2357" s="287"/>
    </row>
    <row r="2358" customFormat="false" ht="12.75" hidden="false" customHeight="true" outlineLevel="0" collapsed="false">
      <c r="A2358" s="0"/>
      <c r="B2358" s="0"/>
      <c r="C2358" s="0"/>
      <c r="D2358" s="0"/>
      <c r="E2358" s="0"/>
      <c r="F2358" s="0"/>
      <c r="G2358" s="0"/>
      <c r="H2358" s="0"/>
      <c r="I2358" s="0"/>
      <c r="J2358" s="0"/>
      <c r="K2358" s="0"/>
      <c r="L2358" s="0"/>
      <c r="M2358" s="0"/>
      <c r="N2358" s="0"/>
      <c r="O2358" s="0"/>
      <c r="P2358" s="0"/>
      <c r="Q2358" s="287"/>
      <c r="R2358" s="287"/>
      <c r="S2358" s="287"/>
    </row>
    <row r="2359" customFormat="false" ht="12.75" hidden="false" customHeight="true" outlineLevel="0" collapsed="false">
      <c r="A2359" s="0"/>
      <c r="B2359" s="0"/>
      <c r="C2359" s="0"/>
      <c r="D2359" s="0"/>
      <c r="E2359" s="0"/>
      <c r="F2359" s="0"/>
      <c r="G2359" s="0"/>
      <c r="H2359" s="0"/>
      <c r="I2359" s="0"/>
      <c r="J2359" s="0"/>
      <c r="K2359" s="0"/>
      <c r="L2359" s="0"/>
      <c r="M2359" s="0"/>
      <c r="N2359" s="0"/>
      <c r="O2359" s="0"/>
      <c r="P2359" s="0"/>
      <c r="Q2359" s="287"/>
      <c r="R2359" s="287"/>
      <c r="S2359" s="287"/>
    </row>
    <row r="2360" customFormat="false" ht="12.75" hidden="false" customHeight="true" outlineLevel="0" collapsed="false">
      <c r="A2360" s="0"/>
      <c r="B2360" s="0"/>
      <c r="C2360" s="0"/>
      <c r="D2360" s="0"/>
      <c r="E2360" s="0"/>
      <c r="F2360" s="0"/>
      <c r="G2360" s="0"/>
      <c r="H2360" s="0"/>
      <c r="I2360" s="0"/>
      <c r="J2360" s="0"/>
      <c r="K2360" s="0"/>
      <c r="L2360" s="0"/>
      <c r="M2360" s="0"/>
      <c r="N2360" s="0"/>
      <c r="O2360" s="0"/>
      <c r="P2360" s="0"/>
      <c r="Q2360" s="287"/>
      <c r="R2360" s="287"/>
      <c r="S2360" s="287"/>
    </row>
    <row r="2361" customFormat="false" ht="12.75" hidden="false" customHeight="true" outlineLevel="0" collapsed="false">
      <c r="A2361" s="0"/>
      <c r="B2361" s="0"/>
      <c r="C2361" s="0"/>
      <c r="D2361" s="0"/>
      <c r="E2361" s="0"/>
      <c r="F2361" s="0"/>
      <c r="G2361" s="0"/>
      <c r="H2361" s="0"/>
      <c r="I2361" s="0"/>
      <c r="J2361" s="0"/>
      <c r="K2361" s="0"/>
      <c r="L2361" s="0"/>
      <c r="M2361" s="0"/>
      <c r="N2361" s="0"/>
      <c r="O2361" s="0"/>
      <c r="P2361" s="0"/>
      <c r="Q2361" s="287"/>
      <c r="R2361" s="287"/>
      <c r="S2361" s="287"/>
    </row>
    <row r="2362" customFormat="false" ht="12.75" hidden="false" customHeight="true" outlineLevel="0" collapsed="false">
      <c r="A2362" s="0"/>
      <c r="B2362" s="0"/>
      <c r="C2362" s="0"/>
      <c r="D2362" s="0"/>
      <c r="E2362" s="0"/>
      <c r="F2362" s="0"/>
      <c r="G2362" s="0"/>
      <c r="H2362" s="0"/>
      <c r="I2362" s="0"/>
      <c r="J2362" s="0"/>
      <c r="K2362" s="0"/>
      <c r="L2362" s="0"/>
      <c r="M2362" s="0"/>
      <c r="N2362" s="0"/>
      <c r="O2362" s="0"/>
      <c r="P2362" s="0"/>
      <c r="Q2362" s="287"/>
      <c r="R2362" s="287"/>
      <c r="S2362" s="287"/>
    </row>
    <row r="2363" customFormat="false" ht="12.75" hidden="false" customHeight="true" outlineLevel="0" collapsed="false">
      <c r="A2363" s="0"/>
      <c r="B2363" s="0"/>
      <c r="C2363" s="0"/>
      <c r="D2363" s="0"/>
      <c r="E2363" s="0"/>
      <c r="F2363" s="0"/>
      <c r="G2363" s="0"/>
      <c r="H2363" s="0"/>
      <c r="I2363" s="0"/>
      <c r="J2363" s="0"/>
      <c r="K2363" s="0"/>
      <c r="L2363" s="0"/>
      <c r="M2363" s="0"/>
      <c r="N2363" s="0"/>
      <c r="O2363" s="0"/>
      <c r="P2363" s="0"/>
      <c r="Q2363" s="287"/>
      <c r="R2363" s="287"/>
      <c r="S2363" s="287"/>
    </row>
    <row r="2364" customFormat="false" ht="12.75" hidden="false" customHeight="true" outlineLevel="0" collapsed="false">
      <c r="A2364" s="0"/>
      <c r="B2364" s="0"/>
      <c r="C2364" s="0"/>
      <c r="D2364" s="0"/>
      <c r="E2364" s="0"/>
      <c r="F2364" s="0"/>
      <c r="G2364" s="0"/>
      <c r="H2364" s="0"/>
      <c r="I2364" s="0"/>
      <c r="J2364" s="0"/>
      <c r="K2364" s="0"/>
      <c r="L2364" s="0"/>
      <c r="M2364" s="0"/>
      <c r="N2364" s="0"/>
      <c r="O2364" s="0"/>
      <c r="P2364" s="0"/>
      <c r="Q2364" s="287"/>
      <c r="R2364" s="287"/>
      <c r="S2364" s="287"/>
    </row>
    <row r="2365" customFormat="false" ht="12.75" hidden="false" customHeight="true" outlineLevel="0" collapsed="false">
      <c r="A2365" s="0"/>
      <c r="B2365" s="0"/>
      <c r="C2365" s="0"/>
      <c r="D2365" s="0"/>
      <c r="E2365" s="0"/>
      <c r="F2365" s="0"/>
      <c r="G2365" s="0"/>
      <c r="H2365" s="0"/>
      <c r="I2365" s="0"/>
      <c r="J2365" s="0"/>
      <c r="K2365" s="0"/>
      <c r="L2365" s="0"/>
      <c r="M2365" s="0"/>
      <c r="N2365" s="0"/>
      <c r="O2365" s="0"/>
      <c r="P2365" s="0"/>
      <c r="Q2365" s="287"/>
      <c r="R2365" s="287"/>
      <c r="S2365" s="287"/>
    </row>
    <row r="2366" customFormat="false" ht="12.75" hidden="false" customHeight="true" outlineLevel="0" collapsed="false">
      <c r="A2366" s="0"/>
      <c r="B2366" s="0"/>
      <c r="C2366" s="0"/>
      <c r="D2366" s="0"/>
      <c r="E2366" s="0"/>
      <c r="F2366" s="0"/>
      <c r="G2366" s="0"/>
      <c r="H2366" s="0"/>
      <c r="I2366" s="0"/>
      <c r="J2366" s="0"/>
      <c r="K2366" s="0"/>
      <c r="L2366" s="0"/>
      <c r="M2366" s="0"/>
      <c r="N2366" s="0"/>
      <c r="O2366" s="0"/>
      <c r="P2366" s="0"/>
      <c r="Q2366" s="287"/>
      <c r="R2366" s="287"/>
      <c r="S2366" s="287"/>
    </row>
    <row r="2367" customFormat="false" ht="12.75" hidden="false" customHeight="true" outlineLevel="0" collapsed="false">
      <c r="A2367" s="0"/>
      <c r="B2367" s="0"/>
      <c r="C2367" s="0"/>
      <c r="D2367" s="0"/>
      <c r="E2367" s="0"/>
      <c r="F2367" s="0"/>
      <c r="G2367" s="0"/>
      <c r="H2367" s="0"/>
      <c r="I2367" s="0"/>
      <c r="J2367" s="0"/>
      <c r="K2367" s="0"/>
      <c r="L2367" s="0"/>
      <c r="M2367" s="0"/>
      <c r="N2367" s="0"/>
      <c r="O2367" s="0"/>
      <c r="P2367" s="0"/>
      <c r="Q2367" s="287"/>
      <c r="R2367" s="287"/>
      <c r="S2367" s="287"/>
    </row>
    <row r="2368" customFormat="false" ht="12.75" hidden="false" customHeight="true" outlineLevel="0" collapsed="false">
      <c r="A2368" s="0"/>
      <c r="B2368" s="0"/>
      <c r="C2368" s="0"/>
      <c r="D2368" s="0"/>
      <c r="E2368" s="0"/>
      <c r="F2368" s="0"/>
      <c r="G2368" s="0"/>
      <c r="H2368" s="0"/>
      <c r="I2368" s="0"/>
      <c r="J2368" s="0"/>
      <c r="K2368" s="0"/>
      <c r="L2368" s="0"/>
      <c r="M2368" s="0"/>
      <c r="N2368" s="0"/>
      <c r="O2368" s="0"/>
      <c r="P2368" s="0"/>
      <c r="Q2368" s="287"/>
      <c r="R2368" s="287"/>
      <c r="S2368" s="287"/>
    </row>
    <row r="2369" customFormat="false" ht="12.75" hidden="false" customHeight="true" outlineLevel="0" collapsed="false">
      <c r="A2369" s="0"/>
      <c r="B2369" s="0"/>
      <c r="C2369" s="0"/>
      <c r="D2369" s="0"/>
      <c r="E2369" s="0"/>
      <c r="F2369" s="0"/>
      <c r="G2369" s="0"/>
      <c r="H2369" s="0"/>
      <c r="I2369" s="0"/>
      <c r="J2369" s="0"/>
      <c r="K2369" s="0"/>
      <c r="L2369" s="0"/>
      <c r="M2369" s="0"/>
      <c r="N2369" s="0"/>
      <c r="O2369" s="0"/>
      <c r="P2369" s="0"/>
      <c r="Q2369" s="287"/>
      <c r="R2369" s="287"/>
      <c r="S2369" s="287"/>
    </row>
    <row r="2370" customFormat="false" ht="12.75" hidden="false" customHeight="true" outlineLevel="0" collapsed="false">
      <c r="A2370" s="0"/>
      <c r="B2370" s="0"/>
      <c r="C2370" s="0"/>
      <c r="D2370" s="0"/>
      <c r="E2370" s="0"/>
      <c r="F2370" s="0"/>
      <c r="G2370" s="0"/>
      <c r="H2370" s="0"/>
      <c r="I2370" s="0"/>
      <c r="J2370" s="0"/>
      <c r="K2370" s="0"/>
      <c r="L2370" s="0"/>
      <c r="M2370" s="0"/>
      <c r="N2370" s="0"/>
      <c r="O2370" s="0"/>
      <c r="P2370" s="0"/>
      <c r="Q2370" s="287"/>
      <c r="R2370" s="287"/>
      <c r="S2370" s="287"/>
    </row>
    <row r="2371" customFormat="false" ht="12.75" hidden="false" customHeight="true" outlineLevel="0" collapsed="false">
      <c r="A2371" s="0"/>
      <c r="B2371" s="0"/>
      <c r="C2371" s="0"/>
      <c r="D2371" s="0"/>
      <c r="E2371" s="0"/>
      <c r="F2371" s="0"/>
      <c r="G2371" s="0"/>
      <c r="H2371" s="0"/>
      <c r="I2371" s="0"/>
      <c r="J2371" s="0"/>
      <c r="K2371" s="0"/>
      <c r="L2371" s="0"/>
      <c r="M2371" s="0"/>
      <c r="N2371" s="0"/>
      <c r="O2371" s="0"/>
      <c r="P2371" s="0"/>
      <c r="Q2371" s="287"/>
      <c r="R2371" s="287"/>
      <c r="S2371" s="287"/>
    </row>
    <row r="2372" customFormat="false" ht="12.75" hidden="false" customHeight="true" outlineLevel="0" collapsed="false">
      <c r="A2372" s="0"/>
      <c r="B2372" s="0"/>
      <c r="C2372" s="0"/>
      <c r="D2372" s="0"/>
      <c r="E2372" s="0"/>
      <c r="F2372" s="0"/>
      <c r="G2372" s="0"/>
      <c r="H2372" s="0"/>
      <c r="I2372" s="0"/>
      <c r="J2372" s="0"/>
      <c r="K2372" s="0"/>
      <c r="L2372" s="0"/>
      <c r="M2372" s="0"/>
      <c r="N2372" s="0"/>
      <c r="O2372" s="0"/>
      <c r="P2372" s="0"/>
      <c r="Q2372" s="287"/>
      <c r="R2372" s="287"/>
      <c r="S2372" s="287"/>
    </row>
    <row r="2373" customFormat="false" ht="12.75" hidden="false" customHeight="true" outlineLevel="0" collapsed="false">
      <c r="A2373" s="0"/>
      <c r="B2373" s="0"/>
      <c r="C2373" s="0"/>
      <c r="D2373" s="0"/>
      <c r="E2373" s="0"/>
      <c r="F2373" s="0"/>
      <c r="G2373" s="0"/>
      <c r="H2373" s="0"/>
      <c r="I2373" s="0"/>
      <c r="J2373" s="0"/>
      <c r="K2373" s="0"/>
      <c r="L2373" s="0"/>
      <c r="M2373" s="0"/>
      <c r="N2373" s="0"/>
      <c r="O2373" s="0"/>
      <c r="P2373" s="0"/>
      <c r="Q2373" s="287"/>
      <c r="R2373" s="287"/>
      <c r="S2373" s="287"/>
    </row>
    <row r="2374" customFormat="false" ht="12.75" hidden="false" customHeight="true" outlineLevel="0" collapsed="false">
      <c r="A2374" s="0"/>
      <c r="B2374" s="0"/>
      <c r="C2374" s="0"/>
      <c r="D2374" s="0"/>
      <c r="E2374" s="0"/>
      <c r="F2374" s="0"/>
      <c r="G2374" s="0"/>
      <c r="H2374" s="0"/>
      <c r="I2374" s="0"/>
      <c r="J2374" s="0"/>
      <c r="K2374" s="0"/>
      <c r="L2374" s="0"/>
      <c r="M2374" s="0"/>
      <c r="N2374" s="0"/>
      <c r="O2374" s="0"/>
      <c r="P2374" s="0"/>
      <c r="Q2374" s="287"/>
      <c r="R2374" s="287"/>
      <c r="S2374" s="287"/>
    </row>
    <row r="2375" customFormat="false" ht="12.75" hidden="false" customHeight="true" outlineLevel="0" collapsed="false">
      <c r="A2375" s="0"/>
      <c r="B2375" s="0"/>
      <c r="C2375" s="0"/>
      <c r="D2375" s="0"/>
      <c r="E2375" s="0"/>
      <c r="F2375" s="0"/>
      <c r="G2375" s="0"/>
      <c r="H2375" s="0"/>
      <c r="I2375" s="0"/>
      <c r="J2375" s="0"/>
      <c r="K2375" s="0"/>
      <c r="L2375" s="0"/>
      <c r="M2375" s="0"/>
      <c r="N2375" s="0"/>
      <c r="O2375" s="0"/>
      <c r="P2375" s="0"/>
      <c r="Q2375" s="287"/>
      <c r="R2375" s="287"/>
      <c r="S2375" s="287"/>
    </row>
    <row r="2376" customFormat="false" ht="12.75" hidden="false" customHeight="true" outlineLevel="0" collapsed="false">
      <c r="A2376" s="0"/>
      <c r="B2376" s="0"/>
      <c r="C2376" s="0"/>
      <c r="D2376" s="0"/>
      <c r="E2376" s="0"/>
      <c r="F2376" s="0"/>
      <c r="G2376" s="0"/>
      <c r="H2376" s="0"/>
      <c r="I2376" s="0"/>
      <c r="J2376" s="0"/>
      <c r="K2376" s="0"/>
      <c r="L2376" s="0"/>
      <c r="M2376" s="0"/>
      <c r="N2376" s="0"/>
      <c r="O2376" s="0"/>
      <c r="P2376" s="0"/>
      <c r="Q2376" s="287"/>
      <c r="R2376" s="287"/>
      <c r="S2376" s="287"/>
    </row>
    <row r="2377" customFormat="false" ht="12.75" hidden="false" customHeight="true" outlineLevel="0" collapsed="false">
      <c r="A2377" s="0"/>
      <c r="B2377" s="0"/>
      <c r="C2377" s="0"/>
      <c r="D2377" s="0"/>
      <c r="E2377" s="0"/>
      <c r="F2377" s="0"/>
      <c r="G2377" s="0"/>
      <c r="H2377" s="0"/>
      <c r="I2377" s="0"/>
      <c r="J2377" s="0"/>
      <c r="K2377" s="0"/>
      <c r="L2377" s="0"/>
      <c r="M2377" s="0"/>
      <c r="N2377" s="0"/>
      <c r="O2377" s="0"/>
      <c r="P2377" s="0"/>
      <c r="Q2377" s="287"/>
      <c r="R2377" s="287"/>
      <c r="S2377" s="287"/>
    </row>
    <row r="2378" customFormat="false" ht="12.75" hidden="false" customHeight="true" outlineLevel="0" collapsed="false">
      <c r="A2378" s="0"/>
      <c r="B2378" s="0"/>
      <c r="C2378" s="0"/>
      <c r="D2378" s="0"/>
      <c r="E2378" s="0"/>
      <c r="F2378" s="0"/>
      <c r="G2378" s="0"/>
      <c r="H2378" s="0"/>
      <c r="I2378" s="0"/>
      <c r="J2378" s="0"/>
      <c r="K2378" s="0"/>
      <c r="L2378" s="0"/>
      <c r="M2378" s="0"/>
      <c r="N2378" s="0"/>
      <c r="O2378" s="0"/>
      <c r="P2378" s="0"/>
      <c r="Q2378" s="287"/>
      <c r="R2378" s="287"/>
      <c r="S2378" s="287"/>
    </row>
    <row r="2379" customFormat="false" ht="12.75" hidden="false" customHeight="true" outlineLevel="0" collapsed="false">
      <c r="A2379" s="0"/>
      <c r="B2379" s="0"/>
      <c r="C2379" s="0"/>
      <c r="D2379" s="0"/>
      <c r="E2379" s="0"/>
      <c r="F2379" s="0"/>
      <c r="G2379" s="0"/>
      <c r="H2379" s="0"/>
      <c r="I2379" s="0"/>
      <c r="J2379" s="0"/>
      <c r="K2379" s="0"/>
      <c r="L2379" s="0"/>
      <c r="M2379" s="0"/>
      <c r="N2379" s="0"/>
      <c r="O2379" s="0"/>
      <c r="P2379" s="0"/>
      <c r="Q2379" s="287"/>
      <c r="R2379" s="287"/>
      <c r="S2379" s="287"/>
    </row>
    <row r="2380" customFormat="false" ht="12.75" hidden="false" customHeight="true" outlineLevel="0" collapsed="false">
      <c r="A2380" s="0"/>
      <c r="B2380" s="0"/>
      <c r="C2380" s="0"/>
      <c r="D2380" s="0"/>
      <c r="E2380" s="0"/>
      <c r="F2380" s="0"/>
      <c r="G2380" s="0"/>
      <c r="H2380" s="0"/>
      <c r="I2380" s="0"/>
      <c r="J2380" s="0"/>
      <c r="K2380" s="0"/>
      <c r="L2380" s="0"/>
      <c r="M2380" s="0"/>
      <c r="N2380" s="0"/>
      <c r="O2380" s="0"/>
      <c r="P2380" s="0"/>
      <c r="Q2380" s="287"/>
      <c r="R2380" s="287"/>
      <c r="S2380" s="287"/>
    </row>
    <row r="2381" customFormat="false" ht="12.75" hidden="false" customHeight="true" outlineLevel="0" collapsed="false">
      <c r="A2381" s="0"/>
      <c r="B2381" s="0"/>
      <c r="C2381" s="0"/>
      <c r="D2381" s="0"/>
      <c r="E2381" s="0"/>
      <c r="F2381" s="0"/>
      <c r="G2381" s="0"/>
      <c r="H2381" s="0"/>
      <c r="I2381" s="0"/>
      <c r="J2381" s="0"/>
      <c r="K2381" s="0"/>
      <c r="L2381" s="0"/>
      <c r="M2381" s="0"/>
      <c r="N2381" s="0"/>
      <c r="O2381" s="0"/>
      <c r="P2381" s="0"/>
      <c r="Q2381" s="287"/>
      <c r="R2381" s="287"/>
      <c r="S2381" s="287"/>
    </row>
    <row r="2382" customFormat="false" ht="12.75" hidden="false" customHeight="true" outlineLevel="0" collapsed="false">
      <c r="A2382" s="0"/>
      <c r="B2382" s="0"/>
      <c r="C2382" s="0"/>
      <c r="D2382" s="0"/>
      <c r="E2382" s="0"/>
      <c r="F2382" s="0"/>
      <c r="G2382" s="0"/>
      <c r="H2382" s="0"/>
      <c r="I2382" s="0"/>
      <c r="J2382" s="0"/>
      <c r="K2382" s="0"/>
      <c r="L2382" s="0"/>
      <c r="M2382" s="0"/>
      <c r="N2382" s="0"/>
      <c r="O2382" s="0"/>
      <c r="P2382" s="0"/>
      <c r="Q2382" s="287"/>
      <c r="R2382" s="287"/>
      <c r="S2382" s="287"/>
    </row>
    <row r="2383" customFormat="false" ht="12.75" hidden="false" customHeight="true" outlineLevel="0" collapsed="false">
      <c r="A2383" s="0"/>
      <c r="B2383" s="0"/>
      <c r="C2383" s="0"/>
      <c r="D2383" s="0"/>
      <c r="E2383" s="0"/>
      <c r="F2383" s="0"/>
      <c r="G2383" s="0"/>
      <c r="H2383" s="0"/>
      <c r="I2383" s="0"/>
      <c r="J2383" s="0"/>
      <c r="K2383" s="0"/>
      <c r="L2383" s="0"/>
      <c r="M2383" s="0"/>
      <c r="N2383" s="0"/>
      <c r="O2383" s="0"/>
      <c r="P2383" s="0"/>
      <c r="Q2383" s="287"/>
      <c r="R2383" s="287"/>
      <c r="S2383" s="287"/>
    </row>
    <row r="2384" customFormat="false" ht="12.75" hidden="false" customHeight="true" outlineLevel="0" collapsed="false">
      <c r="A2384" s="0"/>
      <c r="B2384" s="0"/>
      <c r="C2384" s="0"/>
      <c r="D2384" s="0"/>
      <c r="E2384" s="0"/>
      <c r="F2384" s="0"/>
      <c r="G2384" s="0"/>
      <c r="H2384" s="0"/>
      <c r="I2384" s="0"/>
      <c r="J2384" s="0"/>
      <c r="K2384" s="0"/>
      <c r="L2384" s="0"/>
      <c r="M2384" s="0"/>
      <c r="N2384" s="0"/>
      <c r="O2384" s="0"/>
      <c r="P2384" s="0"/>
      <c r="Q2384" s="287"/>
      <c r="R2384" s="287"/>
      <c r="S2384" s="287"/>
    </row>
    <row r="2385" customFormat="false" ht="12.75" hidden="false" customHeight="true" outlineLevel="0" collapsed="false">
      <c r="A2385" s="0"/>
      <c r="B2385" s="0"/>
      <c r="C2385" s="0"/>
      <c r="D2385" s="0"/>
      <c r="E2385" s="0"/>
      <c r="F2385" s="0"/>
      <c r="G2385" s="0"/>
      <c r="H2385" s="0"/>
      <c r="I2385" s="0"/>
      <c r="J2385" s="0"/>
      <c r="K2385" s="0"/>
      <c r="L2385" s="0"/>
      <c r="M2385" s="0"/>
      <c r="N2385" s="0"/>
      <c r="O2385" s="0"/>
      <c r="P2385" s="0"/>
      <c r="Q2385" s="287"/>
      <c r="R2385" s="287"/>
      <c r="S2385" s="287"/>
    </row>
    <row r="2386" customFormat="false" ht="12.75" hidden="false" customHeight="true" outlineLevel="0" collapsed="false">
      <c r="A2386" s="0"/>
      <c r="B2386" s="0"/>
      <c r="C2386" s="0"/>
      <c r="D2386" s="0"/>
      <c r="E2386" s="0"/>
      <c r="F2386" s="0"/>
      <c r="G2386" s="0"/>
      <c r="H2386" s="0"/>
      <c r="I2386" s="0"/>
      <c r="J2386" s="0"/>
      <c r="K2386" s="0"/>
      <c r="L2386" s="0"/>
      <c r="M2386" s="0"/>
      <c r="N2386" s="0"/>
      <c r="O2386" s="0"/>
      <c r="P2386" s="0"/>
      <c r="Q2386" s="287"/>
      <c r="R2386" s="287"/>
      <c r="S2386" s="287"/>
    </row>
    <row r="2387" customFormat="false" ht="12.75" hidden="false" customHeight="true" outlineLevel="0" collapsed="false">
      <c r="A2387" s="0"/>
      <c r="B2387" s="0"/>
      <c r="C2387" s="0"/>
      <c r="D2387" s="0"/>
      <c r="E2387" s="0"/>
      <c r="F2387" s="0"/>
      <c r="G2387" s="0"/>
      <c r="H2387" s="0"/>
      <c r="I2387" s="0"/>
      <c r="J2387" s="0"/>
      <c r="K2387" s="0"/>
      <c r="L2387" s="0"/>
      <c r="M2387" s="0"/>
      <c r="N2387" s="0"/>
      <c r="O2387" s="0"/>
      <c r="P2387" s="0"/>
      <c r="Q2387" s="287"/>
      <c r="R2387" s="287"/>
      <c r="S2387" s="287"/>
    </row>
    <row r="2388" customFormat="false" ht="12.75" hidden="false" customHeight="true" outlineLevel="0" collapsed="false">
      <c r="A2388" s="0"/>
      <c r="B2388" s="0"/>
      <c r="C2388" s="0"/>
      <c r="D2388" s="0"/>
      <c r="E2388" s="0"/>
      <c r="F2388" s="0"/>
      <c r="G2388" s="0"/>
      <c r="H2388" s="0"/>
      <c r="I2388" s="0"/>
      <c r="J2388" s="0"/>
      <c r="K2388" s="0"/>
      <c r="L2388" s="0"/>
      <c r="M2388" s="0"/>
      <c r="N2388" s="0"/>
      <c r="O2388" s="0"/>
      <c r="P2388" s="0"/>
      <c r="Q2388" s="287"/>
      <c r="R2388" s="287"/>
      <c r="S2388" s="287"/>
    </row>
    <row r="2389" customFormat="false" ht="12.75" hidden="false" customHeight="true" outlineLevel="0" collapsed="false">
      <c r="A2389" s="0"/>
      <c r="B2389" s="0"/>
      <c r="C2389" s="0"/>
      <c r="D2389" s="0"/>
      <c r="E2389" s="0"/>
      <c r="F2389" s="0"/>
      <c r="G2389" s="0"/>
      <c r="H2389" s="0"/>
      <c r="I2389" s="0"/>
      <c r="J2389" s="0"/>
      <c r="K2389" s="0"/>
      <c r="L2389" s="0"/>
      <c r="M2389" s="0"/>
      <c r="N2389" s="0"/>
      <c r="O2389" s="0"/>
      <c r="P2389" s="0"/>
      <c r="Q2389" s="287"/>
      <c r="R2389" s="287"/>
      <c r="S2389" s="287"/>
    </row>
    <row r="2390" customFormat="false" ht="12.75" hidden="false" customHeight="true" outlineLevel="0" collapsed="false">
      <c r="A2390" s="0"/>
      <c r="B2390" s="0"/>
      <c r="C2390" s="0"/>
      <c r="D2390" s="0"/>
      <c r="E2390" s="0"/>
      <c r="F2390" s="0"/>
      <c r="G2390" s="0"/>
      <c r="H2390" s="0"/>
      <c r="I2390" s="0"/>
      <c r="J2390" s="0"/>
      <c r="K2390" s="0"/>
      <c r="L2390" s="0"/>
      <c r="M2390" s="0"/>
      <c r="N2390" s="0"/>
      <c r="O2390" s="0"/>
      <c r="P2390" s="0"/>
      <c r="Q2390" s="287"/>
      <c r="R2390" s="287"/>
      <c r="S2390" s="287"/>
    </row>
    <row r="2391" customFormat="false" ht="12.75" hidden="false" customHeight="true" outlineLevel="0" collapsed="false">
      <c r="A2391" s="0"/>
      <c r="B2391" s="0"/>
      <c r="C2391" s="0"/>
      <c r="D2391" s="0"/>
      <c r="E2391" s="0"/>
      <c r="F2391" s="0"/>
      <c r="G2391" s="0"/>
      <c r="H2391" s="0"/>
      <c r="I2391" s="0"/>
      <c r="J2391" s="0"/>
      <c r="K2391" s="0"/>
      <c r="L2391" s="0"/>
      <c r="M2391" s="0"/>
      <c r="N2391" s="0"/>
      <c r="O2391" s="0"/>
      <c r="P2391" s="0"/>
      <c r="Q2391" s="287"/>
      <c r="R2391" s="287"/>
      <c r="S2391" s="287"/>
    </row>
    <row r="2392" customFormat="false" ht="12.75" hidden="false" customHeight="true" outlineLevel="0" collapsed="false">
      <c r="A2392" s="0"/>
      <c r="B2392" s="0"/>
      <c r="C2392" s="0"/>
      <c r="D2392" s="0"/>
      <c r="E2392" s="0"/>
      <c r="F2392" s="0"/>
      <c r="G2392" s="0"/>
      <c r="H2392" s="0"/>
      <c r="I2392" s="0"/>
      <c r="J2392" s="0"/>
      <c r="K2392" s="0"/>
      <c r="L2392" s="0"/>
      <c r="M2392" s="0"/>
      <c r="N2392" s="0"/>
      <c r="O2392" s="0"/>
      <c r="P2392" s="0"/>
      <c r="Q2392" s="287"/>
      <c r="R2392" s="287"/>
      <c r="S2392" s="287"/>
    </row>
    <row r="2393" customFormat="false" ht="12.75" hidden="false" customHeight="true" outlineLevel="0" collapsed="false">
      <c r="A2393" s="0"/>
      <c r="B2393" s="0"/>
      <c r="C2393" s="0"/>
      <c r="D2393" s="0"/>
      <c r="E2393" s="0"/>
      <c r="F2393" s="0"/>
      <c r="G2393" s="0"/>
      <c r="H2393" s="0"/>
      <c r="I2393" s="0"/>
      <c r="J2393" s="0"/>
      <c r="K2393" s="0"/>
      <c r="L2393" s="0"/>
      <c r="M2393" s="0"/>
      <c r="N2393" s="0"/>
      <c r="O2393" s="0"/>
      <c r="P2393" s="0"/>
      <c r="Q2393" s="287"/>
      <c r="R2393" s="287"/>
      <c r="S2393" s="287"/>
    </row>
    <row r="2394" customFormat="false" ht="12.75" hidden="false" customHeight="true" outlineLevel="0" collapsed="false">
      <c r="A2394" s="0"/>
      <c r="B2394" s="0"/>
      <c r="C2394" s="0"/>
      <c r="D2394" s="0"/>
      <c r="E2394" s="0"/>
      <c r="F2394" s="0"/>
      <c r="G2394" s="0"/>
      <c r="H2394" s="0"/>
      <c r="I2394" s="0"/>
      <c r="J2394" s="0"/>
      <c r="K2394" s="0"/>
      <c r="L2394" s="0"/>
      <c r="M2394" s="0"/>
      <c r="N2394" s="0"/>
      <c r="O2394" s="0"/>
      <c r="P2394" s="0"/>
      <c r="Q2394" s="287"/>
      <c r="R2394" s="287"/>
      <c r="S2394" s="287"/>
    </row>
    <row r="2395" customFormat="false" ht="12.75" hidden="false" customHeight="true" outlineLevel="0" collapsed="false">
      <c r="A2395" s="0"/>
      <c r="B2395" s="0"/>
      <c r="C2395" s="0"/>
      <c r="D2395" s="0"/>
      <c r="E2395" s="0"/>
      <c r="F2395" s="0"/>
      <c r="G2395" s="0"/>
      <c r="H2395" s="0"/>
      <c r="I2395" s="0"/>
      <c r="J2395" s="0"/>
      <c r="K2395" s="0"/>
      <c r="L2395" s="0"/>
      <c r="M2395" s="0"/>
      <c r="N2395" s="0"/>
      <c r="O2395" s="0"/>
      <c r="P2395" s="0"/>
      <c r="Q2395" s="287"/>
      <c r="R2395" s="287"/>
      <c r="S2395" s="287"/>
    </row>
    <row r="2396" customFormat="false" ht="12.75" hidden="false" customHeight="true" outlineLevel="0" collapsed="false">
      <c r="A2396" s="0"/>
      <c r="B2396" s="0"/>
      <c r="C2396" s="0"/>
      <c r="D2396" s="0"/>
      <c r="E2396" s="0"/>
      <c r="F2396" s="0"/>
      <c r="G2396" s="0"/>
      <c r="H2396" s="0"/>
      <c r="I2396" s="0"/>
      <c r="J2396" s="0"/>
      <c r="K2396" s="0"/>
      <c r="L2396" s="0"/>
      <c r="M2396" s="0"/>
      <c r="N2396" s="0"/>
      <c r="O2396" s="0"/>
      <c r="P2396" s="0"/>
      <c r="Q2396" s="287"/>
      <c r="R2396" s="287"/>
      <c r="S2396" s="287"/>
    </row>
    <row r="2397" customFormat="false" ht="12.75" hidden="false" customHeight="true" outlineLevel="0" collapsed="false">
      <c r="A2397" s="0"/>
      <c r="B2397" s="0"/>
      <c r="C2397" s="0"/>
      <c r="D2397" s="0"/>
      <c r="E2397" s="0"/>
      <c r="F2397" s="0"/>
      <c r="G2397" s="0"/>
      <c r="H2397" s="0"/>
      <c r="I2397" s="0"/>
      <c r="J2397" s="0"/>
      <c r="K2397" s="0"/>
      <c r="L2397" s="0"/>
      <c r="M2397" s="0"/>
      <c r="N2397" s="0"/>
      <c r="O2397" s="0"/>
      <c r="P2397" s="0"/>
      <c r="Q2397" s="287"/>
      <c r="R2397" s="287"/>
      <c r="S2397" s="287"/>
    </row>
    <row r="2398" customFormat="false" ht="12.75" hidden="false" customHeight="true" outlineLevel="0" collapsed="false">
      <c r="A2398" s="0"/>
      <c r="B2398" s="0"/>
      <c r="C2398" s="0"/>
      <c r="D2398" s="0"/>
      <c r="E2398" s="0"/>
      <c r="F2398" s="0"/>
      <c r="G2398" s="0"/>
      <c r="H2398" s="0"/>
      <c r="I2398" s="0"/>
      <c r="J2398" s="0"/>
      <c r="K2398" s="0"/>
      <c r="L2398" s="0"/>
      <c r="M2398" s="0"/>
      <c r="N2398" s="0"/>
      <c r="O2398" s="0"/>
      <c r="P2398" s="0"/>
      <c r="Q2398" s="287"/>
      <c r="R2398" s="287"/>
      <c r="S2398" s="287"/>
    </row>
    <row r="2399" customFormat="false" ht="12.75" hidden="false" customHeight="true" outlineLevel="0" collapsed="false">
      <c r="A2399" s="0"/>
      <c r="B2399" s="0"/>
      <c r="C2399" s="0"/>
      <c r="D2399" s="0"/>
      <c r="E2399" s="0"/>
      <c r="F2399" s="0"/>
      <c r="G2399" s="0"/>
      <c r="H2399" s="0"/>
      <c r="I2399" s="0"/>
      <c r="J2399" s="0"/>
      <c r="K2399" s="0"/>
      <c r="L2399" s="0"/>
      <c r="M2399" s="0"/>
      <c r="N2399" s="0"/>
      <c r="O2399" s="0"/>
      <c r="P2399" s="0"/>
      <c r="Q2399" s="287"/>
      <c r="R2399" s="287"/>
      <c r="S2399" s="287"/>
    </row>
    <row r="2400" customFormat="false" ht="12.75" hidden="false" customHeight="true" outlineLevel="0" collapsed="false">
      <c r="A2400" s="0"/>
      <c r="B2400" s="0"/>
      <c r="C2400" s="0"/>
      <c r="D2400" s="0"/>
      <c r="E2400" s="0"/>
      <c r="F2400" s="0"/>
      <c r="G2400" s="0"/>
      <c r="H2400" s="0"/>
      <c r="I2400" s="0"/>
      <c r="J2400" s="0"/>
      <c r="K2400" s="0"/>
      <c r="L2400" s="0"/>
      <c r="M2400" s="0"/>
      <c r="N2400" s="0"/>
      <c r="O2400" s="0"/>
      <c r="P2400" s="0"/>
      <c r="Q2400" s="287"/>
      <c r="R2400" s="287"/>
      <c r="S2400" s="287"/>
    </row>
    <row r="2401" customFormat="false" ht="12.75" hidden="false" customHeight="true" outlineLevel="0" collapsed="false">
      <c r="A2401" s="0"/>
      <c r="B2401" s="0"/>
      <c r="C2401" s="0"/>
      <c r="D2401" s="0"/>
      <c r="E2401" s="0"/>
      <c r="F2401" s="0"/>
      <c r="G2401" s="0"/>
      <c r="H2401" s="0"/>
      <c r="I2401" s="0"/>
      <c r="J2401" s="0"/>
      <c r="K2401" s="0"/>
      <c r="L2401" s="0"/>
      <c r="M2401" s="0"/>
      <c r="N2401" s="0"/>
      <c r="O2401" s="0"/>
      <c r="P2401" s="0"/>
      <c r="Q2401" s="287"/>
      <c r="R2401" s="287"/>
      <c r="S2401" s="287"/>
    </row>
    <row r="2402" customFormat="false" ht="12.75" hidden="false" customHeight="true" outlineLevel="0" collapsed="false">
      <c r="A2402" s="0"/>
      <c r="B2402" s="0"/>
      <c r="C2402" s="0"/>
      <c r="D2402" s="0"/>
      <c r="E2402" s="0"/>
      <c r="F2402" s="0"/>
      <c r="G2402" s="0"/>
      <c r="H2402" s="0"/>
      <c r="I2402" s="0"/>
      <c r="J2402" s="0"/>
      <c r="K2402" s="0"/>
      <c r="L2402" s="0"/>
      <c r="M2402" s="0"/>
      <c r="N2402" s="0"/>
      <c r="O2402" s="0"/>
      <c r="P2402" s="0"/>
      <c r="Q2402" s="287"/>
      <c r="R2402" s="287"/>
      <c r="S2402" s="287"/>
    </row>
    <row r="2403" customFormat="false" ht="12.75" hidden="false" customHeight="true" outlineLevel="0" collapsed="false">
      <c r="A2403" s="0"/>
      <c r="B2403" s="0"/>
      <c r="C2403" s="0"/>
      <c r="D2403" s="0"/>
      <c r="E2403" s="0"/>
      <c r="F2403" s="0"/>
      <c r="G2403" s="0"/>
      <c r="H2403" s="0"/>
      <c r="I2403" s="0"/>
      <c r="J2403" s="0"/>
      <c r="K2403" s="0"/>
      <c r="L2403" s="0"/>
      <c r="M2403" s="0"/>
      <c r="N2403" s="0"/>
      <c r="O2403" s="0"/>
      <c r="P2403" s="0"/>
      <c r="Q2403" s="287"/>
      <c r="R2403" s="287"/>
      <c r="S2403" s="287"/>
    </row>
    <row r="2404" customFormat="false" ht="12.75" hidden="false" customHeight="true" outlineLevel="0" collapsed="false">
      <c r="A2404" s="0"/>
      <c r="B2404" s="0"/>
      <c r="C2404" s="0"/>
      <c r="D2404" s="0"/>
      <c r="E2404" s="0"/>
      <c r="F2404" s="0"/>
      <c r="G2404" s="0"/>
      <c r="H2404" s="0"/>
      <c r="I2404" s="0"/>
      <c r="J2404" s="0"/>
      <c r="K2404" s="0"/>
      <c r="L2404" s="0"/>
      <c r="M2404" s="0"/>
      <c r="N2404" s="0"/>
      <c r="O2404" s="0"/>
      <c r="P2404" s="0"/>
      <c r="Q2404" s="287"/>
      <c r="R2404" s="287"/>
      <c r="S2404" s="287"/>
    </row>
    <row r="2405" customFormat="false" ht="12.75" hidden="false" customHeight="true" outlineLevel="0" collapsed="false">
      <c r="A2405" s="0"/>
      <c r="B2405" s="0"/>
      <c r="C2405" s="0"/>
      <c r="D2405" s="0"/>
      <c r="E2405" s="0"/>
      <c r="F2405" s="0"/>
      <c r="G2405" s="0"/>
      <c r="H2405" s="0"/>
      <c r="I2405" s="0"/>
      <c r="J2405" s="0"/>
      <c r="K2405" s="0"/>
      <c r="L2405" s="0"/>
      <c r="M2405" s="0"/>
      <c r="N2405" s="0"/>
      <c r="O2405" s="0"/>
      <c r="P2405" s="0"/>
      <c r="Q2405" s="287"/>
      <c r="R2405" s="287"/>
      <c r="S2405" s="287"/>
    </row>
    <row r="2406" customFormat="false" ht="12.75" hidden="false" customHeight="true" outlineLevel="0" collapsed="false">
      <c r="A2406" s="0"/>
      <c r="B2406" s="0"/>
      <c r="C2406" s="0"/>
      <c r="D2406" s="0"/>
      <c r="E2406" s="0"/>
      <c r="F2406" s="0"/>
      <c r="G2406" s="0"/>
      <c r="H2406" s="0"/>
      <c r="I2406" s="0"/>
      <c r="J2406" s="0"/>
      <c r="K2406" s="0"/>
      <c r="L2406" s="0"/>
      <c r="M2406" s="0"/>
      <c r="N2406" s="0"/>
      <c r="O2406" s="0"/>
      <c r="P2406" s="0"/>
      <c r="Q2406" s="287"/>
      <c r="R2406" s="287"/>
      <c r="S2406" s="287"/>
    </row>
    <row r="2407" customFormat="false" ht="12.75" hidden="false" customHeight="true" outlineLevel="0" collapsed="false">
      <c r="A2407" s="0"/>
      <c r="B2407" s="0"/>
      <c r="C2407" s="0"/>
      <c r="D2407" s="0"/>
      <c r="E2407" s="0"/>
      <c r="F2407" s="0"/>
      <c r="G2407" s="0"/>
      <c r="H2407" s="0"/>
      <c r="I2407" s="0"/>
      <c r="J2407" s="0"/>
      <c r="K2407" s="0"/>
      <c r="L2407" s="0"/>
      <c r="M2407" s="0"/>
      <c r="N2407" s="0"/>
      <c r="O2407" s="0"/>
      <c r="P2407" s="0"/>
      <c r="Q2407" s="287"/>
      <c r="R2407" s="287"/>
      <c r="S2407" s="287"/>
    </row>
    <row r="2408" customFormat="false" ht="12.75" hidden="false" customHeight="true" outlineLevel="0" collapsed="false">
      <c r="A2408" s="0"/>
      <c r="B2408" s="0"/>
      <c r="C2408" s="0"/>
      <c r="D2408" s="0"/>
      <c r="E2408" s="0"/>
      <c r="F2408" s="0"/>
      <c r="G2408" s="0"/>
      <c r="H2408" s="0"/>
      <c r="I2408" s="0"/>
      <c r="J2408" s="0"/>
      <c r="K2408" s="0"/>
      <c r="L2408" s="0"/>
      <c r="M2408" s="0"/>
      <c r="N2408" s="0"/>
      <c r="O2408" s="0"/>
      <c r="P2408" s="0"/>
      <c r="Q2408" s="287"/>
      <c r="R2408" s="287"/>
      <c r="S2408" s="287"/>
    </row>
    <row r="2409" customFormat="false" ht="12.75" hidden="false" customHeight="true" outlineLevel="0" collapsed="false">
      <c r="A2409" s="0"/>
      <c r="B2409" s="0"/>
      <c r="C2409" s="0"/>
      <c r="D2409" s="0"/>
      <c r="E2409" s="0"/>
      <c r="F2409" s="0"/>
      <c r="G2409" s="0"/>
      <c r="H2409" s="0"/>
      <c r="I2409" s="0"/>
      <c r="J2409" s="0"/>
      <c r="K2409" s="0"/>
      <c r="L2409" s="0"/>
      <c r="M2409" s="0"/>
      <c r="N2409" s="0"/>
      <c r="O2409" s="0"/>
      <c r="P2409" s="0"/>
      <c r="Q2409" s="287"/>
      <c r="R2409" s="287"/>
      <c r="S2409" s="287"/>
    </row>
    <row r="2410" customFormat="false" ht="12.75" hidden="false" customHeight="true" outlineLevel="0" collapsed="false">
      <c r="A2410" s="0"/>
      <c r="B2410" s="0"/>
      <c r="C2410" s="0"/>
      <c r="D2410" s="0"/>
      <c r="E2410" s="0"/>
      <c r="F2410" s="0"/>
      <c r="G2410" s="0"/>
      <c r="H2410" s="0"/>
      <c r="I2410" s="0"/>
      <c r="J2410" s="0"/>
      <c r="K2410" s="0"/>
      <c r="L2410" s="0"/>
      <c r="M2410" s="0"/>
      <c r="N2410" s="0"/>
      <c r="O2410" s="0"/>
      <c r="P2410" s="0"/>
      <c r="Q2410" s="287"/>
      <c r="R2410" s="287"/>
      <c r="S2410" s="287"/>
    </row>
    <row r="2411" customFormat="false" ht="12.75" hidden="false" customHeight="true" outlineLevel="0" collapsed="false">
      <c r="A2411" s="0"/>
      <c r="B2411" s="0"/>
      <c r="C2411" s="0"/>
      <c r="D2411" s="0"/>
      <c r="E2411" s="0"/>
      <c r="F2411" s="0"/>
      <c r="G2411" s="0"/>
      <c r="H2411" s="0"/>
      <c r="I2411" s="0"/>
      <c r="J2411" s="0"/>
      <c r="K2411" s="0"/>
      <c r="L2411" s="0"/>
      <c r="M2411" s="0"/>
      <c r="N2411" s="0"/>
      <c r="O2411" s="0"/>
      <c r="P2411" s="0"/>
      <c r="Q2411" s="287"/>
      <c r="R2411" s="287"/>
      <c r="S2411" s="287"/>
    </row>
    <row r="2412" customFormat="false" ht="12.75" hidden="false" customHeight="true" outlineLevel="0" collapsed="false">
      <c r="A2412" s="0"/>
      <c r="B2412" s="0"/>
      <c r="C2412" s="0"/>
      <c r="D2412" s="0"/>
      <c r="E2412" s="0"/>
      <c r="F2412" s="0"/>
      <c r="G2412" s="0"/>
      <c r="H2412" s="0"/>
      <c r="I2412" s="0"/>
      <c r="J2412" s="0"/>
      <c r="K2412" s="0"/>
      <c r="L2412" s="0"/>
      <c r="M2412" s="0"/>
      <c r="N2412" s="0"/>
      <c r="O2412" s="0"/>
      <c r="P2412" s="0"/>
      <c r="Q2412" s="287"/>
      <c r="R2412" s="287"/>
      <c r="S2412" s="287"/>
    </row>
    <row r="2413" customFormat="false" ht="12.75" hidden="false" customHeight="true" outlineLevel="0" collapsed="false">
      <c r="A2413" s="0"/>
      <c r="B2413" s="0"/>
      <c r="C2413" s="0"/>
      <c r="D2413" s="0"/>
      <c r="E2413" s="0"/>
      <c r="F2413" s="0"/>
      <c r="G2413" s="0"/>
      <c r="H2413" s="0"/>
      <c r="I2413" s="0"/>
      <c r="J2413" s="0"/>
      <c r="K2413" s="0"/>
      <c r="L2413" s="0"/>
      <c r="M2413" s="0"/>
      <c r="N2413" s="0"/>
      <c r="O2413" s="0"/>
      <c r="P2413" s="0"/>
      <c r="Q2413" s="287"/>
      <c r="R2413" s="287"/>
      <c r="S2413" s="287"/>
    </row>
    <row r="2414" customFormat="false" ht="12.75" hidden="false" customHeight="true" outlineLevel="0" collapsed="false">
      <c r="A2414" s="0"/>
      <c r="B2414" s="0"/>
      <c r="C2414" s="0"/>
      <c r="D2414" s="0"/>
      <c r="E2414" s="0"/>
      <c r="F2414" s="0"/>
      <c r="G2414" s="0"/>
      <c r="H2414" s="0"/>
      <c r="I2414" s="0"/>
      <c r="J2414" s="0"/>
      <c r="K2414" s="0"/>
      <c r="L2414" s="0"/>
      <c r="M2414" s="0"/>
      <c r="N2414" s="0"/>
      <c r="O2414" s="0"/>
      <c r="P2414" s="0"/>
      <c r="Q2414" s="287"/>
      <c r="R2414" s="287"/>
      <c r="S2414" s="287"/>
    </row>
    <row r="2415" customFormat="false" ht="12.75" hidden="false" customHeight="true" outlineLevel="0" collapsed="false">
      <c r="A2415" s="0"/>
      <c r="B2415" s="0"/>
      <c r="C2415" s="0"/>
      <c r="D2415" s="0"/>
      <c r="E2415" s="0"/>
      <c r="F2415" s="0"/>
      <c r="G2415" s="0"/>
      <c r="H2415" s="0"/>
      <c r="I2415" s="0"/>
      <c r="J2415" s="0"/>
      <c r="K2415" s="0"/>
      <c r="L2415" s="0"/>
      <c r="M2415" s="0"/>
      <c r="N2415" s="0"/>
      <c r="O2415" s="0"/>
      <c r="P2415" s="0"/>
      <c r="Q2415" s="287"/>
      <c r="R2415" s="287"/>
      <c r="S2415" s="287"/>
    </row>
    <row r="2416" customFormat="false" ht="12.75" hidden="false" customHeight="true" outlineLevel="0" collapsed="false">
      <c r="A2416" s="0"/>
      <c r="B2416" s="0"/>
      <c r="C2416" s="0"/>
      <c r="D2416" s="0"/>
      <c r="E2416" s="0"/>
      <c r="F2416" s="0"/>
      <c r="G2416" s="0"/>
      <c r="H2416" s="0"/>
      <c r="I2416" s="0"/>
      <c r="J2416" s="0"/>
      <c r="K2416" s="0"/>
      <c r="L2416" s="0"/>
      <c r="M2416" s="0"/>
      <c r="N2416" s="0"/>
      <c r="O2416" s="0"/>
      <c r="P2416" s="0"/>
      <c r="Q2416" s="287"/>
      <c r="R2416" s="287"/>
      <c r="S2416" s="287"/>
    </row>
    <row r="2417" customFormat="false" ht="12.75" hidden="false" customHeight="true" outlineLevel="0" collapsed="false">
      <c r="A2417" s="0"/>
      <c r="B2417" s="0"/>
      <c r="C2417" s="0"/>
      <c r="D2417" s="0"/>
      <c r="E2417" s="0"/>
      <c r="F2417" s="0"/>
      <c r="G2417" s="0"/>
      <c r="H2417" s="0"/>
      <c r="I2417" s="0"/>
      <c r="J2417" s="0"/>
      <c r="K2417" s="0"/>
      <c r="L2417" s="0"/>
      <c r="M2417" s="0"/>
      <c r="N2417" s="0"/>
      <c r="O2417" s="0"/>
      <c r="P2417" s="0"/>
      <c r="Q2417" s="287"/>
      <c r="R2417" s="287"/>
      <c r="S2417" s="287"/>
    </row>
    <row r="2418" customFormat="false" ht="12.75" hidden="false" customHeight="true" outlineLevel="0" collapsed="false">
      <c r="A2418" s="0"/>
      <c r="B2418" s="0"/>
      <c r="C2418" s="0"/>
      <c r="D2418" s="0"/>
      <c r="E2418" s="0"/>
      <c r="F2418" s="0"/>
      <c r="G2418" s="0"/>
      <c r="H2418" s="0"/>
      <c r="I2418" s="0"/>
      <c r="J2418" s="0"/>
      <c r="K2418" s="0"/>
      <c r="L2418" s="0"/>
      <c r="M2418" s="0"/>
      <c r="N2418" s="0"/>
      <c r="O2418" s="0"/>
      <c r="P2418" s="0"/>
      <c r="Q2418" s="287"/>
      <c r="R2418" s="287"/>
      <c r="S2418" s="287"/>
    </row>
    <row r="2419" customFormat="false" ht="12.75" hidden="false" customHeight="true" outlineLevel="0" collapsed="false">
      <c r="A2419" s="0"/>
      <c r="B2419" s="0"/>
      <c r="C2419" s="0"/>
      <c r="D2419" s="0"/>
      <c r="E2419" s="0"/>
      <c r="F2419" s="0"/>
      <c r="G2419" s="0"/>
      <c r="H2419" s="0"/>
      <c r="I2419" s="0"/>
      <c r="J2419" s="0"/>
      <c r="K2419" s="0"/>
      <c r="L2419" s="0"/>
      <c r="M2419" s="0"/>
      <c r="N2419" s="0"/>
      <c r="O2419" s="0"/>
      <c r="P2419" s="0"/>
      <c r="Q2419" s="287"/>
      <c r="R2419" s="287"/>
      <c r="S2419" s="287"/>
    </row>
    <row r="2420" customFormat="false" ht="12.75" hidden="false" customHeight="true" outlineLevel="0" collapsed="false">
      <c r="A2420" s="0"/>
      <c r="B2420" s="0"/>
      <c r="C2420" s="0"/>
      <c r="D2420" s="0"/>
      <c r="E2420" s="0"/>
      <c r="F2420" s="0"/>
      <c r="G2420" s="0"/>
      <c r="H2420" s="0"/>
      <c r="I2420" s="0"/>
      <c r="J2420" s="0"/>
      <c r="K2420" s="0"/>
      <c r="L2420" s="0"/>
      <c r="M2420" s="0"/>
      <c r="N2420" s="0"/>
      <c r="O2420" s="0"/>
      <c r="P2420" s="0"/>
      <c r="Q2420" s="287"/>
      <c r="R2420" s="287"/>
      <c r="S2420" s="287"/>
    </row>
    <row r="2421" customFormat="false" ht="12.75" hidden="false" customHeight="true" outlineLevel="0" collapsed="false">
      <c r="A2421" s="0"/>
      <c r="B2421" s="0"/>
      <c r="C2421" s="0"/>
      <c r="D2421" s="0"/>
      <c r="E2421" s="0"/>
      <c r="F2421" s="0"/>
      <c r="G2421" s="0"/>
      <c r="H2421" s="0"/>
      <c r="I2421" s="0"/>
      <c r="J2421" s="0"/>
      <c r="K2421" s="0"/>
      <c r="L2421" s="0"/>
      <c r="M2421" s="0"/>
      <c r="N2421" s="0"/>
      <c r="O2421" s="0"/>
      <c r="P2421" s="0"/>
      <c r="Q2421" s="287"/>
      <c r="R2421" s="287"/>
      <c r="S2421" s="287"/>
    </row>
    <row r="2422" customFormat="false" ht="12.75" hidden="false" customHeight="true" outlineLevel="0" collapsed="false">
      <c r="A2422" s="0"/>
      <c r="B2422" s="0"/>
      <c r="C2422" s="0"/>
      <c r="D2422" s="0"/>
      <c r="E2422" s="0"/>
      <c r="F2422" s="0"/>
      <c r="G2422" s="0"/>
      <c r="H2422" s="0"/>
      <c r="I2422" s="0"/>
      <c r="J2422" s="0"/>
      <c r="K2422" s="0"/>
      <c r="L2422" s="0"/>
      <c r="M2422" s="0"/>
      <c r="N2422" s="0"/>
      <c r="O2422" s="0"/>
      <c r="P2422" s="0"/>
      <c r="Q2422" s="287"/>
      <c r="R2422" s="287"/>
      <c r="S2422" s="287"/>
    </row>
    <row r="2423" customFormat="false" ht="12.75" hidden="false" customHeight="true" outlineLevel="0" collapsed="false">
      <c r="A2423" s="0"/>
      <c r="B2423" s="0"/>
      <c r="C2423" s="0"/>
      <c r="D2423" s="0"/>
      <c r="E2423" s="0"/>
      <c r="F2423" s="0"/>
      <c r="G2423" s="0"/>
      <c r="H2423" s="0"/>
      <c r="I2423" s="0"/>
      <c r="J2423" s="0"/>
      <c r="K2423" s="0"/>
      <c r="L2423" s="0"/>
      <c r="M2423" s="0"/>
      <c r="N2423" s="0"/>
      <c r="O2423" s="0"/>
      <c r="P2423" s="0"/>
      <c r="Q2423" s="287"/>
      <c r="R2423" s="287"/>
      <c r="S2423" s="287"/>
    </row>
    <row r="2424" customFormat="false" ht="12.75" hidden="false" customHeight="true" outlineLevel="0" collapsed="false">
      <c r="A2424" s="0"/>
      <c r="B2424" s="0"/>
      <c r="C2424" s="0"/>
      <c r="D2424" s="0"/>
      <c r="E2424" s="0"/>
      <c r="F2424" s="0"/>
      <c r="G2424" s="0"/>
      <c r="H2424" s="0"/>
      <c r="I2424" s="0"/>
      <c r="J2424" s="0"/>
      <c r="K2424" s="0"/>
      <c r="L2424" s="0"/>
      <c r="M2424" s="0"/>
      <c r="N2424" s="0"/>
      <c r="O2424" s="0"/>
      <c r="P2424" s="0"/>
      <c r="Q2424" s="287"/>
      <c r="R2424" s="287"/>
      <c r="S2424" s="287"/>
    </row>
    <row r="2425" customFormat="false" ht="12.75" hidden="false" customHeight="true" outlineLevel="0" collapsed="false">
      <c r="A2425" s="0"/>
      <c r="B2425" s="0"/>
      <c r="C2425" s="0"/>
      <c r="D2425" s="0"/>
      <c r="E2425" s="0"/>
      <c r="F2425" s="0"/>
      <c r="G2425" s="0"/>
      <c r="H2425" s="0"/>
      <c r="I2425" s="0"/>
      <c r="J2425" s="0"/>
      <c r="K2425" s="0"/>
      <c r="L2425" s="0"/>
      <c r="M2425" s="0"/>
      <c r="N2425" s="0"/>
      <c r="O2425" s="0"/>
      <c r="P2425" s="0"/>
      <c r="Q2425" s="287"/>
      <c r="R2425" s="287"/>
      <c r="S2425" s="287"/>
    </row>
    <row r="2426" customFormat="false" ht="12.75" hidden="false" customHeight="true" outlineLevel="0" collapsed="false">
      <c r="A2426" s="0"/>
      <c r="B2426" s="0"/>
      <c r="C2426" s="0"/>
      <c r="D2426" s="0"/>
      <c r="E2426" s="0"/>
      <c r="F2426" s="0"/>
      <c r="G2426" s="0"/>
      <c r="H2426" s="0"/>
      <c r="I2426" s="0"/>
      <c r="J2426" s="0"/>
      <c r="K2426" s="0"/>
      <c r="L2426" s="0"/>
      <c r="M2426" s="0"/>
      <c r="N2426" s="0"/>
      <c r="O2426" s="0"/>
      <c r="P2426" s="0"/>
      <c r="Q2426" s="287"/>
      <c r="R2426" s="287"/>
      <c r="S2426" s="287"/>
    </row>
    <row r="2427" customFormat="false" ht="12.75" hidden="false" customHeight="true" outlineLevel="0" collapsed="false">
      <c r="A2427" s="0"/>
      <c r="B2427" s="0"/>
      <c r="C2427" s="0"/>
      <c r="D2427" s="0"/>
      <c r="E2427" s="0"/>
      <c r="F2427" s="0"/>
      <c r="G2427" s="0"/>
      <c r="H2427" s="0"/>
      <c r="I2427" s="0"/>
      <c r="J2427" s="0"/>
      <c r="K2427" s="0"/>
      <c r="L2427" s="0"/>
      <c r="M2427" s="0"/>
      <c r="N2427" s="0"/>
      <c r="O2427" s="0"/>
      <c r="P2427" s="0"/>
      <c r="Q2427" s="287"/>
      <c r="R2427" s="287"/>
      <c r="S2427" s="287"/>
    </row>
    <row r="2428" customFormat="false" ht="12.75" hidden="false" customHeight="true" outlineLevel="0" collapsed="false">
      <c r="A2428" s="0"/>
      <c r="B2428" s="0"/>
      <c r="C2428" s="0"/>
      <c r="D2428" s="0"/>
      <c r="E2428" s="0"/>
      <c r="F2428" s="0"/>
      <c r="G2428" s="0"/>
      <c r="H2428" s="0"/>
      <c r="I2428" s="0"/>
      <c r="J2428" s="0"/>
      <c r="K2428" s="0"/>
      <c r="L2428" s="0"/>
      <c r="M2428" s="0"/>
      <c r="N2428" s="0"/>
      <c r="O2428" s="0"/>
      <c r="P2428" s="0"/>
      <c r="Q2428" s="287"/>
      <c r="R2428" s="287"/>
      <c r="S2428" s="287"/>
    </row>
    <row r="2429" customFormat="false" ht="12.75" hidden="false" customHeight="true" outlineLevel="0" collapsed="false">
      <c r="A2429" s="0"/>
      <c r="B2429" s="0"/>
      <c r="C2429" s="0"/>
      <c r="D2429" s="0"/>
      <c r="E2429" s="0"/>
      <c r="F2429" s="0"/>
      <c r="G2429" s="0"/>
      <c r="H2429" s="0"/>
      <c r="I2429" s="0"/>
      <c r="J2429" s="0"/>
      <c r="K2429" s="0"/>
      <c r="L2429" s="0"/>
      <c r="M2429" s="0"/>
      <c r="N2429" s="0"/>
      <c r="O2429" s="0"/>
      <c r="P2429" s="0"/>
      <c r="Q2429" s="287"/>
      <c r="R2429" s="287"/>
      <c r="S2429" s="287"/>
    </row>
    <row r="2430" customFormat="false" ht="12.75" hidden="false" customHeight="true" outlineLevel="0" collapsed="false">
      <c r="A2430" s="0"/>
      <c r="B2430" s="0"/>
      <c r="C2430" s="0"/>
      <c r="D2430" s="0"/>
      <c r="E2430" s="0"/>
      <c r="F2430" s="0"/>
      <c r="G2430" s="0"/>
      <c r="H2430" s="0"/>
      <c r="I2430" s="0"/>
      <c r="J2430" s="0"/>
      <c r="K2430" s="0"/>
      <c r="L2430" s="0"/>
      <c r="M2430" s="0"/>
      <c r="N2430" s="0"/>
      <c r="O2430" s="0"/>
      <c r="P2430" s="0"/>
      <c r="Q2430" s="287"/>
      <c r="R2430" s="287"/>
      <c r="S2430" s="287"/>
    </row>
    <row r="2431" customFormat="false" ht="12.75" hidden="false" customHeight="true" outlineLevel="0" collapsed="false">
      <c r="A2431" s="0"/>
      <c r="B2431" s="0"/>
      <c r="C2431" s="0"/>
      <c r="D2431" s="0"/>
      <c r="E2431" s="0"/>
      <c r="F2431" s="0"/>
      <c r="G2431" s="0"/>
      <c r="H2431" s="0"/>
      <c r="I2431" s="0"/>
      <c r="J2431" s="0"/>
      <c r="K2431" s="0"/>
      <c r="L2431" s="0"/>
      <c r="M2431" s="0"/>
      <c r="N2431" s="0"/>
      <c r="O2431" s="0"/>
      <c r="P2431" s="0"/>
      <c r="Q2431" s="287"/>
      <c r="R2431" s="287"/>
      <c r="S2431" s="287"/>
    </row>
    <row r="2432" customFormat="false" ht="12.75" hidden="false" customHeight="true" outlineLevel="0" collapsed="false">
      <c r="A2432" s="0"/>
      <c r="B2432" s="0"/>
      <c r="C2432" s="0"/>
      <c r="D2432" s="0"/>
      <c r="E2432" s="0"/>
      <c r="F2432" s="0"/>
      <c r="G2432" s="0"/>
      <c r="H2432" s="0"/>
      <c r="I2432" s="0"/>
      <c r="J2432" s="0"/>
      <c r="K2432" s="0"/>
      <c r="L2432" s="0"/>
      <c r="M2432" s="0"/>
      <c r="N2432" s="0"/>
      <c r="O2432" s="0"/>
      <c r="P2432" s="0"/>
      <c r="Q2432" s="287"/>
      <c r="R2432" s="287"/>
      <c r="S2432" s="287"/>
    </row>
    <row r="2433" customFormat="false" ht="12.75" hidden="false" customHeight="true" outlineLevel="0" collapsed="false">
      <c r="A2433" s="0"/>
      <c r="B2433" s="0"/>
      <c r="C2433" s="0"/>
      <c r="D2433" s="0"/>
      <c r="E2433" s="0"/>
      <c r="F2433" s="0"/>
      <c r="G2433" s="0"/>
      <c r="H2433" s="0"/>
      <c r="I2433" s="0"/>
      <c r="J2433" s="0"/>
      <c r="K2433" s="0"/>
      <c r="L2433" s="0"/>
      <c r="M2433" s="0"/>
      <c r="N2433" s="0"/>
      <c r="O2433" s="0"/>
      <c r="P2433" s="0"/>
      <c r="Q2433" s="287"/>
      <c r="R2433" s="287"/>
      <c r="S2433" s="287"/>
    </row>
    <row r="2434" customFormat="false" ht="12.75" hidden="false" customHeight="true" outlineLevel="0" collapsed="false">
      <c r="A2434" s="0"/>
      <c r="B2434" s="0"/>
      <c r="C2434" s="0"/>
      <c r="D2434" s="0"/>
      <c r="E2434" s="0"/>
      <c r="F2434" s="0"/>
      <c r="G2434" s="0"/>
      <c r="H2434" s="0"/>
      <c r="I2434" s="0"/>
      <c r="J2434" s="0"/>
      <c r="K2434" s="0"/>
      <c r="L2434" s="0"/>
      <c r="M2434" s="0"/>
      <c r="N2434" s="0"/>
      <c r="O2434" s="0"/>
      <c r="P2434" s="0"/>
      <c r="Q2434" s="287"/>
      <c r="R2434" s="287"/>
      <c r="S2434" s="287"/>
    </row>
    <row r="2435" customFormat="false" ht="12.75" hidden="false" customHeight="true" outlineLevel="0" collapsed="false">
      <c r="A2435" s="0"/>
      <c r="B2435" s="0"/>
      <c r="C2435" s="0"/>
      <c r="D2435" s="0"/>
      <c r="E2435" s="0"/>
      <c r="F2435" s="0"/>
      <c r="G2435" s="0"/>
      <c r="H2435" s="0"/>
      <c r="I2435" s="0"/>
      <c r="J2435" s="0"/>
      <c r="K2435" s="0"/>
      <c r="L2435" s="0"/>
      <c r="M2435" s="0"/>
      <c r="N2435" s="0"/>
      <c r="O2435" s="0"/>
      <c r="P2435" s="0"/>
      <c r="Q2435" s="287"/>
      <c r="R2435" s="287"/>
      <c r="S2435" s="287"/>
    </row>
    <row r="2436" customFormat="false" ht="12.75" hidden="false" customHeight="true" outlineLevel="0" collapsed="false">
      <c r="A2436" s="0"/>
      <c r="B2436" s="0"/>
      <c r="C2436" s="0"/>
      <c r="D2436" s="0"/>
      <c r="E2436" s="0"/>
      <c r="F2436" s="0"/>
      <c r="G2436" s="0"/>
      <c r="H2436" s="0"/>
      <c r="I2436" s="0"/>
      <c r="J2436" s="0"/>
      <c r="K2436" s="0"/>
      <c r="L2436" s="0"/>
      <c r="M2436" s="0"/>
      <c r="N2436" s="0"/>
      <c r="O2436" s="0"/>
      <c r="P2436" s="0"/>
      <c r="Q2436" s="287"/>
      <c r="R2436" s="287"/>
      <c r="S2436" s="287"/>
    </row>
    <row r="2437" customFormat="false" ht="12.75" hidden="false" customHeight="true" outlineLevel="0" collapsed="false">
      <c r="A2437" s="0"/>
      <c r="B2437" s="0"/>
      <c r="C2437" s="0"/>
      <c r="D2437" s="0"/>
      <c r="E2437" s="0"/>
      <c r="F2437" s="0"/>
      <c r="G2437" s="0"/>
      <c r="H2437" s="0"/>
      <c r="I2437" s="0"/>
      <c r="J2437" s="0"/>
      <c r="K2437" s="0"/>
      <c r="L2437" s="0"/>
      <c r="M2437" s="0"/>
      <c r="N2437" s="0"/>
      <c r="O2437" s="0"/>
      <c r="P2437" s="0"/>
      <c r="Q2437" s="287"/>
      <c r="R2437" s="287"/>
      <c r="S2437" s="287"/>
    </row>
    <row r="2438" customFormat="false" ht="12.75" hidden="false" customHeight="true" outlineLevel="0" collapsed="false">
      <c r="A2438" s="0"/>
      <c r="B2438" s="0"/>
      <c r="C2438" s="0"/>
      <c r="D2438" s="0"/>
      <c r="E2438" s="0"/>
      <c r="F2438" s="0"/>
      <c r="G2438" s="0"/>
      <c r="H2438" s="0"/>
      <c r="I2438" s="0"/>
      <c r="J2438" s="0"/>
      <c r="K2438" s="0"/>
      <c r="L2438" s="0"/>
      <c r="M2438" s="0"/>
      <c r="N2438" s="0"/>
      <c r="O2438" s="0"/>
      <c r="P2438" s="0"/>
      <c r="Q2438" s="287"/>
      <c r="R2438" s="287"/>
      <c r="S2438" s="287"/>
    </row>
    <row r="2439" customFormat="false" ht="12.75" hidden="false" customHeight="true" outlineLevel="0" collapsed="false">
      <c r="A2439" s="0"/>
      <c r="B2439" s="0"/>
      <c r="C2439" s="0"/>
      <c r="D2439" s="0"/>
      <c r="E2439" s="0"/>
      <c r="F2439" s="0"/>
      <c r="G2439" s="0"/>
      <c r="H2439" s="0"/>
      <c r="I2439" s="0"/>
      <c r="J2439" s="0"/>
      <c r="K2439" s="0"/>
      <c r="L2439" s="0"/>
      <c r="M2439" s="0"/>
      <c r="N2439" s="0"/>
      <c r="O2439" s="0"/>
      <c r="P2439" s="0"/>
      <c r="Q2439" s="287"/>
      <c r="R2439" s="287"/>
      <c r="S2439" s="287"/>
    </row>
    <row r="2440" customFormat="false" ht="12.75" hidden="false" customHeight="true" outlineLevel="0" collapsed="false">
      <c r="A2440" s="0"/>
      <c r="B2440" s="0"/>
      <c r="C2440" s="0"/>
      <c r="D2440" s="0"/>
      <c r="E2440" s="0"/>
      <c r="F2440" s="0"/>
      <c r="G2440" s="0"/>
      <c r="H2440" s="0"/>
      <c r="I2440" s="0"/>
      <c r="J2440" s="0"/>
      <c r="K2440" s="0"/>
      <c r="L2440" s="0"/>
      <c r="M2440" s="0"/>
      <c r="N2440" s="0"/>
      <c r="O2440" s="0"/>
      <c r="P2440" s="0"/>
      <c r="Q2440" s="287"/>
      <c r="R2440" s="287"/>
      <c r="S2440" s="287"/>
    </row>
    <row r="2441" customFormat="false" ht="12.75" hidden="false" customHeight="true" outlineLevel="0" collapsed="false">
      <c r="A2441" s="0"/>
      <c r="B2441" s="0"/>
      <c r="C2441" s="0"/>
      <c r="D2441" s="0"/>
      <c r="E2441" s="0"/>
      <c r="F2441" s="0"/>
      <c r="G2441" s="0"/>
      <c r="H2441" s="0"/>
      <c r="I2441" s="0"/>
      <c r="J2441" s="0"/>
      <c r="K2441" s="0"/>
      <c r="L2441" s="0"/>
      <c r="M2441" s="0"/>
      <c r="N2441" s="0"/>
      <c r="O2441" s="0"/>
      <c r="P2441" s="0"/>
      <c r="Q2441" s="287"/>
      <c r="R2441" s="287"/>
      <c r="S2441" s="287"/>
    </row>
    <row r="2442" customFormat="false" ht="12.75" hidden="false" customHeight="true" outlineLevel="0" collapsed="false">
      <c r="A2442" s="0"/>
      <c r="B2442" s="0"/>
      <c r="C2442" s="0"/>
      <c r="D2442" s="0"/>
      <c r="E2442" s="0"/>
      <c r="F2442" s="0"/>
      <c r="G2442" s="0"/>
      <c r="H2442" s="0"/>
      <c r="I2442" s="0"/>
      <c r="J2442" s="0"/>
      <c r="K2442" s="0"/>
      <c r="L2442" s="0"/>
      <c r="M2442" s="0"/>
      <c r="N2442" s="0"/>
      <c r="O2442" s="0"/>
      <c r="P2442" s="0"/>
      <c r="Q2442" s="287"/>
      <c r="R2442" s="287"/>
      <c r="S2442" s="287"/>
    </row>
    <row r="2443" customFormat="false" ht="12.75" hidden="false" customHeight="true" outlineLevel="0" collapsed="false">
      <c r="A2443" s="0"/>
      <c r="B2443" s="0"/>
      <c r="C2443" s="0"/>
      <c r="D2443" s="0"/>
      <c r="E2443" s="0"/>
      <c r="F2443" s="0"/>
      <c r="G2443" s="0"/>
      <c r="H2443" s="0"/>
      <c r="I2443" s="0"/>
      <c r="J2443" s="0"/>
      <c r="K2443" s="0"/>
      <c r="L2443" s="0"/>
      <c r="M2443" s="0"/>
      <c r="N2443" s="0"/>
      <c r="O2443" s="0"/>
      <c r="P2443" s="0"/>
      <c r="Q2443" s="287"/>
      <c r="R2443" s="287"/>
      <c r="S2443" s="287"/>
    </row>
    <row r="2444" customFormat="false" ht="12.75" hidden="false" customHeight="true" outlineLevel="0" collapsed="false">
      <c r="A2444" s="0"/>
      <c r="B2444" s="0"/>
      <c r="C2444" s="0"/>
      <c r="D2444" s="0"/>
      <c r="E2444" s="0"/>
      <c r="F2444" s="0"/>
      <c r="G2444" s="0"/>
      <c r="H2444" s="0"/>
      <c r="I2444" s="0"/>
      <c r="J2444" s="0"/>
      <c r="K2444" s="0"/>
      <c r="L2444" s="0"/>
      <c r="M2444" s="0"/>
      <c r="N2444" s="0"/>
      <c r="O2444" s="0"/>
      <c r="P2444" s="0"/>
      <c r="Q2444" s="287"/>
      <c r="R2444" s="287"/>
      <c r="S2444" s="287"/>
    </row>
    <row r="2445" customFormat="false" ht="12.75" hidden="false" customHeight="true" outlineLevel="0" collapsed="false">
      <c r="A2445" s="0"/>
      <c r="B2445" s="0"/>
      <c r="C2445" s="0"/>
      <c r="D2445" s="0"/>
      <c r="E2445" s="0"/>
      <c r="F2445" s="0"/>
      <c r="G2445" s="0"/>
      <c r="H2445" s="0"/>
      <c r="I2445" s="0"/>
      <c r="J2445" s="0"/>
      <c r="K2445" s="0"/>
      <c r="L2445" s="0"/>
      <c r="M2445" s="0"/>
      <c r="N2445" s="0"/>
      <c r="O2445" s="0"/>
      <c r="P2445" s="0"/>
      <c r="Q2445" s="287"/>
      <c r="R2445" s="287"/>
      <c r="S2445" s="287"/>
    </row>
    <row r="2446" customFormat="false" ht="12.75" hidden="false" customHeight="true" outlineLevel="0" collapsed="false">
      <c r="A2446" s="0"/>
      <c r="B2446" s="0"/>
      <c r="C2446" s="0"/>
      <c r="D2446" s="0"/>
      <c r="E2446" s="0"/>
      <c r="F2446" s="0"/>
      <c r="G2446" s="0"/>
      <c r="H2446" s="0"/>
      <c r="I2446" s="0"/>
      <c r="J2446" s="0"/>
      <c r="K2446" s="0"/>
      <c r="L2446" s="0"/>
      <c r="M2446" s="0"/>
      <c r="N2446" s="0"/>
      <c r="O2446" s="0"/>
      <c r="P2446" s="0"/>
      <c r="Q2446" s="287"/>
      <c r="R2446" s="287"/>
      <c r="S2446" s="287"/>
    </row>
    <row r="2447" customFormat="false" ht="12.75" hidden="false" customHeight="true" outlineLevel="0" collapsed="false">
      <c r="A2447" s="0"/>
      <c r="B2447" s="0"/>
      <c r="C2447" s="0"/>
      <c r="D2447" s="0"/>
      <c r="E2447" s="0"/>
      <c r="F2447" s="0"/>
      <c r="G2447" s="0"/>
      <c r="H2447" s="0"/>
      <c r="I2447" s="0"/>
      <c r="J2447" s="0"/>
      <c r="K2447" s="0"/>
      <c r="L2447" s="0"/>
      <c r="M2447" s="0"/>
      <c r="N2447" s="0"/>
      <c r="O2447" s="0"/>
      <c r="P2447" s="0"/>
      <c r="Q2447" s="287"/>
      <c r="R2447" s="287"/>
      <c r="S2447" s="287"/>
    </row>
    <row r="2448" customFormat="false" ht="12.75" hidden="false" customHeight="true" outlineLevel="0" collapsed="false">
      <c r="A2448" s="0"/>
      <c r="B2448" s="0"/>
      <c r="C2448" s="0"/>
      <c r="D2448" s="0"/>
      <c r="E2448" s="0"/>
      <c r="F2448" s="0"/>
      <c r="G2448" s="0"/>
      <c r="H2448" s="0"/>
      <c r="I2448" s="0"/>
      <c r="J2448" s="0"/>
      <c r="K2448" s="0"/>
      <c r="L2448" s="0"/>
      <c r="M2448" s="0"/>
      <c r="N2448" s="0"/>
      <c r="O2448" s="0"/>
      <c r="P2448" s="0"/>
      <c r="Q2448" s="287"/>
      <c r="R2448" s="287"/>
      <c r="S2448" s="287"/>
    </row>
    <row r="2449" customFormat="false" ht="12.75" hidden="false" customHeight="true" outlineLevel="0" collapsed="false">
      <c r="A2449" s="0"/>
      <c r="B2449" s="0"/>
      <c r="C2449" s="0"/>
      <c r="D2449" s="0"/>
      <c r="E2449" s="0"/>
      <c r="F2449" s="0"/>
      <c r="G2449" s="0"/>
      <c r="H2449" s="0"/>
      <c r="I2449" s="0"/>
      <c r="J2449" s="0"/>
      <c r="K2449" s="0"/>
      <c r="L2449" s="0"/>
      <c r="M2449" s="0"/>
      <c r="N2449" s="0"/>
      <c r="O2449" s="0"/>
      <c r="P2449" s="0"/>
      <c r="Q2449" s="287"/>
      <c r="R2449" s="287"/>
      <c r="S2449" s="287"/>
    </row>
    <row r="2450" customFormat="false" ht="12.75" hidden="false" customHeight="true" outlineLevel="0" collapsed="false">
      <c r="A2450" s="0"/>
      <c r="B2450" s="0"/>
      <c r="C2450" s="0"/>
      <c r="D2450" s="0"/>
      <c r="E2450" s="0"/>
      <c r="F2450" s="0"/>
      <c r="G2450" s="0"/>
      <c r="H2450" s="0"/>
      <c r="I2450" s="0"/>
      <c r="J2450" s="0"/>
      <c r="K2450" s="0"/>
      <c r="L2450" s="0"/>
      <c r="M2450" s="0"/>
      <c r="N2450" s="0"/>
      <c r="O2450" s="0"/>
      <c r="P2450" s="0"/>
      <c r="Q2450" s="287"/>
      <c r="R2450" s="287"/>
      <c r="S2450" s="287"/>
    </row>
    <row r="2451" customFormat="false" ht="12.75" hidden="false" customHeight="true" outlineLevel="0" collapsed="false">
      <c r="A2451" s="0"/>
      <c r="B2451" s="0"/>
      <c r="C2451" s="0"/>
      <c r="D2451" s="0"/>
      <c r="E2451" s="0"/>
      <c r="F2451" s="0"/>
      <c r="G2451" s="0"/>
      <c r="H2451" s="0"/>
      <c r="I2451" s="0"/>
      <c r="J2451" s="0"/>
      <c r="K2451" s="0"/>
      <c r="L2451" s="0"/>
      <c r="M2451" s="0"/>
      <c r="N2451" s="0"/>
      <c r="O2451" s="0"/>
      <c r="P2451" s="0"/>
      <c r="Q2451" s="287"/>
      <c r="R2451" s="287"/>
      <c r="S2451" s="287"/>
    </row>
    <row r="2452" customFormat="false" ht="12.75" hidden="false" customHeight="true" outlineLevel="0" collapsed="false">
      <c r="A2452" s="0"/>
      <c r="B2452" s="0"/>
      <c r="C2452" s="0"/>
      <c r="D2452" s="0"/>
      <c r="E2452" s="0"/>
      <c r="F2452" s="0"/>
      <c r="G2452" s="0"/>
      <c r="H2452" s="0"/>
      <c r="I2452" s="0"/>
      <c r="J2452" s="0"/>
      <c r="K2452" s="0"/>
      <c r="L2452" s="0"/>
      <c r="M2452" s="0"/>
      <c r="N2452" s="0"/>
      <c r="O2452" s="0"/>
      <c r="P2452" s="0"/>
      <c r="Q2452" s="287"/>
      <c r="R2452" s="287"/>
      <c r="S2452" s="287"/>
    </row>
    <row r="2453" customFormat="false" ht="12.75" hidden="false" customHeight="true" outlineLevel="0" collapsed="false">
      <c r="A2453" s="0"/>
      <c r="B2453" s="0"/>
      <c r="C2453" s="0"/>
      <c r="D2453" s="0"/>
      <c r="E2453" s="0"/>
      <c r="F2453" s="0"/>
      <c r="G2453" s="0"/>
      <c r="H2453" s="0"/>
      <c r="I2453" s="0"/>
      <c r="J2453" s="0"/>
      <c r="K2453" s="0"/>
      <c r="L2453" s="0"/>
      <c r="M2453" s="0"/>
      <c r="N2453" s="0"/>
      <c r="O2453" s="0"/>
      <c r="P2453" s="0"/>
      <c r="Q2453" s="287"/>
      <c r="R2453" s="287"/>
      <c r="S2453" s="287"/>
    </row>
    <row r="2454" customFormat="false" ht="12.75" hidden="false" customHeight="true" outlineLevel="0" collapsed="false">
      <c r="A2454" s="0"/>
      <c r="B2454" s="0"/>
      <c r="C2454" s="0"/>
      <c r="D2454" s="0"/>
      <c r="E2454" s="0"/>
      <c r="F2454" s="0"/>
      <c r="G2454" s="0"/>
      <c r="H2454" s="0"/>
      <c r="I2454" s="0"/>
      <c r="J2454" s="0"/>
      <c r="K2454" s="0"/>
      <c r="L2454" s="0"/>
      <c r="M2454" s="0"/>
      <c r="N2454" s="0"/>
      <c r="O2454" s="0"/>
      <c r="P2454" s="0"/>
      <c r="Q2454" s="287"/>
      <c r="R2454" s="287"/>
      <c r="S2454" s="287"/>
    </row>
    <row r="2455" customFormat="false" ht="12.75" hidden="false" customHeight="true" outlineLevel="0" collapsed="false">
      <c r="A2455" s="0"/>
      <c r="B2455" s="0"/>
      <c r="C2455" s="0"/>
      <c r="D2455" s="0"/>
      <c r="E2455" s="0"/>
      <c r="F2455" s="0"/>
      <c r="G2455" s="0"/>
      <c r="H2455" s="0"/>
      <c r="I2455" s="0"/>
      <c r="J2455" s="0"/>
      <c r="K2455" s="0"/>
      <c r="L2455" s="0"/>
      <c r="M2455" s="0"/>
      <c r="N2455" s="0"/>
      <c r="O2455" s="0"/>
      <c r="P2455" s="0"/>
      <c r="Q2455" s="287"/>
      <c r="R2455" s="287"/>
      <c r="S2455" s="287"/>
    </row>
    <row r="2456" customFormat="false" ht="12.75" hidden="false" customHeight="true" outlineLevel="0" collapsed="false">
      <c r="A2456" s="0"/>
      <c r="B2456" s="0"/>
      <c r="C2456" s="0"/>
      <c r="D2456" s="0"/>
      <c r="E2456" s="0"/>
      <c r="F2456" s="0"/>
      <c r="G2456" s="0"/>
      <c r="H2456" s="0"/>
      <c r="I2456" s="0"/>
      <c r="J2456" s="0"/>
      <c r="K2456" s="0"/>
      <c r="L2456" s="0"/>
      <c r="M2456" s="0"/>
      <c r="N2456" s="0"/>
      <c r="O2456" s="0"/>
      <c r="P2456" s="0"/>
      <c r="Q2456" s="287"/>
      <c r="R2456" s="287"/>
      <c r="S2456" s="287"/>
    </row>
    <row r="2457" customFormat="false" ht="12.75" hidden="false" customHeight="true" outlineLevel="0" collapsed="false">
      <c r="A2457" s="0"/>
      <c r="B2457" s="0"/>
      <c r="C2457" s="0"/>
      <c r="D2457" s="0"/>
      <c r="E2457" s="0"/>
      <c r="F2457" s="0"/>
      <c r="G2457" s="0"/>
      <c r="H2457" s="0"/>
      <c r="I2457" s="0"/>
      <c r="J2457" s="0"/>
      <c r="K2457" s="0"/>
      <c r="L2457" s="0"/>
      <c r="M2457" s="0"/>
      <c r="N2457" s="0"/>
      <c r="O2457" s="0"/>
      <c r="P2457" s="0"/>
      <c r="Q2457" s="287"/>
      <c r="R2457" s="287"/>
      <c r="S2457" s="287"/>
    </row>
    <row r="2458" customFormat="false" ht="12.75" hidden="false" customHeight="true" outlineLevel="0" collapsed="false">
      <c r="A2458" s="0"/>
      <c r="B2458" s="0"/>
      <c r="C2458" s="0"/>
      <c r="D2458" s="0"/>
      <c r="E2458" s="0"/>
      <c r="F2458" s="0"/>
      <c r="G2458" s="0"/>
      <c r="H2458" s="0"/>
      <c r="I2458" s="0"/>
      <c r="J2458" s="0"/>
      <c r="K2458" s="0"/>
      <c r="L2458" s="0"/>
      <c r="M2458" s="0"/>
      <c r="N2458" s="0"/>
      <c r="O2458" s="0"/>
      <c r="P2458" s="0"/>
      <c r="Q2458" s="287"/>
      <c r="R2458" s="287"/>
      <c r="S2458" s="287"/>
    </row>
    <row r="2459" customFormat="false" ht="12.75" hidden="false" customHeight="true" outlineLevel="0" collapsed="false">
      <c r="A2459" s="0"/>
      <c r="B2459" s="0"/>
      <c r="C2459" s="0"/>
      <c r="D2459" s="0"/>
      <c r="E2459" s="0"/>
      <c r="F2459" s="0"/>
      <c r="G2459" s="0"/>
      <c r="H2459" s="0"/>
      <c r="I2459" s="0"/>
      <c r="J2459" s="0"/>
      <c r="K2459" s="0"/>
      <c r="L2459" s="0"/>
      <c r="M2459" s="0"/>
      <c r="N2459" s="0"/>
      <c r="O2459" s="0"/>
      <c r="P2459" s="0"/>
      <c r="Q2459" s="287"/>
      <c r="R2459" s="287"/>
      <c r="S2459" s="287"/>
    </row>
    <row r="2460" customFormat="false" ht="12.75" hidden="false" customHeight="true" outlineLevel="0" collapsed="false">
      <c r="A2460" s="0"/>
      <c r="B2460" s="0"/>
      <c r="C2460" s="0"/>
      <c r="D2460" s="0"/>
      <c r="E2460" s="0"/>
      <c r="F2460" s="0"/>
      <c r="G2460" s="0"/>
      <c r="H2460" s="0"/>
      <c r="I2460" s="0"/>
      <c r="J2460" s="0"/>
      <c r="K2460" s="0"/>
      <c r="L2460" s="0"/>
      <c r="M2460" s="0"/>
      <c r="N2460" s="0"/>
      <c r="O2460" s="0"/>
      <c r="P2460" s="0"/>
      <c r="Q2460" s="287"/>
      <c r="R2460" s="287"/>
      <c r="S2460" s="287"/>
    </row>
    <row r="2461" customFormat="false" ht="12.75" hidden="false" customHeight="true" outlineLevel="0" collapsed="false">
      <c r="A2461" s="0"/>
      <c r="B2461" s="0"/>
      <c r="C2461" s="0"/>
      <c r="D2461" s="0"/>
      <c r="E2461" s="0"/>
      <c r="F2461" s="0"/>
      <c r="G2461" s="0"/>
      <c r="H2461" s="0"/>
      <c r="I2461" s="0"/>
      <c r="J2461" s="0"/>
      <c r="K2461" s="0"/>
      <c r="L2461" s="0"/>
      <c r="M2461" s="0"/>
      <c r="N2461" s="0"/>
      <c r="O2461" s="0"/>
      <c r="P2461" s="0"/>
      <c r="Q2461" s="287"/>
      <c r="R2461" s="287"/>
      <c r="S2461" s="287"/>
    </row>
    <row r="2462" customFormat="false" ht="12.75" hidden="false" customHeight="true" outlineLevel="0" collapsed="false">
      <c r="A2462" s="0"/>
      <c r="B2462" s="0"/>
      <c r="C2462" s="0"/>
      <c r="D2462" s="0"/>
      <c r="E2462" s="0"/>
      <c r="F2462" s="0"/>
      <c r="G2462" s="0"/>
      <c r="H2462" s="0"/>
      <c r="I2462" s="0"/>
      <c r="J2462" s="0"/>
      <c r="K2462" s="0"/>
      <c r="L2462" s="0"/>
      <c r="M2462" s="0"/>
      <c r="N2462" s="0"/>
      <c r="O2462" s="0"/>
      <c r="P2462" s="0"/>
      <c r="Q2462" s="287"/>
      <c r="R2462" s="287"/>
      <c r="S2462" s="287"/>
    </row>
    <row r="2463" customFormat="false" ht="12.75" hidden="false" customHeight="true" outlineLevel="0" collapsed="false">
      <c r="A2463" s="0"/>
      <c r="B2463" s="0"/>
      <c r="C2463" s="0"/>
      <c r="D2463" s="0"/>
      <c r="E2463" s="0"/>
      <c r="F2463" s="0"/>
      <c r="G2463" s="0"/>
      <c r="H2463" s="0"/>
      <c r="I2463" s="0"/>
      <c r="J2463" s="0"/>
      <c r="K2463" s="0"/>
      <c r="L2463" s="0"/>
      <c r="M2463" s="0"/>
      <c r="N2463" s="0"/>
      <c r="O2463" s="0"/>
      <c r="P2463" s="0"/>
      <c r="Q2463" s="287"/>
      <c r="R2463" s="287"/>
      <c r="S2463" s="287"/>
    </row>
    <row r="2464" customFormat="false" ht="12.75" hidden="false" customHeight="true" outlineLevel="0" collapsed="false">
      <c r="A2464" s="0"/>
      <c r="B2464" s="0"/>
      <c r="C2464" s="0"/>
      <c r="D2464" s="0"/>
      <c r="E2464" s="0"/>
      <c r="F2464" s="0"/>
      <c r="G2464" s="0"/>
      <c r="H2464" s="0"/>
      <c r="I2464" s="0"/>
      <c r="J2464" s="0"/>
      <c r="K2464" s="0"/>
      <c r="L2464" s="0"/>
      <c r="M2464" s="0"/>
      <c r="N2464" s="0"/>
      <c r="O2464" s="0"/>
      <c r="P2464" s="0"/>
      <c r="Q2464" s="287"/>
      <c r="R2464" s="287"/>
      <c r="S2464" s="287"/>
    </row>
    <row r="2465" customFormat="false" ht="12.75" hidden="false" customHeight="true" outlineLevel="0" collapsed="false">
      <c r="A2465" s="0"/>
      <c r="B2465" s="0"/>
      <c r="C2465" s="0"/>
      <c r="D2465" s="0"/>
      <c r="E2465" s="0"/>
      <c r="F2465" s="0"/>
      <c r="G2465" s="0"/>
      <c r="H2465" s="0"/>
      <c r="I2465" s="0"/>
      <c r="J2465" s="0"/>
      <c r="K2465" s="0"/>
      <c r="L2465" s="0"/>
      <c r="M2465" s="0"/>
      <c r="N2465" s="0"/>
      <c r="O2465" s="0"/>
      <c r="P2465" s="0"/>
      <c r="Q2465" s="287"/>
      <c r="R2465" s="287"/>
      <c r="S2465" s="287"/>
    </row>
    <row r="2466" customFormat="false" ht="12.75" hidden="false" customHeight="true" outlineLevel="0" collapsed="false">
      <c r="A2466" s="0"/>
      <c r="B2466" s="0"/>
      <c r="C2466" s="0"/>
      <c r="D2466" s="0"/>
      <c r="E2466" s="0"/>
      <c r="F2466" s="0"/>
      <c r="G2466" s="0"/>
      <c r="H2466" s="0"/>
      <c r="I2466" s="0"/>
      <c r="J2466" s="0"/>
      <c r="K2466" s="0"/>
      <c r="L2466" s="0"/>
      <c r="M2466" s="0"/>
      <c r="N2466" s="0"/>
      <c r="O2466" s="0"/>
      <c r="P2466" s="0"/>
      <c r="Q2466" s="287"/>
      <c r="R2466" s="287"/>
      <c r="S2466" s="287"/>
    </row>
    <row r="2467" customFormat="false" ht="12.75" hidden="false" customHeight="true" outlineLevel="0" collapsed="false">
      <c r="A2467" s="0"/>
      <c r="B2467" s="0"/>
      <c r="C2467" s="0"/>
      <c r="D2467" s="0"/>
      <c r="E2467" s="0"/>
      <c r="F2467" s="0"/>
      <c r="G2467" s="0"/>
      <c r="H2467" s="0"/>
      <c r="I2467" s="0"/>
      <c r="J2467" s="0"/>
      <c r="K2467" s="0"/>
      <c r="L2467" s="0"/>
      <c r="M2467" s="0"/>
      <c r="N2467" s="0"/>
      <c r="O2467" s="0"/>
      <c r="P2467" s="0"/>
      <c r="Q2467" s="287"/>
      <c r="R2467" s="287"/>
      <c r="S2467" s="287"/>
    </row>
    <row r="2468" customFormat="false" ht="12.75" hidden="false" customHeight="true" outlineLevel="0" collapsed="false">
      <c r="A2468" s="0"/>
      <c r="B2468" s="0"/>
      <c r="C2468" s="0"/>
      <c r="D2468" s="0"/>
      <c r="E2468" s="0"/>
      <c r="F2468" s="0"/>
      <c r="G2468" s="0"/>
      <c r="H2468" s="0"/>
      <c r="I2468" s="0"/>
      <c r="J2468" s="0"/>
      <c r="K2468" s="0"/>
      <c r="L2468" s="0"/>
      <c r="M2468" s="0"/>
      <c r="N2468" s="0"/>
      <c r="O2468" s="0"/>
      <c r="P2468" s="0"/>
      <c r="Q2468" s="287"/>
      <c r="R2468" s="287"/>
      <c r="S2468" s="287"/>
    </row>
    <row r="2469" customFormat="false" ht="12.75" hidden="false" customHeight="true" outlineLevel="0" collapsed="false">
      <c r="A2469" s="0"/>
      <c r="B2469" s="0"/>
      <c r="C2469" s="0"/>
      <c r="D2469" s="0"/>
      <c r="E2469" s="0"/>
      <c r="F2469" s="0"/>
      <c r="G2469" s="0"/>
      <c r="H2469" s="0"/>
      <c r="I2469" s="0"/>
      <c r="J2469" s="0"/>
      <c r="K2469" s="0"/>
      <c r="L2469" s="0"/>
      <c r="M2469" s="0"/>
      <c r="N2469" s="0"/>
      <c r="O2469" s="0"/>
      <c r="P2469" s="0"/>
      <c r="Q2469" s="287"/>
      <c r="R2469" s="287"/>
      <c r="S2469" s="287"/>
    </row>
    <row r="2470" customFormat="false" ht="12.75" hidden="false" customHeight="true" outlineLevel="0" collapsed="false">
      <c r="A2470" s="0"/>
      <c r="B2470" s="0"/>
      <c r="C2470" s="0"/>
      <c r="D2470" s="0"/>
      <c r="E2470" s="0"/>
      <c r="F2470" s="0"/>
      <c r="G2470" s="0"/>
      <c r="H2470" s="0"/>
      <c r="I2470" s="0"/>
      <c r="J2470" s="0"/>
      <c r="K2470" s="0"/>
      <c r="L2470" s="0"/>
      <c r="M2470" s="0"/>
      <c r="N2470" s="0"/>
      <c r="O2470" s="0"/>
      <c r="P2470" s="0"/>
      <c r="Q2470" s="287"/>
      <c r="R2470" s="287"/>
      <c r="S2470" s="287"/>
    </row>
    <row r="2471" customFormat="false" ht="12.75" hidden="false" customHeight="true" outlineLevel="0" collapsed="false">
      <c r="A2471" s="0"/>
      <c r="B2471" s="0"/>
      <c r="C2471" s="0"/>
      <c r="D2471" s="0"/>
      <c r="E2471" s="0"/>
      <c r="F2471" s="0"/>
      <c r="G2471" s="0"/>
      <c r="H2471" s="0"/>
      <c r="I2471" s="0"/>
      <c r="J2471" s="0"/>
      <c r="K2471" s="0"/>
      <c r="L2471" s="0"/>
      <c r="M2471" s="0"/>
      <c r="N2471" s="0"/>
      <c r="O2471" s="0"/>
      <c r="P2471" s="0"/>
      <c r="Q2471" s="287"/>
      <c r="R2471" s="287"/>
      <c r="S2471" s="287"/>
    </row>
    <row r="2472" customFormat="false" ht="12.75" hidden="false" customHeight="true" outlineLevel="0" collapsed="false">
      <c r="A2472" s="0"/>
      <c r="B2472" s="0"/>
      <c r="C2472" s="0"/>
      <c r="D2472" s="0"/>
      <c r="E2472" s="0"/>
      <c r="F2472" s="0"/>
      <c r="G2472" s="0"/>
      <c r="H2472" s="0"/>
      <c r="I2472" s="0"/>
      <c r="J2472" s="0"/>
      <c r="K2472" s="0"/>
      <c r="L2472" s="0"/>
      <c r="M2472" s="0"/>
      <c r="N2472" s="0"/>
      <c r="O2472" s="0"/>
      <c r="P2472" s="0"/>
      <c r="Q2472" s="287"/>
      <c r="R2472" s="287"/>
      <c r="S2472" s="287"/>
    </row>
    <row r="2473" customFormat="false" ht="12.75" hidden="false" customHeight="true" outlineLevel="0" collapsed="false">
      <c r="A2473" s="0"/>
      <c r="B2473" s="0"/>
      <c r="C2473" s="0"/>
      <c r="D2473" s="0"/>
      <c r="E2473" s="0"/>
      <c r="F2473" s="0"/>
      <c r="G2473" s="0"/>
      <c r="H2473" s="0"/>
      <c r="I2473" s="0"/>
      <c r="J2473" s="0"/>
      <c r="K2473" s="0"/>
      <c r="L2473" s="0"/>
      <c r="M2473" s="0"/>
      <c r="N2473" s="0"/>
      <c r="O2473" s="0"/>
      <c r="P2473" s="0"/>
      <c r="Q2473" s="287"/>
      <c r="R2473" s="287"/>
      <c r="S2473" s="287"/>
    </row>
    <row r="2474" customFormat="false" ht="12.75" hidden="false" customHeight="true" outlineLevel="0" collapsed="false">
      <c r="A2474" s="0"/>
      <c r="B2474" s="0"/>
      <c r="C2474" s="0"/>
      <c r="D2474" s="0"/>
      <c r="E2474" s="0"/>
      <c r="F2474" s="0"/>
      <c r="G2474" s="0"/>
      <c r="H2474" s="0"/>
      <c r="I2474" s="0"/>
      <c r="J2474" s="0"/>
      <c r="K2474" s="0"/>
      <c r="L2474" s="0"/>
      <c r="M2474" s="0"/>
      <c r="N2474" s="0"/>
      <c r="O2474" s="0"/>
      <c r="P2474" s="0"/>
      <c r="Q2474" s="287"/>
      <c r="R2474" s="287"/>
      <c r="S2474" s="287"/>
    </row>
    <row r="2475" customFormat="false" ht="12.75" hidden="false" customHeight="true" outlineLevel="0" collapsed="false">
      <c r="A2475" s="0"/>
      <c r="B2475" s="0"/>
      <c r="C2475" s="0"/>
      <c r="D2475" s="0"/>
      <c r="E2475" s="0"/>
      <c r="F2475" s="0"/>
      <c r="G2475" s="0"/>
      <c r="H2475" s="0"/>
      <c r="I2475" s="0"/>
      <c r="J2475" s="0"/>
      <c r="K2475" s="0"/>
      <c r="L2475" s="0"/>
      <c r="M2475" s="0"/>
      <c r="N2475" s="0"/>
      <c r="O2475" s="0"/>
      <c r="P2475" s="0"/>
      <c r="Q2475" s="287"/>
      <c r="R2475" s="287"/>
      <c r="S2475" s="287"/>
    </row>
    <row r="2476" customFormat="false" ht="12.75" hidden="false" customHeight="true" outlineLevel="0" collapsed="false">
      <c r="A2476" s="0"/>
      <c r="B2476" s="0"/>
      <c r="C2476" s="0"/>
      <c r="D2476" s="0"/>
      <c r="E2476" s="0"/>
      <c r="F2476" s="0"/>
      <c r="G2476" s="0"/>
      <c r="H2476" s="0"/>
      <c r="I2476" s="0"/>
      <c r="J2476" s="0"/>
      <c r="K2476" s="0"/>
      <c r="L2476" s="0"/>
      <c r="M2476" s="0"/>
      <c r="N2476" s="0"/>
      <c r="O2476" s="0"/>
      <c r="P2476" s="0"/>
      <c r="Q2476" s="287"/>
      <c r="R2476" s="287"/>
      <c r="S2476" s="287"/>
    </row>
    <row r="2477" customFormat="false" ht="12.75" hidden="false" customHeight="true" outlineLevel="0" collapsed="false">
      <c r="A2477" s="0"/>
      <c r="B2477" s="0"/>
      <c r="C2477" s="0"/>
      <c r="D2477" s="0"/>
      <c r="E2477" s="0"/>
      <c r="F2477" s="0"/>
      <c r="G2477" s="0"/>
      <c r="H2477" s="0"/>
      <c r="I2477" s="0"/>
      <c r="J2477" s="0"/>
      <c r="K2477" s="0"/>
      <c r="L2477" s="0"/>
      <c r="M2477" s="0"/>
      <c r="N2477" s="0"/>
      <c r="O2477" s="0"/>
      <c r="P2477" s="0"/>
      <c r="Q2477" s="287"/>
      <c r="R2477" s="287"/>
      <c r="S2477" s="287"/>
    </row>
    <row r="2478" customFormat="false" ht="12.75" hidden="false" customHeight="true" outlineLevel="0" collapsed="false">
      <c r="A2478" s="0"/>
      <c r="B2478" s="0"/>
      <c r="C2478" s="0"/>
      <c r="D2478" s="0"/>
      <c r="E2478" s="0"/>
      <c r="F2478" s="0"/>
      <c r="G2478" s="0"/>
      <c r="H2478" s="0"/>
      <c r="I2478" s="0"/>
      <c r="J2478" s="0"/>
      <c r="K2478" s="0"/>
      <c r="L2478" s="0"/>
      <c r="M2478" s="0"/>
      <c r="N2478" s="0"/>
      <c r="O2478" s="0"/>
      <c r="P2478" s="0"/>
      <c r="Q2478" s="287"/>
      <c r="R2478" s="287"/>
      <c r="S2478" s="287"/>
    </row>
    <row r="2479" customFormat="false" ht="12.75" hidden="false" customHeight="true" outlineLevel="0" collapsed="false">
      <c r="A2479" s="0"/>
      <c r="B2479" s="0"/>
      <c r="C2479" s="0"/>
      <c r="D2479" s="0"/>
      <c r="E2479" s="0"/>
      <c r="F2479" s="0"/>
      <c r="G2479" s="0"/>
      <c r="H2479" s="0"/>
      <c r="I2479" s="0"/>
      <c r="J2479" s="0"/>
      <c r="K2479" s="0"/>
      <c r="L2479" s="0"/>
      <c r="M2479" s="0"/>
      <c r="N2479" s="0"/>
      <c r="O2479" s="0"/>
      <c r="P2479" s="0"/>
      <c r="Q2479" s="287"/>
      <c r="R2479" s="287"/>
      <c r="S2479" s="287"/>
    </row>
    <row r="2480" customFormat="false" ht="12.75" hidden="false" customHeight="true" outlineLevel="0" collapsed="false">
      <c r="A2480" s="0"/>
      <c r="B2480" s="0"/>
      <c r="C2480" s="0"/>
      <c r="D2480" s="0"/>
      <c r="E2480" s="0"/>
      <c r="F2480" s="0"/>
      <c r="G2480" s="0"/>
      <c r="H2480" s="0"/>
      <c r="I2480" s="0"/>
      <c r="J2480" s="0"/>
      <c r="K2480" s="0"/>
      <c r="L2480" s="0"/>
      <c r="M2480" s="0"/>
      <c r="N2480" s="0"/>
      <c r="O2480" s="0"/>
      <c r="P2480" s="0"/>
      <c r="Q2480" s="287"/>
      <c r="R2480" s="287"/>
      <c r="S2480" s="287"/>
    </row>
    <row r="2481" customFormat="false" ht="12.75" hidden="false" customHeight="true" outlineLevel="0" collapsed="false">
      <c r="A2481" s="0"/>
      <c r="B2481" s="0"/>
      <c r="C2481" s="0"/>
      <c r="D2481" s="0"/>
      <c r="E2481" s="0"/>
      <c r="F2481" s="0"/>
      <c r="G2481" s="0"/>
      <c r="H2481" s="0"/>
      <c r="I2481" s="0"/>
      <c r="J2481" s="0"/>
      <c r="K2481" s="0"/>
      <c r="L2481" s="0"/>
      <c r="M2481" s="0"/>
      <c r="N2481" s="0"/>
      <c r="O2481" s="0"/>
      <c r="P2481" s="0"/>
      <c r="Q2481" s="287"/>
      <c r="R2481" s="287"/>
      <c r="S2481" s="287"/>
    </row>
    <row r="2482" customFormat="false" ht="12.75" hidden="false" customHeight="true" outlineLevel="0" collapsed="false">
      <c r="A2482" s="0"/>
      <c r="B2482" s="0"/>
      <c r="C2482" s="0"/>
      <c r="D2482" s="0"/>
      <c r="E2482" s="0"/>
      <c r="F2482" s="0"/>
      <c r="G2482" s="0"/>
      <c r="H2482" s="0"/>
      <c r="I2482" s="0"/>
      <c r="J2482" s="0"/>
      <c r="K2482" s="0"/>
      <c r="L2482" s="0"/>
      <c r="M2482" s="0"/>
      <c r="N2482" s="0"/>
      <c r="O2482" s="0"/>
      <c r="P2482" s="0"/>
      <c r="Q2482" s="287"/>
      <c r="R2482" s="287"/>
      <c r="S2482" s="287"/>
    </row>
    <row r="2483" customFormat="false" ht="12.75" hidden="false" customHeight="true" outlineLevel="0" collapsed="false">
      <c r="A2483" s="0"/>
      <c r="B2483" s="0"/>
      <c r="C2483" s="0"/>
      <c r="D2483" s="0"/>
      <c r="E2483" s="0"/>
      <c r="F2483" s="0"/>
      <c r="G2483" s="0"/>
      <c r="H2483" s="0"/>
      <c r="I2483" s="0"/>
      <c r="J2483" s="0"/>
      <c r="K2483" s="0"/>
      <c r="L2483" s="0"/>
      <c r="M2483" s="0"/>
      <c r="N2483" s="0"/>
      <c r="O2483" s="0"/>
      <c r="P2483" s="0"/>
      <c r="Q2483" s="287"/>
      <c r="R2483" s="287"/>
      <c r="S2483" s="287"/>
    </row>
    <row r="2484" customFormat="false" ht="12.75" hidden="false" customHeight="true" outlineLevel="0" collapsed="false">
      <c r="A2484" s="0"/>
      <c r="B2484" s="0"/>
      <c r="C2484" s="0"/>
      <c r="D2484" s="0"/>
      <c r="E2484" s="0"/>
      <c r="F2484" s="0"/>
      <c r="G2484" s="0"/>
      <c r="H2484" s="0"/>
      <c r="I2484" s="0"/>
      <c r="J2484" s="0"/>
      <c r="K2484" s="0"/>
      <c r="L2484" s="0"/>
      <c r="M2484" s="0"/>
      <c r="N2484" s="0"/>
      <c r="O2484" s="0"/>
      <c r="P2484" s="0"/>
      <c r="Q2484" s="287"/>
      <c r="R2484" s="287"/>
      <c r="S2484" s="287"/>
    </row>
    <row r="2485" customFormat="false" ht="12.75" hidden="false" customHeight="true" outlineLevel="0" collapsed="false">
      <c r="A2485" s="0"/>
      <c r="B2485" s="0"/>
      <c r="C2485" s="0"/>
      <c r="D2485" s="0"/>
      <c r="E2485" s="0"/>
      <c r="F2485" s="0"/>
      <c r="G2485" s="0"/>
      <c r="H2485" s="0"/>
      <c r="I2485" s="0"/>
      <c r="J2485" s="0"/>
      <c r="K2485" s="0"/>
      <c r="L2485" s="0"/>
      <c r="M2485" s="0"/>
      <c r="N2485" s="0"/>
      <c r="O2485" s="0"/>
      <c r="P2485" s="0"/>
      <c r="Q2485" s="287"/>
      <c r="R2485" s="287"/>
      <c r="S2485" s="287"/>
    </row>
    <row r="2486" customFormat="false" ht="12.75" hidden="false" customHeight="true" outlineLevel="0" collapsed="false">
      <c r="A2486" s="0"/>
      <c r="B2486" s="0"/>
      <c r="C2486" s="0"/>
      <c r="D2486" s="0"/>
      <c r="E2486" s="0"/>
      <c r="F2486" s="0"/>
      <c r="G2486" s="0"/>
      <c r="H2486" s="0"/>
      <c r="I2486" s="0"/>
      <c r="J2486" s="0"/>
      <c r="K2486" s="0"/>
      <c r="L2486" s="0"/>
      <c r="M2486" s="0"/>
      <c r="N2486" s="0"/>
      <c r="O2486" s="0"/>
      <c r="P2486" s="0"/>
      <c r="Q2486" s="287"/>
      <c r="R2486" s="287"/>
      <c r="S2486" s="287"/>
    </row>
    <row r="2487" customFormat="false" ht="12.75" hidden="false" customHeight="true" outlineLevel="0" collapsed="false">
      <c r="A2487" s="0"/>
      <c r="B2487" s="0"/>
      <c r="C2487" s="0"/>
      <c r="D2487" s="0"/>
      <c r="E2487" s="0"/>
      <c r="F2487" s="0"/>
      <c r="G2487" s="0"/>
      <c r="H2487" s="0"/>
      <c r="I2487" s="0"/>
      <c r="J2487" s="0"/>
      <c r="K2487" s="0"/>
      <c r="L2487" s="0"/>
      <c r="M2487" s="0"/>
      <c r="N2487" s="0"/>
      <c r="O2487" s="0"/>
      <c r="P2487" s="0"/>
      <c r="Q2487" s="287"/>
      <c r="R2487" s="287"/>
      <c r="S2487" s="287"/>
    </row>
    <row r="2488" customFormat="false" ht="12.75" hidden="false" customHeight="true" outlineLevel="0" collapsed="false">
      <c r="A2488" s="0"/>
      <c r="B2488" s="0"/>
      <c r="C2488" s="0"/>
      <c r="D2488" s="0"/>
      <c r="E2488" s="0"/>
      <c r="F2488" s="0"/>
      <c r="G2488" s="0"/>
      <c r="H2488" s="0"/>
      <c r="I2488" s="0"/>
      <c r="J2488" s="0"/>
      <c r="K2488" s="0"/>
      <c r="L2488" s="0"/>
      <c r="M2488" s="0"/>
      <c r="N2488" s="0"/>
      <c r="O2488" s="0"/>
      <c r="P2488" s="0"/>
      <c r="Q2488" s="287"/>
      <c r="R2488" s="287"/>
      <c r="S2488" s="287"/>
    </row>
    <row r="2489" customFormat="false" ht="12.75" hidden="false" customHeight="true" outlineLevel="0" collapsed="false">
      <c r="A2489" s="0"/>
      <c r="B2489" s="0"/>
      <c r="C2489" s="0"/>
      <c r="D2489" s="0"/>
      <c r="E2489" s="0"/>
      <c r="F2489" s="0"/>
      <c r="G2489" s="0"/>
      <c r="H2489" s="0"/>
      <c r="I2489" s="0"/>
      <c r="J2489" s="0"/>
      <c r="K2489" s="0"/>
      <c r="L2489" s="0"/>
      <c r="M2489" s="0"/>
      <c r="N2489" s="0"/>
      <c r="O2489" s="0"/>
      <c r="P2489" s="0"/>
      <c r="Q2489" s="287"/>
      <c r="R2489" s="287"/>
      <c r="S2489" s="287"/>
    </row>
    <row r="2490" customFormat="false" ht="12.75" hidden="false" customHeight="true" outlineLevel="0" collapsed="false">
      <c r="A2490" s="0"/>
      <c r="B2490" s="0"/>
      <c r="C2490" s="0"/>
      <c r="D2490" s="0"/>
      <c r="E2490" s="0"/>
      <c r="F2490" s="0"/>
      <c r="G2490" s="0"/>
      <c r="H2490" s="0"/>
      <c r="I2490" s="0"/>
      <c r="J2490" s="0"/>
      <c r="K2490" s="0"/>
      <c r="L2490" s="0"/>
      <c r="M2490" s="0"/>
      <c r="N2490" s="0"/>
      <c r="O2490" s="0"/>
      <c r="P2490" s="0"/>
      <c r="Q2490" s="287"/>
      <c r="R2490" s="287"/>
      <c r="S2490" s="287"/>
    </row>
    <row r="2491" customFormat="false" ht="12.75" hidden="false" customHeight="true" outlineLevel="0" collapsed="false">
      <c r="A2491" s="0"/>
      <c r="B2491" s="0"/>
      <c r="C2491" s="0"/>
      <c r="D2491" s="0"/>
      <c r="E2491" s="0"/>
      <c r="F2491" s="0"/>
      <c r="G2491" s="0"/>
      <c r="H2491" s="0"/>
      <c r="I2491" s="0"/>
      <c r="J2491" s="0"/>
      <c r="K2491" s="0"/>
      <c r="L2491" s="0"/>
      <c r="M2491" s="0"/>
      <c r="N2491" s="0"/>
      <c r="O2491" s="0"/>
      <c r="P2491" s="0"/>
      <c r="Q2491" s="287"/>
      <c r="R2491" s="287"/>
      <c r="S2491" s="287"/>
    </row>
    <row r="2492" customFormat="false" ht="12.75" hidden="false" customHeight="true" outlineLevel="0" collapsed="false">
      <c r="A2492" s="0"/>
      <c r="B2492" s="0"/>
      <c r="C2492" s="0"/>
      <c r="D2492" s="0"/>
      <c r="E2492" s="0"/>
      <c r="F2492" s="0"/>
      <c r="G2492" s="0"/>
      <c r="H2492" s="0"/>
      <c r="I2492" s="0"/>
      <c r="J2492" s="0"/>
      <c r="K2492" s="0"/>
      <c r="L2492" s="0"/>
      <c r="M2492" s="0"/>
      <c r="N2492" s="0"/>
      <c r="O2492" s="0"/>
      <c r="P2492" s="0"/>
      <c r="Q2492" s="287"/>
      <c r="R2492" s="287"/>
      <c r="S2492" s="287"/>
    </row>
    <row r="2493" customFormat="false" ht="12.75" hidden="false" customHeight="true" outlineLevel="0" collapsed="false">
      <c r="A2493" s="0"/>
      <c r="B2493" s="0"/>
      <c r="C2493" s="0"/>
      <c r="D2493" s="0"/>
      <c r="E2493" s="0"/>
      <c r="F2493" s="0"/>
      <c r="G2493" s="0"/>
      <c r="H2493" s="0"/>
      <c r="I2493" s="0"/>
      <c r="J2493" s="0"/>
      <c r="K2493" s="0"/>
      <c r="L2493" s="0"/>
      <c r="M2493" s="0"/>
      <c r="N2493" s="0"/>
      <c r="O2493" s="0"/>
      <c r="P2493" s="0"/>
      <c r="Q2493" s="287"/>
      <c r="R2493" s="287"/>
      <c r="S2493" s="287"/>
    </row>
    <row r="2494" customFormat="false" ht="12.75" hidden="false" customHeight="true" outlineLevel="0" collapsed="false">
      <c r="A2494" s="0"/>
      <c r="B2494" s="0"/>
      <c r="C2494" s="0"/>
      <c r="D2494" s="0"/>
      <c r="E2494" s="0"/>
      <c r="F2494" s="0"/>
      <c r="G2494" s="0"/>
      <c r="H2494" s="0"/>
      <c r="I2494" s="0"/>
      <c r="J2494" s="0"/>
      <c r="K2494" s="0"/>
      <c r="L2494" s="0"/>
      <c r="M2494" s="0"/>
      <c r="N2494" s="0"/>
      <c r="O2494" s="0"/>
      <c r="P2494" s="0"/>
      <c r="Q2494" s="287"/>
      <c r="R2494" s="287"/>
      <c r="S2494" s="287"/>
    </row>
    <row r="2495" customFormat="false" ht="12.75" hidden="false" customHeight="true" outlineLevel="0" collapsed="false"/>
    <row r="2496" customFormat="false" ht="12.75" hidden="false" customHeight="true" outlineLevel="0" collapsed="false"/>
    <row r="2497" customFormat="false" ht="12.75" hidden="false" customHeight="true" outlineLevel="0" collapsed="false"/>
    <row r="2498" customFormat="false" ht="12.75" hidden="false" customHeight="true" outlineLevel="0" collapsed="false"/>
    <row r="2499" customFormat="false" ht="12.75" hidden="false" customHeight="true" outlineLevel="0" collapsed="false"/>
    <row r="2500" customFormat="false" ht="12.75" hidden="false" customHeight="true" outlineLevel="0" collapsed="false"/>
    <row r="2501" customFormat="false" ht="12.75" hidden="false" customHeight="true" outlineLevel="0" collapsed="false"/>
    <row r="2502" customFormat="false" ht="12.75" hidden="false" customHeight="true" outlineLevel="0" collapsed="false"/>
    <row r="2503" customFormat="false" ht="12.75" hidden="false" customHeight="true" outlineLevel="0" collapsed="false"/>
    <row r="2504" customFormat="false" ht="12.75" hidden="false" customHeight="true" outlineLevel="0" collapsed="false"/>
    <row r="2505" customFormat="false" ht="12.75" hidden="false" customHeight="true" outlineLevel="0" collapsed="false"/>
    <row r="2506" customFormat="false" ht="12.75" hidden="false" customHeight="true" outlineLevel="0" collapsed="false"/>
    <row r="2507" customFormat="false" ht="12.75" hidden="false" customHeight="true" outlineLevel="0" collapsed="false"/>
    <row r="2508" customFormat="false" ht="12.75" hidden="false" customHeight="true" outlineLevel="0" collapsed="false"/>
    <row r="2509" customFormat="false" ht="12.75" hidden="false" customHeight="true" outlineLevel="0" collapsed="false"/>
    <row r="2510" customFormat="false" ht="12.75" hidden="false" customHeight="true" outlineLevel="0" collapsed="false"/>
    <row r="2511" customFormat="false" ht="12.75" hidden="false" customHeight="true" outlineLevel="0" collapsed="false"/>
    <row r="2512" customFormat="false" ht="12.75" hidden="false" customHeight="true" outlineLevel="0" collapsed="false"/>
    <row r="2513" customFormat="false" ht="12.75" hidden="false" customHeight="true" outlineLevel="0" collapsed="false"/>
    <row r="2514" customFormat="false" ht="12.75" hidden="false" customHeight="true" outlineLevel="0" collapsed="false"/>
    <row r="2515" customFormat="false" ht="12.75" hidden="false" customHeight="true" outlineLevel="0" collapsed="false"/>
    <row r="2516" customFormat="false" ht="12.75" hidden="false" customHeight="true" outlineLevel="0" collapsed="false"/>
    <row r="2517" customFormat="false" ht="12.75" hidden="false" customHeight="true" outlineLevel="0" collapsed="false"/>
    <row r="2518" customFormat="false" ht="12.75" hidden="false" customHeight="true" outlineLevel="0" collapsed="false"/>
    <row r="2519" customFormat="false" ht="12.75" hidden="false" customHeight="true" outlineLevel="0" collapsed="false"/>
    <row r="2520" customFormat="false" ht="12.75" hidden="false" customHeight="true" outlineLevel="0" collapsed="false"/>
    <row r="2521" customFormat="false" ht="12.75" hidden="false" customHeight="true" outlineLevel="0" collapsed="false"/>
    <row r="2522" customFormat="false" ht="12.75" hidden="false" customHeight="true" outlineLevel="0" collapsed="false"/>
    <row r="2523" customFormat="false" ht="12.75" hidden="false" customHeight="true" outlineLevel="0" collapsed="false"/>
    <row r="2524" customFormat="false" ht="12.75" hidden="false" customHeight="true" outlineLevel="0" collapsed="false"/>
    <row r="2525" customFormat="false" ht="12.75" hidden="false" customHeight="true" outlineLevel="0" collapsed="false"/>
    <row r="2526" customFormat="false" ht="12.75" hidden="false" customHeight="true" outlineLevel="0" collapsed="false"/>
    <row r="2527" customFormat="false" ht="12.75" hidden="false" customHeight="true" outlineLevel="0" collapsed="false"/>
    <row r="2528" customFormat="false" ht="12.75" hidden="false" customHeight="true" outlineLevel="0" collapsed="false"/>
    <row r="2529" customFormat="false" ht="12.75" hidden="false" customHeight="true" outlineLevel="0" collapsed="false"/>
    <row r="2530" customFormat="false" ht="12.75" hidden="false" customHeight="true" outlineLevel="0" collapsed="false"/>
    <row r="2531" customFormat="false" ht="12.75" hidden="false" customHeight="true" outlineLevel="0" collapsed="false"/>
    <row r="2532" customFormat="false" ht="12.75" hidden="false" customHeight="true" outlineLevel="0" collapsed="false"/>
    <row r="2533" customFormat="false" ht="12.75" hidden="false" customHeight="true" outlineLevel="0" collapsed="false"/>
    <row r="2534" customFormat="false" ht="12.75" hidden="false" customHeight="true" outlineLevel="0" collapsed="false"/>
    <row r="2535" customFormat="false" ht="12.75" hidden="false" customHeight="true" outlineLevel="0" collapsed="false"/>
    <row r="2536" customFormat="false" ht="12.75" hidden="false" customHeight="true" outlineLevel="0" collapsed="false"/>
    <row r="2537" customFormat="false" ht="12.75" hidden="false" customHeight="true" outlineLevel="0" collapsed="false"/>
    <row r="2538" customFormat="false" ht="12.75" hidden="false" customHeight="true" outlineLevel="0" collapsed="false"/>
    <row r="2539" customFormat="false" ht="12.75" hidden="false" customHeight="true" outlineLevel="0" collapsed="false"/>
    <row r="2540" customFormat="false" ht="12.75" hidden="false" customHeight="true" outlineLevel="0" collapsed="false"/>
    <row r="2541" customFormat="false" ht="12.75" hidden="false" customHeight="true" outlineLevel="0" collapsed="false"/>
    <row r="2542" customFormat="false" ht="12.75" hidden="false" customHeight="true" outlineLevel="0" collapsed="false"/>
    <row r="2543" customFormat="false" ht="12.75" hidden="false" customHeight="true" outlineLevel="0" collapsed="false"/>
    <row r="2544" customFormat="false" ht="12.75" hidden="false" customHeight="true" outlineLevel="0" collapsed="false"/>
    <row r="2545" customFormat="false" ht="12.75" hidden="false" customHeight="true" outlineLevel="0" collapsed="false"/>
    <row r="2546" customFormat="false" ht="12.75" hidden="false" customHeight="true" outlineLevel="0" collapsed="false"/>
    <row r="2547" customFormat="false" ht="12.75" hidden="false" customHeight="true" outlineLevel="0" collapsed="false"/>
    <row r="2548" customFormat="false" ht="12.75" hidden="false" customHeight="true" outlineLevel="0" collapsed="false"/>
    <row r="2549" customFormat="false" ht="12.75" hidden="false" customHeight="true" outlineLevel="0" collapsed="false"/>
    <row r="2550" customFormat="false" ht="12.75" hidden="false" customHeight="true" outlineLevel="0" collapsed="false"/>
    <row r="2551" customFormat="false" ht="12.75" hidden="false" customHeight="true" outlineLevel="0" collapsed="false"/>
    <row r="2552" customFormat="false" ht="12.75" hidden="false" customHeight="true" outlineLevel="0" collapsed="false"/>
    <row r="2553" customFormat="false" ht="12.75" hidden="false" customHeight="true" outlineLevel="0" collapsed="false"/>
    <row r="2554" customFormat="false" ht="12.75" hidden="false" customHeight="true" outlineLevel="0" collapsed="false"/>
    <row r="2555" customFormat="false" ht="12.75" hidden="false" customHeight="true" outlineLevel="0" collapsed="false"/>
    <row r="2556" customFormat="false" ht="12.75" hidden="false" customHeight="true" outlineLevel="0" collapsed="false"/>
    <row r="2557" customFormat="false" ht="12.75" hidden="false" customHeight="true" outlineLevel="0" collapsed="false"/>
    <row r="2558" customFormat="false" ht="12.75" hidden="false" customHeight="true" outlineLevel="0" collapsed="false"/>
    <row r="2559" customFormat="false" ht="12.75" hidden="false" customHeight="true" outlineLevel="0" collapsed="false"/>
    <row r="2560" customFormat="false" ht="12.75" hidden="false" customHeight="true" outlineLevel="0" collapsed="false"/>
    <row r="2561" customFormat="false" ht="12.75" hidden="false" customHeight="true" outlineLevel="0" collapsed="false"/>
    <row r="2562" customFormat="false" ht="12.75" hidden="false" customHeight="true" outlineLevel="0" collapsed="false"/>
    <row r="2563" customFormat="false" ht="12.75" hidden="false" customHeight="true" outlineLevel="0" collapsed="false"/>
    <row r="2564" customFormat="false" ht="12.75" hidden="false" customHeight="true" outlineLevel="0" collapsed="false"/>
    <row r="2565" customFormat="false" ht="12.75" hidden="false" customHeight="true" outlineLevel="0" collapsed="false"/>
    <row r="2566" customFormat="false" ht="12.75" hidden="false" customHeight="true" outlineLevel="0" collapsed="false"/>
    <row r="2567" customFormat="false" ht="12.75" hidden="false" customHeight="true" outlineLevel="0" collapsed="false"/>
    <row r="2568" customFormat="false" ht="12.75" hidden="false" customHeight="true" outlineLevel="0" collapsed="false"/>
    <row r="2569" customFormat="false" ht="12.75" hidden="false" customHeight="true" outlineLevel="0" collapsed="false"/>
    <row r="2570" customFormat="false" ht="12.75" hidden="false" customHeight="true" outlineLevel="0" collapsed="false"/>
    <row r="2571" customFormat="false" ht="12.75" hidden="false" customHeight="true" outlineLevel="0" collapsed="false"/>
    <row r="2572" customFormat="false" ht="12.75" hidden="false" customHeight="true" outlineLevel="0" collapsed="false"/>
    <row r="2573" customFormat="false" ht="12.75" hidden="false" customHeight="true" outlineLevel="0" collapsed="false"/>
    <row r="2574" customFormat="false" ht="12.75" hidden="false" customHeight="true" outlineLevel="0" collapsed="false"/>
    <row r="2575" customFormat="false" ht="12.75" hidden="false" customHeight="true" outlineLevel="0" collapsed="false"/>
    <row r="2576" customFormat="false" ht="12.75" hidden="false" customHeight="true" outlineLevel="0" collapsed="false"/>
    <row r="2577" customFormat="false" ht="12.75" hidden="false" customHeight="true" outlineLevel="0" collapsed="false"/>
    <row r="2578" customFormat="false" ht="12.75" hidden="false" customHeight="true" outlineLevel="0" collapsed="false"/>
    <row r="2579" customFormat="false" ht="12.75" hidden="false" customHeight="true" outlineLevel="0" collapsed="false"/>
    <row r="2580" customFormat="false" ht="12.75" hidden="false" customHeight="true" outlineLevel="0" collapsed="false"/>
    <row r="2581" customFormat="false" ht="12.75" hidden="false" customHeight="true" outlineLevel="0" collapsed="false"/>
    <row r="2582" customFormat="false" ht="12.75" hidden="false" customHeight="true" outlineLevel="0" collapsed="false"/>
    <row r="2583" customFormat="false" ht="12.75" hidden="false" customHeight="true" outlineLevel="0" collapsed="false"/>
    <row r="2584" customFormat="false" ht="12.75" hidden="false" customHeight="true" outlineLevel="0" collapsed="false"/>
    <row r="2585" customFormat="false" ht="12.75" hidden="false" customHeight="true" outlineLevel="0" collapsed="false"/>
    <row r="2586" customFormat="false" ht="12.75" hidden="false" customHeight="true" outlineLevel="0" collapsed="false"/>
    <row r="2587" customFormat="false" ht="12.75" hidden="false" customHeight="true" outlineLevel="0" collapsed="false"/>
    <row r="2588" customFormat="false" ht="12.75" hidden="false" customHeight="true" outlineLevel="0" collapsed="false"/>
    <row r="2589" customFormat="false" ht="12.75" hidden="false" customHeight="true" outlineLevel="0" collapsed="false"/>
    <row r="2590" customFormat="false" ht="12.75" hidden="false" customHeight="true" outlineLevel="0" collapsed="false"/>
    <row r="2591" customFormat="false" ht="12.75" hidden="false" customHeight="true" outlineLevel="0" collapsed="false"/>
    <row r="2592" customFormat="false" ht="12.75" hidden="false" customHeight="true" outlineLevel="0" collapsed="false"/>
    <row r="2593" customFormat="false" ht="12.75" hidden="false" customHeight="true" outlineLevel="0" collapsed="false"/>
    <row r="2594" customFormat="false" ht="12.75" hidden="false" customHeight="true" outlineLevel="0" collapsed="false"/>
    <row r="2595" customFormat="false" ht="12.75" hidden="false" customHeight="true" outlineLevel="0" collapsed="false"/>
    <row r="2596" customFormat="false" ht="12.75" hidden="false" customHeight="true" outlineLevel="0" collapsed="false"/>
    <row r="2597" customFormat="false" ht="12.75" hidden="false" customHeight="true" outlineLevel="0" collapsed="false"/>
    <row r="2598" customFormat="false" ht="12.75" hidden="false" customHeight="true" outlineLevel="0" collapsed="false"/>
    <row r="2599" customFormat="false" ht="12.75" hidden="false" customHeight="true" outlineLevel="0" collapsed="false"/>
    <row r="2600" customFormat="false" ht="12.75" hidden="false" customHeight="true" outlineLevel="0" collapsed="false"/>
    <row r="2601" customFormat="false" ht="12.75" hidden="false" customHeight="true" outlineLevel="0" collapsed="false"/>
    <row r="2602" customFormat="false" ht="12.75" hidden="false" customHeight="true" outlineLevel="0" collapsed="false"/>
    <row r="2603" customFormat="false" ht="12.75" hidden="false" customHeight="true" outlineLevel="0" collapsed="false"/>
    <row r="2604" customFormat="false" ht="12.75" hidden="false" customHeight="true" outlineLevel="0" collapsed="false"/>
    <row r="2605" customFormat="false" ht="12.75" hidden="false" customHeight="true" outlineLevel="0" collapsed="false"/>
    <row r="2606" customFormat="false" ht="12.75" hidden="false" customHeight="true" outlineLevel="0" collapsed="false"/>
    <row r="2607" customFormat="false" ht="12.75" hidden="false" customHeight="true" outlineLevel="0" collapsed="false"/>
    <row r="2608" customFormat="false" ht="12.75" hidden="false" customHeight="true" outlineLevel="0" collapsed="false"/>
    <row r="2609" customFormat="false" ht="12.75" hidden="false" customHeight="true" outlineLevel="0" collapsed="false"/>
    <row r="2610" customFormat="false" ht="12.75" hidden="false" customHeight="true" outlineLevel="0" collapsed="false"/>
    <row r="2611" customFormat="false" ht="12.75" hidden="false" customHeight="true" outlineLevel="0" collapsed="false"/>
    <row r="2612" customFormat="false" ht="12.75" hidden="false" customHeight="true" outlineLevel="0" collapsed="false"/>
    <row r="2613" customFormat="false" ht="12.75" hidden="false" customHeight="true" outlineLevel="0" collapsed="false"/>
    <row r="2614" customFormat="false" ht="12.75" hidden="false" customHeight="true" outlineLevel="0" collapsed="false"/>
    <row r="2615" customFormat="false" ht="12.75" hidden="false" customHeight="true" outlineLevel="0" collapsed="false"/>
    <row r="2616" customFormat="false" ht="12.75" hidden="false" customHeight="true" outlineLevel="0" collapsed="false"/>
    <row r="2617" customFormat="false" ht="12.75" hidden="false" customHeight="true" outlineLevel="0" collapsed="false"/>
    <row r="2618" customFormat="false" ht="12.75" hidden="false" customHeight="true" outlineLevel="0" collapsed="false"/>
    <row r="2619" customFormat="false" ht="12.75" hidden="false" customHeight="true" outlineLevel="0" collapsed="false"/>
    <row r="2620" customFormat="false" ht="12.75" hidden="false" customHeight="true" outlineLevel="0" collapsed="false"/>
    <row r="2621" customFormat="false" ht="12.75" hidden="false" customHeight="true" outlineLevel="0" collapsed="false"/>
    <row r="2622" customFormat="false" ht="12.75" hidden="false" customHeight="true" outlineLevel="0" collapsed="false"/>
    <row r="2623" customFormat="false" ht="12.75" hidden="false" customHeight="true" outlineLevel="0" collapsed="false"/>
    <row r="2624" customFormat="false" ht="12.75" hidden="false" customHeight="true" outlineLevel="0" collapsed="false"/>
    <row r="2625" customFormat="false" ht="12.75" hidden="false" customHeight="true" outlineLevel="0" collapsed="false"/>
    <row r="2626" customFormat="false" ht="12.75" hidden="false" customHeight="true" outlineLevel="0" collapsed="false"/>
    <row r="2627" customFormat="false" ht="12.75" hidden="false" customHeight="true" outlineLevel="0" collapsed="false"/>
    <row r="2628" customFormat="false" ht="12.75" hidden="false" customHeight="true" outlineLevel="0" collapsed="false"/>
    <row r="2629" customFormat="false" ht="12.75" hidden="false" customHeight="true" outlineLevel="0" collapsed="false"/>
    <row r="2630" customFormat="false" ht="12.75" hidden="false" customHeight="true" outlineLevel="0" collapsed="false"/>
    <row r="2631" customFormat="false" ht="12.75" hidden="false" customHeight="true" outlineLevel="0" collapsed="false"/>
    <row r="2632" customFormat="false" ht="12.75" hidden="false" customHeight="true" outlineLevel="0" collapsed="false"/>
    <row r="2633" customFormat="false" ht="12.75" hidden="false" customHeight="true" outlineLevel="0" collapsed="false"/>
    <row r="2634" customFormat="false" ht="12.75" hidden="false" customHeight="true" outlineLevel="0" collapsed="false"/>
    <row r="2635" customFormat="false" ht="12.75" hidden="false" customHeight="true" outlineLevel="0" collapsed="false"/>
    <row r="2636" customFormat="false" ht="12.75" hidden="false" customHeight="true" outlineLevel="0" collapsed="false"/>
    <row r="2637" customFormat="false" ht="12.75" hidden="false" customHeight="true" outlineLevel="0" collapsed="false"/>
    <row r="2638" customFormat="false" ht="12.75" hidden="false" customHeight="true" outlineLevel="0" collapsed="false"/>
    <row r="2639" customFormat="false" ht="12.75" hidden="false" customHeight="true" outlineLevel="0" collapsed="false"/>
    <row r="2640" customFormat="false" ht="12.75" hidden="false" customHeight="true" outlineLevel="0" collapsed="false"/>
    <row r="2641" customFormat="false" ht="12.75" hidden="false" customHeight="true" outlineLevel="0" collapsed="false"/>
    <row r="2642" customFormat="false" ht="12.75" hidden="false" customHeight="true" outlineLevel="0" collapsed="false"/>
    <row r="2643" customFormat="false" ht="12.75" hidden="false" customHeight="true" outlineLevel="0" collapsed="false"/>
    <row r="2644" customFormat="false" ht="12.75" hidden="false" customHeight="true" outlineLevel="0" collapsed="false"/>
    <row r="2645" customFormat="false" ht="12.75" hidden="false" customHeight="true" outlineLevel="0" collapsed="false"/>
    <row r="2646" customFormat="false" ht="12.75" hidden="false" customHeight="true" outlineLevel="0" collapsed="false"/>
    <row r="2647" customFormat="false" ht="12.75" hidden="false" customHeight="true" outlineLevel="0" collapsed="false"/>
    <row r="2648" customFormat="false" ht="12.75" hidden="false" customHeight="true" outlineLevel="0" collapsed="false"/>
    <row r="2649" customFormat="false" ht="12.75" hidden="false" customHeight="true" outlineLevel="0" collapsed="false"/>
    <row r="2650" customFormat="false" ht="12.75" hidden="false" customHeight="true" outlineLevel="0" collapsed="false"/>
    <row r="2651" customFormat="false" ht="12.75" hidden="false" customHeight="true" outlineLevel="0" collapsed="false"/>
    <row r="2652" customFormat="false" ht="12.75" hidden="false" customHeight="true" outlineLevel="0" collapsed="false"/>
    <row r="2653" customFormat="false" ht="12.75" hidden="false" customHeight="true" outlineLevel="0" collapsed="false"/>
    <row r="2654" customFormat="false" ht="12.75" hidden="false" customHeight="true" outlineLevel="0" collapsed="false"/>
    <row r="2655" customFormat="false" ht="12.75" hidden="false" customHeight="true" outlineLevel="0" collapsed="false"/>
    <row r="2656" customFormat="false" ht="12.75" hidden="false" customHeight="true" outlineLevel="0" collapsed="false"/>
    <row r="2657" customFormat="false" ht="12.75" hidden="false" customHeight="true" outlineLevel="0" collapsed="false"/>
    <row r="2658" customFormat="false" ht="12.75" hidden="false" customHeight="true" outlineLevel="0" collapsed="false"/>
    <row r="2659" customFormat="false" ht="12.75" hidden="false" customHeight="true" outlineLevel="0" collapsed="false"/>
    <row r="2660" customFormat="false" ht="12.75" hidden="false" customHeight="true" outlineLevel="0" collapsed="false"/>
    <row r="2661" customFormat="false" ht="12.75" hidden="false" customHeight="true" outlineLevel="0" collapsed="false"/>
    <row r="2662" customFormat="false" ht="12.75" hidden="false" customHeight="true" outlineLevel="0" collapsed="false"/>
    <row r="2663" customFormat="false" ht="12.75" hidden="false" customHeight="true" outlineLevel="0" collapsed="false"/>
    <row r="2664" customFormat="false" ht="12.75" hidden="false" customHeight="true" outlineLevel="0" collapsed="false"/>
    <row r="2665" customFormat="false" ht="12.75" hidden="false" customHeight="true" outlineLevel="0" collapsed="false"/>
    <row r="2666" customFormat="false" ht="12.75" hidden="false" customHeight="true" outlineLevel="0" collapsed="false"/>
    <row r="2667" customFormat="false" ht="12.75" hidden="false" customHeight="true" outlineLevel="0" collapsed="false"/>
    <row r="2668" customFormat="false" ht="12.75" hidden="false" customHeight="true" outlineLevel="0" collapsed="false"/>
    <row r="2669" customFormat="false" ht="12.75" hidden="false" customHeight="true" outlineLevel="0" collapsed="false"/>
    <row r="2670" customFormat="false" ht="12.75" hidden="false" customHeight="true" outlineLevel="0" collapsed="false"/>
    <row r="2671" customFormat="false" ht="12.75" hidden="false" customHeight="true" outlineLevel="0" collapsed="false"/>
    <row r="2672" customFormat="false" ht="12.75" hidden="false" customHeight="true" outlineLevel="0" collapsed="false"/>
    <row r="2673" customFormat="false" ht="12.75" hidden="false" customHeight="true" outlineLevel="0" collapsed="false"/>
    <row r="2674" customFormat="false" ht="12.75" hidden="false" customHeight="true" outlineLevel="0" collapsed="false"/>
    <row r="2675" customFormat="false" ht="12.75" hidden="false" customHeight="true" outlineLevel="0" collapsed="false"/>
    <row r="2676" customFormat="false" ht="12.75" hidden="false" customHeight="true" outlineLevel="0" collapsed="false"/>
    <row r="2677" customFormat="false" ht="12.75" hidden="false" customHeight="true" outlineLevel="0" collapsed="false"/>
    <row r="2678" customFormat="false" ht="12.75" hidden="false" customHeight="true" outlineLevel="0" collapsed="false"/>
    <row r="2679" customFormat="false" ht="12.75" hidden="false" customHeight="true" outlineLevel="0" collapsed="false"/>
    <row r="2680" customFormat="false" ht="12.75" hidden="false" customHeight="true" outlineLevel="0" collapsed="false"/>
    <row r="2681" customFormat="false" ht="12.75" hidden="false" customHeight="true" outlineLevel="0" collapsed="false"/>
    <row r="2682" customFormat="false" ht="12.75" hidden="false" customHeight="true" outlineLevel="0" collapsed="false"/>
    <row r="2683" customFormat="false" ht="12.75" hidden="false" customHeight="true" outlineLevel="0" collapsed="false"/>
    <row r="2684" customFormat="false" ht="12.75" hidden="false" customHeight="true" outlineLevel="0" collapsed="false"/>
    <row r="2685" customFormat="false" ht="12.75" hidden="false" customHeight="true" outlineLevel="0" collapsed="false"/>
    <row r="2686" customFormat="false" ht="12.75" hidden="false" customHeight="true" outlineLevel="0" collapsed="false"/>
    <row r="2687" customFormat="false" ht="12.75" hidden="false" customHeight="true" outlineLevel="0" collapsed="false"/>
    <row r="2688" customFormat="false" ht="12.75" hidden="false" customHeight="true" outlineLevel="0" collapsed="false"/>
    <row r="2689" customFormat="false" ht="12.75" hidden="false" customHeight="true" outlineLevel="0" collapsed="false"/>
    <row r="2690" customFormat="false" ht="12.75" hidden="false" customHeight="true" outlineLevel="0" collapsed="false"/>
    <row r="2691" customFormat="false" ht="12.75" hidden="false" customHeight="true" outlineLevel="0" collapsed="false"/>
    <row r="2692" customFormat="false" ht="12.75" hidden="false" customHeight="true" outlineLevel="0" collapsed="false"/>
    <row r="2693" customFormat="false" ht="12.75" hidden="false" customHeight="true" outlineLevel="0" collapsed="false"/>
    <row r="2694" customFormat="false" ht="12.75" hidden="false" customHeight="true" outlineLevel="0" collapsed="false"/>
    <row r="2695" customFormat="false" ht="12.75" hidden="false" customHeight="true" outlineLevel="0" collapsed="false"/>
    <row r="2696" customFormat="false" ht="12.75" hidden="false" customHeight="true" outlineLevel="0" collapsed="false"/>
    <row r="2697" customFormat="false" ht="12.75" hidden="false" customHeight="true" outlineLevel="0" collapsed="false"/>
    <row r="2698" customFormat="false" ht="12.75" hidden="false" customHeight="true" outlineLevel="0" collapsed="false"/>
    <row r="2699" customFormat="false" ht="12.75" hidden="false" customHeight="true" outlineLevel="0" collapsed="false"/>
    <row r="2700" customFormat="false" ht="12.75" hidden="false" customHeight="true" outlineLevel="0" collapsed="false"/>
    <row r="2701" customFormat="false" ht="12.75" hidden="false" customHeight="true" outlineLevel="0" collapsed="false"/>
    <row r="2702" customFormat="false" ht="12.75" hidden="false" customHeight="true" outlineLevel="0" collapsed="false"/>
    <row r="2703" customFormat="false" ht="12.75" hidden="false" customHeight="true" outlineLevel="0" collapsed="false"/>
    <row r="2704" customFormat="false" ht="12.75" hidden="false" customHeight="true" outlineLevel="0" collapsed="false"/>
    <row r="2705" customFormat="false" ht="12.75" hidden="false" customHeight="true" outlineLevel="0" collapsed="false"/>
    <row r="2706" customFormat="false" ht="12.75" hidden="false" customHeight="true" outlineLevel="0" collapsed="false"/>
    <row r="2707" customFormat="false" ht="12.75" hidden="false" customHeight="true" outlineLevel="0" collapsed="false"/>
    <row r="2708" customFormat="false" ht="12.75" hidden="false" customHeight="true" outlineLevel="0" collapsed="false"/>
    <row r="2709" customFormat="false" ht="12.75" hidden="false" customHeight="true" outlineLevel="0" collapsed="false"/>
    <row r="2710" customFormat="false" ht="12.75" hidden="false" customHeight="true" outlineLevel="0" collapsed="false"/>
    <row r="2711" customFormat="false" ht="12.75" hidden="false" customHeight="true" outlineLevel="0" collapsed="false"/>
    <row r="2712" customFormat="false" ht="12.75" hidden="false" customHeight="true" outlineLevel="0" collapsed="false"/>
    <row r="2713" customFormat="false" ht="12.75" hidden="false" customHeight="true" outlineLevel="0" collapsed="false"/>
    <row r="2714" customFormat="false" ht="12.75" hidden="false" customHeight="true" outlineLevel="0" collapsed="false"/>
    <row r="2715" customFormat="false" ht="12.75" hidden="false" customHeight="true" outlineLevel="0" collapsed="false"/>
    <row r="2716" customFormat="false" ht="12.75" hidden="false" customHeight="true" outlineLevel="0" collapsed="false"/>
    <row r="2717" customFormat="false" ht="12.75" hidden="false" customHeight="true" outlineLevel="0" collapsed="false"/>
    <row r="2718" customFormat="false" ht="12.75" hidden="false" customHeight="true" outlineLevel="0" collapsed="false"/>
    <row r="2719" customFormat="false" ht="12.75" hidden="false" customHeight="true" outlineLevel="0" collapsed="false"/>
    <row r="2720" customFormat="false" ht="12.75" hidden="false" customHeight="true" outlineLevel="0" collapsed="false"/>
    <row r="2721" customFormat="false" ht="12.75" hidden="false" customHeight="true" outlineLevel="0" collapsed="false"/>
    <row r="2722" customFormat="false" ht="12.75" hidden="false" customHeight="true" outlineLevel="0" collapsed="false"/>
    <row r="2723" customFormat="false" ht="12.75" hidden="false" customHeight="true" outlineLevel="0" collapsed="false"/>
    <row r="2724" customFormat="false" ht="12.75" hidden="false" customHeight="true" outlineLevel="0" collapsed="false"/>
    <row r="2725" customFormat="false" ht="12.75" hidden="false" customHeight="true" outlineLevel="0" collapsed="false"/>
    <row r="2726" customFormat="false" ht="12.75" hidden="false" customHeight="true" outlineLevel="0" collapsed="false"/>
    <row r="2727" customFormat="false" ht="12.75" hidden="false" customHeight="true" outlineLevel="0" collapsed="false"/>
    <row r="2728" customFormat="false" ht="12.75" hidden="false" customHeight="true" outlineLevel="0" collapsed="false"/>
    <row r="2729" customFormat="false" ht="12.75" hidden="false" customHeight="true" outlineLevel="0" collapsed="false"/>
    <row r="2730" customFormat="false" ht="12.75" hidden="false" customHeight="true" outlineLevel="0" collapsed="false"/>
    <row r="2731" customFormat="false" ht="12.75" hidden="false" customHeight="true" outlineLevel="0" collapsed="false"/>
    <row r="2732" customFormat="false" ht="12.75" hidden="false" customHeight="true" outlineLevel="0" collapsed="false"/>
    <row r="2733" customFormat="false" ht="12.75" hidden="false" customHeight="true" outlineLevel="0" collapsed="false"/>
    <row r="2734" customFormat="false" ht="12.75" hidden="false" customHeight="true" outlineLevel="0" collapsed="false"/>
    <row r="2735" customFormat="false" ht="12.75" hidden="false" customHeight="true" outlineLevel="0" collapsed="false"/>
    <row r="2736" customFormat="false" ht="12.75" hidden="false" customHeight="true" outlineLevel="0" collapsed="false"/>
    <row r="2737" customFormat="false" ht="12.75" hidden="false" customHeight="true" outlineLevel="0" collapsed="false"/>
    <row r="2738" customFormat="false" ht="12.75" hidden="false" customHeight="true" outlineLevel="0" collapsed="false"/>
    <row r="2739" customFormat="false" ht="12.75" hidden="false" customHeight="true" outlineLevel="0" collapsed="false"/>
    <row r="2740" customFormat="false" ht="12.75" hidden="false" customHeight="true" outlineLevel="0" collapsed="false"/>
    <row r="2741" customFormat="false" ht="12.75" hidden="false" customHeight="true" outlineLevel="0" collapsed="false"/>
    <row r="2742" customFormat="false" ht="12.75" hidden="false" customHeight="true" outlineLevel="0" collapsed="false"/>
    <row r="2743" customFormat="false" ht="12.75" hidden="false" customHeight="true" outlineLevel="0" collapsed="false"/>
    <row r="2744" customFormat="false" ht="12.75" hidden="false" customHeight="true" outlineLevel="0" collapsed="false"/>
    <row r="2745" customFormat="false" ht="12.75" hidden="false" customHeight="true" outlineLevel="0" collapsed="false"/>
    <row r="2746" customFormat="false" ht="12.75" hidden="false" customHeight="true" outlineLevel="0" collapsed="false"/>
    <row r="2747" customFormat="false" ht="12.75" hidden="false" customHeight="true" outlineLevel="0" collapsed="false"/>
    <row r="2748" customFormat="false" ht="12.75" hidden="false" customHeight="true" outlineLevel="0" collapsed="false"/>
    <row r="2749" customFormat="false" ht="12.75" hidden="false" customHeight="true" outlineLevel="0" collapsed="false"/>
    <row r="2750" customFormat="false" ht="12.75" hidden="false" customHeight="true" outlineLevel="0" collapsed="false"/>
    <row r="2751" customFormat="false" ht="12.75" hidden="false" customHeight="true" outlineLevel="0" collapsed="false"/>
    <row r="2752" customFormat="false" ht="12.75" hidden="false" customHeight="true" outlineLevel="0" collapsed="false"/>
    <row r="2753" customFormat="false" ht="12.75" hidden="false" customHeight="true" outlineLevel="0" collapsed="false"/>
    <row r="2754" customFormat="false" ht="12.75" hidden="false" customHeight="true" outlineLevel="0" collapsed="false"/>
    <row r="2755" customFormat="false" ht="12.75" hidden="false" customHeight="true" outlineLevel="0" collapsed="false"/>
    <row r="2756" customFormat="false" ht="12.75" hidden="false" customHeight="true" outlineLevel="0" collapsed="false"/>
    <row r="2757" customFormat="false" ht="12.75" hidden="false" customHeight="true" outlineLevel="0" collapsed="false"/>
    <row r="2758" customFormat="false" ht="12.75" hidden="false" customHeight="true" outlineLevel="0" collapsed="false"/>
    <row r="2759" customFormat="false" ht="12.75" hidden="false" customHeight="true" outlineLevel="0" collapsed="false"/>
    <row r="2760" customFormat="false" ht="12.75" hidden="false" customHeight="true" outlineLevel="0" collapsed="false"/>
    <row r="2761" customFormat="false" ht="12.75" hidden="false" customHeight="true" outlineLevel="0" collapsed="false"/>
    <row r="2762" customFormat="false" ht="12.75" hidden="false" customHeight="true" outlineLevel="0" collapsed="false"/>
    <row r="2763" customFormat="false" ht="12.75" hidden="false" customHeight="true" outlineLevel="0" collapsed="false"/>
    <row r="2764" customFormat="false" ht="12.75" hidden="false" customHeight="true" outlineLevel="0" collapsed="false"/>
    <row r="2765" customFormat="false" ht="12.75" hidden="false" customHeight="true" outlineLevel="0" collapsed="false"/>
    <row r="2766" customFormat="false" ht="12.75" hidden="false" customHeight="true" outlineLevel="0" collapsed="false"/>
    <row r="2767" customFormat="false" ht="12.75" hidden="false" customHeight="true" outlineLevel="0" collapsed="false"/>
    <row r="2768" customFormat="false" ht="12.75" hidden="false" customHeight="true" outlineLevel="0" collapsed="false"/>
    <row r="2769" customFormat="false" ht="12.75" hidden="false" customHeight="true" outlineLevel="0" collapsed="false"/>
    <row r="2770" customFormat="false" ht="12.75" hidden="false" customHeight="true" outlineLevel="0" collapsed="false"/>
    <row r="2771" customFormat="false" ht="12.75" hidden="false" customHeight="true" outlineLevel="0" collapsed="false"/>
    <row r="2772" customFormat="false" ht="12.75" hidden="false" customHeight="true" outlineLevel="0" collapsed="false"/>
    <row r="2773" customFormat="false" ht="12.75" hidden="false" customHeight="true" outlineLevel="0" collapsed="false"/>
    <row r="2774" customFormat="false" ht="12.75" hidden="false" customHeight="true" outlineLevel="0" collapsed="false"/>
    <row r="2775" customFormat="false" ht="12.75" hidden="false" customHeight="true" outlineLevel="0" collapsed="false"/>
    <row r="2776" customFormat="false" ht="12.75" hidden="false" customHeight="true" outlineLevel="0" collapsed="false"/>
    <row r="2777" customFormat="false" ht="12.75" hidden="false" customHeight="true" outlineLevel="0" collapsed="false"/>
    <row r="2778" customFormat="false" ht="12.75" hidden="false" customHeight="true" outlineLevel="0" collapsed="false"/>
    <row r="2779" customFormat="false" ht="12.75" hidden="false" customHeight="true" outlineLevel="0" collapsed="false"/>
    <row r="2780" customFormat="false" ht="12.75" hidden="false" customHeight="true" outlineLevel="0" collapsed="false"/>
    <row r="2781" customFormat="false" ht="12.75" hidden="false" customHeight="true" outlineLevel="0" collapsed="false"/>
    <row r="2782" customFormat="false" ht="12.75" hidden="false" customHeight="true" outlineLevel="0" collapsed="false"/>
    <row r="2783" customFormat="false" ht="12.75" hidden="false" customHeight="true" outlineLevel="0" collapsed="false"/>
    <row r="2784" customFormat="false" ht="12.75" hidden="false" customHeight="true" outlineLevel="0" collapsed="false"/>
    <row r="2785" customFormat="false" ht="12.75" hidden="false" customHeight="true" outlineLevel="0" collapsed="false"/>
    <row r="2786" customFormat="false" ht="12.75" hidden="false" customHeight="true" outlineLevel="0" collapsed="false"/>
    <row r="2787" customFormat="false" ht="12.75" hidden="false" customHeight="true" outlineLevel="0" collapsed="false"/>
    <row r="2788" customFormat="false" ht="12.75" hidden="false" customHeight="true" outlineLevel="0" collapsed="false"/>
    <row r="2789" customFormat="false" ht="12.75" hidden="false" customHeight="true" outlineLevel="0" collapsed="false"/>
    <row r="2790" customFormat="false" ht="12.75" hidden="false" customHeight="true" outlineLevel="0" collapsed="false"/>
    <row r="2791" customFormat="false" ht="12.75" hidden="false" customHeight="true" outlineLevel="0" collapsed="false"/>
    <row r="2792" customFormat="false" ht="12.75" hidden="false" customHeight="true" outlineLevel="0" collapsed="false"/>
    <row r="2793" customFormat="false" ht="12.75" hidden="false" customHeight="true" outlineLevel="0" collapsed="false"/>
    <row r="2794" customFormat="false" ht="12.75" hidden="false" customHeight="true" outlineLevel="0" collapsed="false"/>
    <row r="2795" customFormat="false" ht="12.75" hidden="false" customHeight="true" outlineLevel="0" collapsed="false"/>
    <row r="2796" customFormat="false" ht="12.75" hidden="false" customHeight="true" outlineLevel="0" collapsed="false"/>
    <row r="2797" customFormat="false" ht="12.75" hidden="false" customHeight="true" outlineLevel="0" collapsed="false"/>
    <row r="2798" customFormat="false" ht="12.75" hidden="false" customHeight="true" outlineLevel="0" collapsed="false"/>
    <row r="2799" customFormat="false" ht="12.75" hidden="false" customHeight="true" outlineLevel="0" collapsed="false"/>
    <row r="2800" customFormat="false" ht="12.75" hidden="false" customHeight="true" outlineLevel="0" collapsed="false"/>
    <row r="2801" customFormat="false" ht="12.75" hidden="false" customHeight="true" outlineLevel="0" collapsed="false"/>
    <row r="2802" customFormat="false" ht="12.75" hidden="false" customHeight="true" outlineLevel="0" collapsed="false"/>
    <row r="2803" customFormat="false" ht="12.75" hidden="false" customHeight="true" outlineLevel="0" collapsed="false"/>
    <row r="2804" customFormat="false" ht="12.75" hidden="false" customHeight="true" outlineLevel="0" collapsed="false"/>
    <row r="2805" customFormat="false" ht="12.75" hidden="false" customHeight="true" outlineLevel="0" collapsed="false"/>
    <row r="2806" customFormat="false" ht="12.75" hidden="false" customHeight="true" outlineLevel="0" collapsed="false"/>
    <row r="2807" customFormat="false" ht="12.75" hidden="false" customHeight="true" outlineLevel="0" collapsed="false"/>
    <row r="2808" customFormat="false" ht="12.75" hidden="false" customHeight="true" outlineLevel="0" collapsed="false"/>
    <row r="2809" customFormat="false" ht="12.75" hidden="false" customHeight="true" outlineLevel="0" collapsed="false"/>
    <row r="2810" customFormat="false" ht="12.75" hidden="false" customHeight="true" outlineLevel="0" collapsed="false"/>
    <row r="2811" customFormat="false" ht="12.75" hidden="false" customHeight="true" outlineLevel="0" collapsed="false"/>
    <row r="2812" customFormat="false" ht="12.75" hidden="false" customHeight="true" outlineLevel="0" collapsed="false"/>
    <row r="2813" customFormat="false" ht="12.75" hidden="false" customHeight="true" outlineLevel="0" collapsed="false"/>
    <row r="2814" customFormat="false" ht="12.75" hidden="false" customHeight="true" outlineLevel="0" collapsed="false"/>
    <row r="2815" customFormat="false" ht="12.75" hidden="false" customHeight="true" outlineLevel="0" collapsed="false"/>
    <row r="2816" customFormat="false" ht="12.75" hidden="false" customHeight="true" outlineLevel="0" collapsed="false"/>
    <row r="2817" customFormat="false" ht="12.75" hidden="false" customHeight="true" outlineLevel="0" collapsed="false"/>
    <row r="2818" customFormat="false" ht="12.75" hidden="false" customHeight="true" outlineLevel="0" collapsed="false"/>
    <row r="2819" customFormat="false" ht="12.75" hidden="false" customHeight="true" outlineLevel="0" collapsed="false"/>
    <row r="2820" customFormat="false" ht="12.75" hidden="false" customHeight="true" outlineLevel="0" collapsed="false"/>
    <row r="2821" customFormat="false" ht="12.75" hidden="false" customHeight="true" outlineLevel="0" collapsed="false"/>
    <row r="2822" customFormat="false" ht="12.75" hidden="false" customHeight="true" outlineLevel="0" collapsed="false"/>
    <row r="2823" customFormat="false" ht="12.75" hidden="false" customHeight="true" outlineLevel="0" collapsed="false"/>
    <row r="2824" customFormat="false" ht="12.75" hidden="false" customHeight="true" outlineLevel="0" collapsed="false"/>
    <row r="2825" customFormat="false" ht="12.75" hidden="false" customHeight="true" outlineLevel="0" collapsed="false"/>
    <row r="2826" customFormat="false" ht="12.75" hidden="false" customHeight="true" outlineLevel="0" collapsed="false"/>
    <row r="2827" customFormat="false" ht="12.75" hidden="false" customHeight="true" outlineLevel="0" collapsed="false"/>
    <row r="2828" customFormat="false" ht="12.75" hidden="false" customHeight="true" outlineLevel="0" collapsed="false"/>
    <row r="2829" customFormat="false" ht="12.75" hidden="false" customHeight="true" outlineLevel="0" collapsed="false"/>
    <row r="2830" customFormat="false" ht="12.75" hidden="false" customHeight="true" outlineLevel="0" collapsed="false"/>
    <row r="2831" customFormat="false" ht="12.75" hidden="false" customHeight="true" outlineLevel="0" collapsed="false"/>
    <row r="2832" customFormat="false" ht="12.75" hidden="false" customHeight="true" outlineLevel="0" collapsed="false"/>
    <row r="2833" customFormat="false" ht="12.75" hidden="false" customHeight="true" outlineLevel="0" collapsed="false"/>
    <row r="2834" customFormat="false" ht="12.75" hidden="false" customHeight="true" outlineLevel="0" collapsed="false"/>
    <row r="2835" customFormat="false" ht="12.75" hidden="false" customHeight="true" outlineLevel="0" collapsed="false"/>
    <row r="2836" customFormat="false" ht="12.75" hidden="false" customHeight="true" outlineLevel="0" collapsed="false"/>
    <row r="2837" customFormat="false" ht="12.75" hidden="false" customHeight="true" outlineLevel="0" collapsed="false"/>
    <row r="2838" customFormat="false" ht="12.75" hidden="false" customHeight="true" outlineLevel="0" collapsed="false"/>
    <row r="2839" customFormat="false" ht="12.75" hidden="false" customHeight="true" outlineLevel="0" collapsed="false"/>
    <row r="2840" customFormat="false" ht="12.75" hidden="false" customHeight="true" outlineLevel="0" collapsed="false"/>
    <row r="2841" customFormat="false" ht="12.75" hidden="false" customHeight="true" outlineLevel="0" collapsed="false"/>
    <row r="2842" customFormat="false" ht="12.75" hidden="false" customHeight="true" outlineLevel="0" collapsed="false"/>
    <row r="2843" customFormat="false" ht="12.75" hidden="false" customHeight="true" outlineLevel="0" collapsed="false"/>
    <row r="2844" customFormat="false" ht="12.75" hidden="false" customHeight="true" outlineLevel="0" collapsed="false"/>
    <row r="2845" customFormat="false" ht="12.75" hidden="false" customHeight="true" outlineLevel="0" collapsed="false"/>
    <row r="2846" customFormat="false" ht="12.75" hidden="false" customHeight="true" outlineLevel="0" collapsed="false"/>
    <row r="2847" customFormat="false" ht="12.75" hidden="false" customHeight="true" outlineLevel="0" collapsed="false"/>
    <row r="2848" customFormat="false" ht="12.75" hidden="false" customHeight="true" outlineLevel="0" collapsed="false"/>
    <row r="2849" customFormat="false" ht="12.75" hidden="false" customHeight="true" outlineLevel="0" collapsed="false"/>
    <row r="2850" customFormat="false" ht="12.75" hidden="false" customHeight="true" outlineLevel="0" collapsed="false"/>
    <row r="2851" customFormat="false" ht="12.75" hidden="false" customHeight="true" outlineLevel="0" collapsed="false"/>
    <row r="2852" customFormat="false" ht="12.75" hidden="false" customHeight="true" outlineLevel="0" collapsed="false"/>
    <row r="2853" customFormat="false" ht="12.75" hidden="false" customHeight="true" outlineLevel="0" collapsed="false"/>
    <row r="2854" customFormat="false" ht="12.75" hidden="false" customHeight="true" outlineLevel="0" collapsed="false"/>
    <row r="2855" customFormat="false" ht="12.75" hidden="false" customHeight="true" outlineLevel="0" collapsed="false"/>
    <row r="2856" customFormat="false" ht="12.75" hidden="false" customHeight="true" outlineLevel="0" collapsed="false"/>
    <row r="2857" customFormat="false" ht="12.75" hidden="false" customHeight="true" outlineLevel="0" collapsed="false"/>
    <row r="2858" customFormat="false" ht="12.75" hidden="false" customHeight="true" outlineLevel="0" collapsed="false"/>
    <row r="2859" customFormat="false" ht="12.75" hidden="false" customHeight="true" outlineLevel="0" collapsed="false"/>
    <row r="2860" customFormat="false" ht="12.75" hidden="false" customHeight="true" outlineLevel="0" collapsed="false"/>
    <row r="2861" customFormat="false" ht="12.75" hidden="false" customHeight="true" outlineLevel="0" collapsed="false"/>
    <row r="2862" customFormat="false" ht="12.75" hidden="false" customHeight="true" outlineLevel="0" collapsed="false"/>
    <row r="2863" customFormat="false" ht="12.75" hidden="false" customHeight="true" outlineLevel="0" collapsed="false"/>
    <row r="2864" customFormat="false" ht="12.75" hidden="false" customHeight="true" outlineLevel="0" collapsed="false"/>
    <row r="2865" customFormat="false" ht="12.75" hidden="false" customHeight="true" outlineLevel="0" collapsed="false"/>
    <row r="2866" customFormat="false" ht="12.75" hidden="false" customHeight="true" outlineLevel="0" collapsed="false"/>
    <row r="2867" customFormat="false" ht="12.75" hidden="false" customHeight="true" outlineLevel="0" collapsed="false"/>
    <row r="2868" customFormat="false" ht="12.75" hidden="false" customHeight="true" outlineLevel="0" collapsed="false"/>
    <row r="2869" customFormat="false" ht="12.75" hidden="false" customHeight="true" outlineLevel="0" collapsed="false"/>
    <row r="2870" customFormat="false" ht="12.75" hidden="false" customHeight="true" outlineLevel="0" collapsed="false"/>
    <row r="2871" customFormat="false" ht="12.75" hidden="false" customHeight="true" outlineLevel="0" collapsed="false"/>
    <row r="2872" customFormat="false" ht="12.75" hidden="false" customHeight="true" outlineLevel="0" collapsed="false"/>
    <row r="2873" customFormat="false" ht="12.75" hidden="false" customHeight="true" outlineLevel="0" collapsed="false"/>
    <row r="2874" customFormat="false" ht="12.75" hidden="false" customHeight="true" outlineLevel="0" collapsed="false"/>
    <row r="2875" customFormat="false" ht="12.75" hidden="false" customHeight="true" outlineLevel="0" collapsed="false"/>
    <row r="2876" customFormat="false" ht="12.75" hidden="false" customHeight="true" outlineLevel="0" collapsed="false"/>
    <row r="2877" customFormat="false" ht="12.75" hidden="false" customHeight="true" outlineLevel="0" collapsed="false"/>
    <row r="2878" customFormat="false" ht="12.75" hidden="false" customHeight="true" outlineLevel="0" collapsed="false"/>
    <row r="2879" customFormat="false" ht="12.75" hidden="false" customHeight="true" outlineLevel="0" collapsed="false"/>
    <row r="2880" customFormat="false" ht="12.75" hidden="false" customHeight="true" outlineLevel="0" collapsed="false"/>
    <row r="2881" customFormat="false" ht="12.75" hidden="false" customHeight="true" outlineLevel="0" collapsed="false"/>
    <row r="2882" customFormat="false" ht="12.75" hidden="false" customHeight="true" outlineLevel="0" collapsed="false"/>
    <row r="2883" customFormat="false" ht="12.75" hidden="false" customHeight="true" outlineLevel="0" collapsed="false"/>
    <row r="2884" customFormat="false" ht="12.75" hidden="false" customHeight="true" outlineLevel="0" collapsed="false"/>
    <row r="2885" customFormat="false" ht="12.75" hidden="false" customHeight="true" outlineLevel="0" collapsed="false"/>
    <row r="2886" customFormat="false" ht="12.75" hidden="false" customHeight="true" outlineLevel="0" collapsed="false"/>
    <row r="2887" customFormat="false" ht="12.75" hidden="false" customHeight="true" outlineLevel="0" collapsed="false"/>
    <row r="2888" customFormat="false" ht="12.75" hidden="false" customHeight="true" outlineLevel="0" collapsed="false"/>
    <row r="2889" customFormat="false" ht="12.75" hidden="false" customHeight="true" outlineLevel="0" collapsed="false"/>
    <row r="2890" customFormat="false" ht="12.75" hidden="false" customHeight="true" outlineLevel="0" collapsed="false"/>
    <row r="2891" customFormat="false" ht="12.75" hidden="false" customHeight="true" outlineLevel="0" collapsed="false"/>
    <row r="2892" customFormat="false" ht="12.75" hidden="false" customHeight="true" outlineLevel="0" collapsed="false"/>
    <row r="2893" customFormat="false" ht="12.75" hidden="false" customHeight="true" outlineLevel="0" collapsed="false"/>
    <row r="2894" customFormat="false" ht="12.75" hidden="false" customHeight="true" outlineLevel="0" collapsed="false"/>
    <row r="2895" customFormat="false" ht="12.75" hidden="false" customHeight="true" outlineLevel="0" collapsed="false"/>
    <row r="2896" customFormat="false" ht="12.75" hidden="false" customHeight="true" outlineLevel="0" collapsed="false"/>
    <row r="2897" customFormat="false" ht="12.75" hidden="false" customHeight="true" outlineLevel="0" collapsed="false"/>
    <row r="2898" customFormat="false" ht="12.75" hidden="false" customHeight="true" outlineLevel="0" collapsed="false"/>
    <row r="2899" customFormat="false" ht="12.75" hidden="false" customHeight="true" outlineLevel="0" collapsed="false"/>
    <row r="2900" customFormat="false" ht="12.75" hidden="false" customHeight="true" outlineLevel="0" collapsed="false"/>
    <row r="2901" customFormat="false" ht="12.75" hidden="false" customHeight="true" outlineLevel="0" collapsed="false"/>
    <row r="2902" customFormat="false" ht="12.75" hidden="false" customHeight="true" outlineLevel="0" collapsed="false"/>
    <row r="2903" customFormat="false" ht="12.75" hidden="false" customHeight="true" outlineLevel="0" collapsed="false"/>
    <row r="2904" customFormat="false" ht="12.75" hidden="false" customHeight="true" outlineLevel="0" collapsed="false"/>
    <row r="2905" customFormat="false" ht="12.75" hidden="false" customHeight="true" outlineLevel="0" collapsed="false"/>
    <row r="2906" customFormat="false" ht="12.75" hidden="false" customHeight="true" outlineLevel="0" collapsed="false"/>
    <row r="2907" customFormat="false" ht="12.75" hidden="false" customHeight="true" outlineLevel="0" collapsed="false"/>
    <row r="2908" customFormat="false" ht="12.75" hidden="false" customHeight="true" outlineLevel="0" collapsed="false"/>
    <row r="2909" customFormat="false" ht="12.75" hidden="false" customHeight="true" outlineLevel="0" collapsed="false"/>
    <row r="2910" customFormat="false" ht="12.75" hidden="false" customHeight="true" outlineLevel="0" collapsed="false"/>
    <row r="2911" customFormat="false" ht="12.75" hidden="false" customHeight="true" outlineLevel="0" collapsed="false"/>
    <row r="2912" customFormat="false" ht="12.75" hidden="false" customHeight="true" outlineLevel="0" collapsed="false"/>
    <row r="2913" customFormat="false" ht="12.75" hidden="false" customHeight="true" outlineLevel="0" collapsed="false"/>
    <row r="2914" customFormat="false" ht="12.75" hidden="false" customHeight="true" outlineLevel="0" collapsed="false"/>
    <row r="2915" customFormat="false" ht="12.75" hidden="false" customHeight="true" outlineLevel="0" collapsed="false"/>
    <row r="2916" customFormat="false" ht="12.75" hidden="false" customHeight="true" outlineLevel="0" collapsed="false"/>
    <row r="2917" customFormat="false" ht="12.75" hidden="false" customHeight="true" outlineLevel="0" collapsed="false"/>
    <row r="2918" customFormat="false" ht="12.75" hidden="false" customHeight="true" outlineLevel="0" collapsed="false"/>
    <row r="2919" customFormat="false" ht="12.75" hidden="false" customHeight="true" outlineLevel="0" collapsed="false"/>
    <row r="2920" customFormat="false" ht="12.75" hidden="false" customHeight="true" outlineLevel="0" collapsed="false"/>
    <row r="2921" customFormat="false" ht="12.75" hidden="false" customHeight="true" outlineLevel="0" collapsed="false"/>
    <row r="2922" customFormat="false" ht="12.75" hidden="false" customHeight="true" outlineLevel="0" collapsed="false"/>
    <row r="2923" customFormat="false" ht="12.75" hidden="false" customHeight="true" outlineLevel="0" collapsed="false"/>
    <row r="2924" customFormat="false" ht="12.75" hidden="false" customHeight="true" outlineLevel="0" collapsed="false"/>
    <row r="2925" customFormat="false" ht="12.75" hidden="false" customHeight="true" outlineLevel="0" collapsed="false"/>
    <row r="2926" customFormat="false" ht="12.75" hidden="false" customHeight="true" outlineLevel="0" collapsed="false"/>
    <row r="2927" customFormat="false" ht="12.75" hidden="false" customHeight="true" outlineLevel="0" collapsed="false"/>
    <row r="2928" customFormat="false" ht="12.75" hidden="false" customHeight="true" outlineLevel="0" collapsed="false"/>
    <row r="2929" customFormat="false" ht="12.75" hidden="false" customHeight="true" outlineLevel="0" collapsed="false"/>
    <row r="2930" customFormat="false" ht="12.75" hidden="false" customHeight="true" outlineLevel="0" collapsed="false"/>
    <row r="2931" customFormat="false" ht="12.75" hidden="false" customHeight="true" outlineLevel="0" collapsed="false"/>
    <row r="2932" customFormat="false" ht="12.75" hidden="false" customHeight="true" outlineLevel="0" collapsed="false"/>
    <row r="2933" customFormat="false" ht="12.75" hidden="false" customHeight="true" outlineLevel="0" collapsed="false"/>
    <row r="2934" customFormat="false" ht="12.75" hidden="false" customHeight="true" outlineLevel="0" collapsed="false"/>
    <row r="2935" customFormat="false" ht="12.75" hidden="false" customHeight="true" outlineLevel="0" collapsed="false"/>
    <row r="2936" customFormat="false" ht="12.75" hidden="false" customHeight="true" outlineLevel="0" collapsed="false"/>
    <row r="2937" customFormat="false" ht="12.75" hidden="false" customHeight="true" outlineLevel="0" collapsed="false"/>
    <row r="2938" customFormat="false" ht="12.75" hidden="false" customHeight="true" outlineLevel="0" collapsed="false"/>
    <row r="2939" customFormat="false" ht="12.75" hidden="false" customHeight="true" outlineLevel="0" collapsed="false"/>
    <row r="2940" customFormat="false" ht="12.75" hidden="false" customHeight="true" outlineLevel="0" collapsed="false"/>
    <row r="2941" customFormat="false" ht="12.75" hidden="false" customHeight="true" outlineLevel="0" collapsed="false"/>
    <row r="2942" customFormat="false" ht="12.75" hidden="false" customHeight="true" outlineLevel="0" collapsed="false"/>
    <row r="2943" customFormat="false" ht="12.75" hidden="false" customHeight="true" outlineLevel="0" collapsed="false"/>
    <row r="2944" customFormat="false" ht="12.75" hidden="false" customHeight="true" outlineLevel="0" collapsed="false"/>
    <row r="2945" customFormat="false" ht="12.75" hidden="false" customHeight="true" outlineLevel="0" collapsed="false"/>
    <row r="2946" customFormat="false" ht="12.75" hidden="false" customHeight="true" outlineLevel="0" collapsed="false"/>
    <row r="2947" customFormat="false" ht="12.75" hidden="false" customHeight="true" outlineLevel="0" collapsed="false"/>
    <row r="2948" customFormat="false" ht="12.75" hidden="false" customHeight="true" outlineLevel="0" collapsed="false"/>
    <row r="2949" customFormat="false" ht="12.75" hidden="false" customHeight="true" outlineLevel="0" collapsed="false"/>
    <row r="2950" customFormat="false" ht="12.75" hidden="false" customHeight="true" outlineLevel="0" collapsed="false"/>
    <row r="2951" customFormat="false" ht="12.75" hidden="false" customHeight="true" outlineLevel="0" collapsed="false"/>
    <row r="2952" customFormat="false" ht="12.75" hidden="false" customHeight="true" outlineLevel="0" collapsed="false"/>
    <row r="2953" customFormat="false" ht="12.75" hidden="false" customHeight="true" outlineLevel="0" collapsed="false"/>
    <row r="2954" customFormat="false" ht="12.75" hidden="false" customHeight="true" outlineLevel="0" collapsed="false"/>
    <row r="2955" customFormat="false" ht="12.75" hidden="false" customHeight="true" outlineLevel="0" collapsed="false"/>
    <row r="2956" customFormat="false" ht="12.75" hidden="false" customHeight="true" outlineLevel="0" collapsed="false"/>
    <row r="2957" customFormat="false" ht="12.75" hidden="false" customHeight="true" outlineLevel="0" collapsed="false"/>
    <row r="2958" customFormat="false" ht="12.75" hidden="false" customHeight="true" outlineLevel="0" collapsed="false"/>
    <row r="2959" customFormat="false" ht="12.75" hidden="false" customHeight="true" outlineLevel="0" collapsed="false"/>
    <row r="2960" customFormat="false" ht="12.75" hidden="false" customHeight="true" outlineLevel="0" collapsed="false"/>
    <row r="2961" customFormat="false" ht="12.75" hidden="false" customHeight="true" outlineLevel="0" collapsed="false"/>
    <row r="2962" customFormat="false" ht="12.75" hidden="false" customHeight="true" outlineLevel="0" collapsed="false"/>
    <row r="2963" customFormat="false" ht="12.75" hidden="false" customHeight="true" outlineLevel="0" collapsed="false"/>
    <row r="2964" customFormat="false" ht="12.75" hidden="false" customHeight="true" outlineLevel="0" collapsed="false"/>
    <row r="2965" customFormat="false" ht="12.75" hidden="false" customHeight="true" outlineLevel="0" collapsed="false"/>
    <row r="2966" customFormat="false" ht="12.75" hidden="false" customHeight="true" outlineLevel="0" collapsed="false"/>
    <row r="2967" customFormat="false" ht="12.75" hidden="false" customHeight="true" outlineLevel="0" collapsed="false"/>
    <row r="2968" customFormat="false" ht="12.75" hidden="false" customHeight="true" outlineLevel="0" collapsed="false"/>
    <row r="2969" customFormat="false" ht="12.75" hidden="false" customHeight="true" outlineLevel="0" collapsed="false"/>
    <row r="2970" customFormat="false" ht="12.75" hidden="false" customHeight="true" outlineLevel="0" collapsed="false"/>
    <row r="2971" customFormat="false" ht="12.75" hidden="false" customHeight="true" outlineLevel="0" collapsed="false"/>
    <row r="2972" customFormat="false" ht="12.75" hidden="false" customHeight="true" outlineLevel="0" collapsed="false"/>
    <row r="2973" customFormat="false" ht="12.75" hidden="false" customHeight="true" outlineLevel="0" collapsed="false"/>
    <row r="2974" customFormat="false" ht="12.75" hidden="false" customHeight="true" outlineLevel="0" collapsed="false"/>
    <row r="2975" customFormat="false" ht="12.75" hidden="false" customHeight="true" outlineLevel="0" collapsed="false"/>
    <row r="2976" customFormat="false" ht="12.75" hidden="false" customHeight="true" outlineLevel="0" collapsed="false"/>
    <row r="2977" customFormat="false" ht="12.75" hidden="false" customHeight="true" outlineLevel="0" collapsed="false"/>
    <row r="2978" customFormat="false" ht="12.75" hidden="false" customHeight="true" outlineLevel="0" collapsed="false"/>
    <row r="2979" customFormat="false" ht="12.75" hidden="false" customHeight="true" outlineLevel="0" collapsed="false"/>
    <row r="2980" customFormat="false" ht="12.75" hidden="false" customHeight="true" outlineLevel="0" collapsed="false"/>
    <row r="2981" customFormat="false" ht="12.75" hidden="false" customHeight="true" outlineLevel="0" collapsed="false"/>
    <row r="2982" customFormat="false" ht="12.75" hidden="false" customHeight="true" outlineLevel="0" collapsed="false"/>
    <row r="2983" customFormat="false" ht="12.75" hidden="false" customHeight="true" outlineLevel="0" collapsed="false"/>
    <row r="2984" customFormat="false" ht="12.75" hidden="false" customHeight="true" outlineLevel="0" collapsed="false"/>
    <row r="2985" customFormat="false" ht="12.75" hidden="false" customHeight="true" outlineLevel="0" collapsed="false"/>
    <row r="2986" customFormat="false" ht="12.75" hidden="false" customHeight="true" outlineLevel="0" collapsed="false"/>
    <row r="2987" customFormat="false" ht="12.75" hidden="false" customHeight="true" outlineLevel="0" collapsed="false"/>
    <row r="2988" customFormat="false" ht="12.75" hidden="false" customHeight="true" outlineLevel="0" collapsed="false"/>
    <row r="2989" customFormat="false" ht="12.75" hidden="false" customHeight="true" outlineLevel="0" collapsed="false"/>
    <row r="2990" customFormat="false" ht="12.75" hidden="false" customHeight="true" outlineLevel="0" collapsed="false"/>
    <row r="2991" customFormat="false" ht="12.75" hidden="false" customHeight="true" outlineLevel="0" collapsed="false"/>
    <row r="2992" customFormat="false" ht="12.75" hidden="false" customHeight="true" outlineLevel="0" collapsed="false"/>
    <row r="2993" customFormat="false" ht="12.75" hidden="false" customHeight="true" outlineLevel="0" collapsed="false"/>
    <row r="2994" customFormat="false" ht="12.75" hidden="false" customHeight="true" outlineLevel="0" collapsed="false"/>
    <row r="2995" customFormat="false" ht="12.75" hidden="false" customHeight="true" outlineLevel="0" collapsed="false"/>
    <row r="2996" customFormat="false" ht="12.75" hidden="false" customHeight="true" outlineLevel="0" collapsed="false"/>
    <row r="2997" customFormat="false" ht="12.75" hidden="false" customHeight="true" outlineLevel="0" collapsed="false"/>
    <row r="2998" customFormat="false" ht="12.75" hidden="false" customHeight="true" outlineLevel="0" collapsed="false"/>
    <row r="2999" customFormat="false" ht="12.75" hidden="false" customHeight="true" outlineLevel="0" collapsed="false"/>
    <row r="3000" customFormat="false" ht="12.75" hidden="false" customHeight="true" outlineLevel="0" collapsed="false"/>
    <row r="3001" customFormat="false" ht="12.75" hidden="false" customHeight="true" outlineLevel="0" collapsed="false"/>
    <row r="3002" customFormat="false" ht="12.75" hidden="false" customHeight="true" outlineLevel="0" collapsed="false"/>
    <row r="3003" customFormat="false" ht="12.75" hidden="false" customHeight="true" outlineLevel="0" collapsed="false"/>
    <row r="3004" customFormat="false" ht="12.75" hidden="false" customHeight="true" outlineLevel="0" collapsed="false"/>
    <row r="3005" customFormat="false" ht="12.75" hidden="false" customHeight="true" outlineLevel="0" collapsed="false"/>
    <row r="3006" customFormat="false" ht="12.75" hidden="false" customHeight="true" outlineLevel="0" collapsed="false"/>
    <row r="3007" customFormat="false" ht="12.75" hidden="false" customHeight="true" outlineLevel="0" collapsed="false"/>
    <row r="3008" customFormat="false" ht="12.75" hidden="false" customHeight="true" outlineLevel="0" collapsed="false"/>
    <row r="3009" customFormat="false" ht="12.75" hidden="false" customHeight="true" outlineLevel="0" collapsed="false"/>
    <row r="3010" customFormat="false" ht="12.75" hidden="false" customHeight="true" outlineLevel="0" collapsed="false"/>
    <row r="3011" customFormat="false" ht="12.75" hidden="false" customHeight="true" outlineLevel="0" collapsed="false"/>
    <row r="3012" customFormat="false" ht="12.75" hidden="false" customHeight="true" outlineLevel="0" collapsed="false"/>
    <row r="3013" customFormat="false" ht="12.75" hidden="false" customHeight="true" outlineLevel="0" collapsed="false"/>
    <row r="3014" customFormat="false" ht="12.75" hidden="false" customHeight="true" outlineLevel="0" collapsed="false"/>
    <row r="3015" customFormat="false" ht="12.75" hidden="false" customHeight="true" outlineLevel="0" collapsed="false"/>
    <row r="3016" customFormat="false" ht="12.75" hidden="false" customHeight="true" outlineLevel="0" collapsed="false"/>
    <row r="3017" customFormat="false" ht="12.75" hidden="false" customHeight="true" outlineLevel="0" collapsed="false"/>
    <row r="3018" customFormat="false" ht="12.75" hidden="false" customHeight="true" outlineLevel="0" collapsed="false"/>
    <row r="3019" customFormat="false" ht="12.75" hidden="false" customHeight="true" outlineLevel="0" collapsed="false"/>
    <row r="3020" customFormat="false" ht="12.75" hidden="false" customHeight="true" outlineLevel="0" collapsed="false"/>
    <row r="3021" customFormat="false" ht="12.75" hidden="false" customHeight="true" outlineLevel="0" collapsed="false"/>
    <row r="3022" customFormat="false" ht="12.75" hidden="false" customHeight="true" outlineLevel="0" collapsed="false"/>
    <row r="3023" customFormat="false" ht="12.75" hidden="false" customHeight="true" outlineLevel="0" collapsed="false"/>
    <row r="3024" customFormat="false" ht="12.75" hidden="false" customHeight="true" outlineLevel="0" collapsed="false"/>
    <row r="3025" customFormat="false" ht="12.75" hidden="false" customHeight="true" outlineLevel="0" collapsed="false"/>
    <row r="3026" customFormat="false" ht="12.75" hidden="false" customHeight="true" outlineLevel="0" collapsed="false"/>
    <row r="3027" customFormat="false" ht="12.75" hidden="false" customHeight="true" outlineLevel="0" collapsed="false"/>
    <row r="3028" customFormat="false" ht="12.75" hidden="false" customHeight="true" outlineLevel="0" collapsed="false"/>
    <row r="3029" customFormat="false" ht="12.75" hidden="false" customHeight="true" outlineLevel="0" collapsed="false"/>
    <row r="3030" customFormat="false" ht="12.75" hidden="false" customHeight="true" outlineLevel="0" collapsed="false"/>
    <row r="3031" customFormat="false" ht="12.75" hidden="false" customHeight="true" outlineLevel="0" collapsed="false"/>
    <row r="3032" customFormat="false" ht="12.75" hidden="false" customHeight="true" outlineLevel="0" collapsed="false"/>
    <row r="3033" customFormat="false" ht="12.75" hidden="false" customHeight="true" outlineLevel="0" collapsed="false"/>
    <row r="3034" customFormat="false" ht="12.75" hidden="false" customHeight="true" outlineLevel="0" collapsed="false"/>
    <row r="3035" customFormat="false" ht="12.75" hidden="false" customHeight="true" outlineLevel="0" collapsed="false"/>
    <row r="3036" customFormat="false" ht="12.75" hidden="false" customHeight="true" outlineLevel="0" collapsed="false"/>
    <row r="3037" customFormat="false" ht="12.75" hidden="false" customHeight="true" outlineLevel="0" collapsed="false"/>
    <row r="3038" customFormat="false" ht="12.75" hidden="false" customHeight="true" outlineLevel="0" collapsed="false"/>
    <row r="3039" customFormat="false" ht="12.75" hidden="false" customHeight="true" outlineLevel="0" collapsed="false"/>
    <row r="3040" customFormat="false" ht="12.75" hidden="false" customHeight="true" outlineLevel="0" collapsed="false"/>
    <row r="3041" customFormat="false" ht="12.75" hidden="false" customHeight="true" outlineLevel="0" collapsed="false"/>
    <row r="3042" customFormat="false" ht="12.75" hidden="false" customHeight="true" outlineLevel="0" collapsed="false"/>
    <row r="3043" customFormat="false" ht="12.75" hidden="false" customHeight="true" outlineLevel="0" collapsed="false"/>
    <row r="3044" customFormat="false" ht="12.75" hidden="false" customHeight="true" outlineLevel="0" collapsed="false"/>
    <row r="3045" customFormat="false" ht="12.75" hidden="false" customHeight="true" outlineLevel="0" collapsed="false"/>
    <row r="3046" customFormat="false" ht="12.75" hidden="false" customHeight="true" outlineLevel="0" collapsed="false"/>
    <row r="3047" customFormat="false" ht="12.75" hidden="false" customHeight="true" outlineLevel="0" collapsed="false"/>
    <row r="3048" customFormat="false" ht="12.75" hidden="false" customHeight="true" outlineLevel="0" collapsed="false"/>
    <row r="3049" customFormat="false" ht="12.75" hidden="false" customHeight="true" outlineLevel="0" collapsed="false"/>
    <row r="3050" customFormat="false" ht="12.75" hidden="false" customHeight="true" outlineLevel="0" collapsed="false"/>
    <row r="3051" customFormat="false" ht="12.75" hidden="false" customHeight="true" outlineLevel="0" collapsed="false"/>
    <row r="3052" customFormat="false" ht="12.75" hidden="false" customHeight="true" outlineLevel="0" collapsed="false"/>
    <row r="3053" customFormat="false" ht="12.75" hidden="false" customHeight="true" outlineLevel="0" collapsed="false"/>
    <row r="3054" customFormat="false" ht="12.75" hidden="false" customHeight="true" outlineLevel="0" collapsed="false"/>
    <row r="3055" customFormat="false" ht="12.75" hidden="false" customHeight="true" outlineLevel="0" collapsed="false"/>
    <row r="3056" customFormat="false" ht="12.75" hidden="false" customHeight="true" outlineLevel="0" collapsed="false"/>
    <row r="3057" customFormat="false" ht="12.75" hidden="false" customHeight="true" outlineLevel="0" collapsed="false"/>
    <row r="3058" customFormat="false" ht="12.75" hidden="false" customHeight="true" outlineLevel="0" collapsed="false"/>
    <row r="3059" customFormat="false" ht="12.75" hidden="false" customHeight="true" outlineLevel="0" collapsed="false"/>
    <row r="3060" customFormat="false" ht="12.75" hidden="false" customHeight="true" outlineLevel="0" collapsed="false"/>
    <row r="3061" customFormat="false" ht="12.75" hidden="false" customHeight="true" outlineLevel="0" collapsed="false"/>
    <row r="3062" customFormat="false" ht="12.75" hidden="false" customHeight="true" outlineLevel="0" collapsed="false"/>
    <row r="3063" customFormat="false" ht="12.75" hidden="false" customHeight="true" outlineLevel="0" collapsed="false"/>
    <row r="3064" customFormat="false" ht="12.75" hidden="false" customHeight="true" outlineLevel="0" collapsed="false"/>
    <row r="3065" customFormat="false" ht="12.75" hidden="false" customHeight="true" outlineLevel="0" collapsed="false"/>
    <row r="3066" customFormat="false" ht="12.75" hidden="false" customHeight="true" outlineLevel="0" collapsed="false"/>
    <row r="3067" customFormat="false" ht="12.75" hidden="false" customHeight="true" outlineLevel="0" collapsed="false"/>
    <row r="3068" customFormat="false" ht="12.75" hidden="false" customHeight="true" outlineLevel="0" collapsed="false"/>
    <row r="3069" customFormat="false" ht="12.75" hidden="false" customHeight="true" outlineLevel="0" collapsed="false"/>
    <row r="3070" customFormat="false" ht="12.75" hidden="false" customHeight="true" outlineLevel="0" collapsed="false"/>
    <row r="3071" customFormat="false" ht="12.75" hidden="false" customHeight="true" outlineLevel="0" collapsed="false"/>
    <row r="3072" customFormat="false" ht="12.75" hidden="false" customHeight="true" outlineLevel="0" collapsed="false"/>
    <row r="3073" customFormat="false" ht="12.75" hidden="false" customHeight="true" outlineLevel="0" collapsed="false"/>
    <row r="3074" customFormat="false" ht="12.75" hidden="false" customHeight="true" outlineLevel="0" collapsed="false"/>
    <row r="3075" customFormat="false" ht="12.75" hidden="false" customHeight="true" outlineLevel="0" collapsed="false"/>
    <row r="3076" customFormat="false" ht="12.75" hidden="false" customHeight="true" outlineLevel="0" collapsed="false"/>
    <row r="3077" customFormat="false" ht="12.75" hidden="false" customHeight="true" outlineLevel="0" collapsed="false"/>
    <row r="3078" customFormat="false" ht="12.75" hidden="false" customHeight="true" outlineLevel="0" collapsed="false"/>
    <row r="3079" customFormat="false" ht="12.75" hidden="false" customHeight="true" outlineLevel="0" collapsed="false"/>
    <row r="3080" customFormat="false" ht="12.75" hidden="false" customHeight="true" outlineLevel="0" collapsed="false"/>
    <row r="3081" customFormat="false" ht="12.75" hidden="false" customHeight="true" outlineLevel="0" collapsed="false"/>
    <row r="3082" customFormat="false" ht="12.75" hidden="false" customHeight="true" outlineLevel="0" collapsed="false"/>
    <row r="3083" customFormat="false" ht="12.75" hidden="false" customHeight="true" outlineLevel="0" collapsed="false"/>
    <row r="3084" customFormat="false" ht="12.75" hidden="false" customHeight="true" outlineLevel="0" collapsed="false"/>
    <row r="3085" customFormat="false" ht="12.75" hidden="false" customHeight="true" outlineLevel="0" collapsed="false"/>
    <row r="3086" customFormat="false" ht="12.75" hidden="false" customHeight="true" outlineLevel="0" collapsed="false"/>
    <row r="3087" customFormat="false" ht="12.75" hidden="false" customHeight="true" outlineLevel="0" collapsed="false"/>
    <row r="3088" customFormat="false" ht="12.75" hidden="false" customHeight="true" outlineLevel="0" collapsed="false"/>
    <row r="3089" customFormat="false" ht="12.75" hidden="false" customHeight="true" outlineLevel="0" collapsed="false"/>
    <row r="3090" customFormat="false" ht="12.75" hidden="false" customHeight="true" outlineLevel="0" collapsed="false"/>
    <row r="3091" customFormat="false" ht="12.75" hidden="false" customHeight="true" outlineLevel="0" collapsed="false"/>
    <row r="3092" customFormat="false" ht="12.75" hidden="false" customHeight="true" outlineLevel="0" collapsed="false"/>
    <row r="3093" customFormat="false" ht="12.75" hidden="false" customHeight="true" outlineLevel="0" collapsed="false"/>
    <row r="3094" customFormat="false" ht="12.75" hidden="false" customHeight="true" outlineLevel="0" collapsed="false"/>
    <row r="3095" customFormat="false" ht="12.75" hidden="false" customHeight="true" outlineLevel="0" collapsed="false"/>
    <row r="3096" customFormat="false" ht="12.75" hidden="false" customHeight="true" outlineLevel="0" collapsed="false"/>
    <row r="3097" customFormat="false" ht="12.75" hidden="false" customHeight="true" outlineLevel="0" collapsed="false"/>
    <row r="3098" customFormat="false" ht="12.75" hidden="false" customHeight="true" outlineLevel="0" collapsed="false"/>
    <row r="3099" customFormat="false" ht="12.75" hidden="false" customHeight="true" outlineLevel="0" collapsed="false"/>
    <row r="3100" customFormat="false" ht="12.75" hidden="false" customHeight="true" outlineLevel="0" collapsed="false"/>
    <row r="3101" customFormat="false" ht="12.75" hidden="false" customHeight="true" outlineLevel="0" collapsed="false"/>
    <row r="3102" customFormat="false" ht="12.75" hidden="false" customHeight="true" outlineLevel="0" collapsed="false"/>
    <row r="3103" customFormat="false" ht="12.75" hidden="false" customHeight="true" outlineLevel="0" collapsed="false"/>
    <row r="3104" customFormat="false" ht="12.75" hidden="false" customHeight="true" outlineLevel="0" collapsed="false"/>
    <row r="3105" customFormat="false" ht="12.75" hidden="false" customHeight="true" outlineLevel="0" collapsed="false"/>
    <row r="3106" customFormat="false" ht="12.75" hidden="false" customHeight="true" outlineLevel="0" collapsed="false"/>
    <row r="3107" customFormat="false" ht="12.75" hidden="false" customHeight="true" outlineLevel="0" collapsed="false"/>
    <row r="3108" customFormat="false" ht="12.75" hidden="false" customHeight="true" outlineLevel="0" collapsed="false"/>
    <row r="3109" customFormat="false" ht="12.75" hidden="false" customHeight="true" outlineLevel="0" collapsed="false"/>
    <row r="3110" customFormat="false" ht="12.75" hidden="false" customHeight="true" outlineLevel="0" collapsed="false"/>
    <row r="3111" customFormat="false" ht="12.75" hidden="false" customHeight="true" outlineLevel="0" collapsed="false"/>
    <row r="3112" customFormat="false" ht="12.75" hidden="false" customHeight="true" outlineLevel="0" collapsed="false"/>
    <row r="3113" customFormat="false" ht="12.75" hidden="false" customHeight="true" outlineLevel="0" collapsed="false"/>
    <row r="3114" customFormat="false" ht="12.75" hidden="false" customHeight="true" outlineLevel="0" collapsed="false"/>
    <row r="3115" customFormat="false" ht="12.75" hidden="false" customHeight="true" outlineLevel="0" collapsed="false"/>
    <row r="3116" customFormat="false" ht="12.75" hidden="false" customHeight="true" outlineLevel="0" collapsed="false"/>
    <row r="3117" customFormat="false" ht="12.75" hidden="false" customHeight="true" outlineLevel="0" collapsed="false"/>
    <row r="3118" customFormat="false" ht="12.75" hidden="false" customHeight="true" outlineLevel="0" collapsed="false"/>
    <row r="3119" customFormat="false" ht="12.75" hidden="false" customHeight="true" outlineLevel="0" collapsed="false"/>
    <row r="3120" customFormat="false" ht="12.75" hidden="false" customHeight="true" outlineLevel="0" collapsed="false"/>
    <row r="3121" customFormat="false" ht="12.75" hidden="false" customHeight="true" outlineLevel="0" collapsed="false"/>
    <row r="3122" customFormat="false" ht="12.75" hidden="false" customHeight="true" outlineLevel="0" collapsed="false"/>
    <row r="3123" customFormat="false" ht="12.75" hidden="false" customHeight="true" outlineLevel="0" collapsed="false"/>
    <row r="3124" customFormat="false" ht="12.75" hidden="false" customHeight="true" outlineLevel="0" collapsed="false"/>
    <row r="3125" customFormat="false" ht="12.75" hidden="false" customHeight="true" outlineLevel="0" collapsed="false"/>
    <row r="3126" customFormat="false" ht="12.75" hidden="false" customHeight="true" outlineLevel="0" collapsed="false"/>
    <row r="3127" customFormat="false" ht="12.75" hidden="false" customHeight="true" outlineLevel="0" collapsed="false"/>
    <row r="3128" customFormat="false" ht="12.75" hidden="false" customHeight="true" outlineLevel="0" collapsed="false"/>
    <row r="3129" customFormat="false" ht="12.75" hidden="false" customHeight="true" outlineLevel="0" collapsed="false"/>
    <row r="3130" customFormat="false" ht="12.75" hidden="false" customHeight="true" outlineLevel="0" collapsed="false"/>
    <row r="3131" customFormat="false" ht="12.75" hidden="false" customHeight="true" outlineLevel="0" collapsed="false"/>
    <row r="3132" customFormat="false" ht="12.75" hidden="false" customHeight="true" outlineLevel="0" collapsed="false"/>
    <row r="3133" customFormat="false" ht="12.75" hidden="false" customHeight="true" outlineLevel="0" collapsed="false"/>
    <row r="3134" customFormat="false" ht="12.75" hidden="false" customHeight="true" outlineLevel="0" collapsed="false"/>
    <row r="3135" customFormat="false" ht="12.75" hidden="false" customHeight="true" outlineLevel="0" collapsed="false"/>
    <row r="3136" customFormat="false" ht="12.75" hidden="false" customHeight="true" outlineLevel="0" collapsed="false"/>
    <row r="3137" customFormat="false" ht="12.75" hidden="false" customHeight="true" outlineLevel="0" collapsed="false"/>
    <row r="3138" customFormat="false" ht="12.75" hidden="false" customHeight="true" outlineLevel="0" collapsed="false"/>
    <row r="3139" customFormat="false" ht="12.75" hidden="false" customHeight="true" outlineLevel="0" collapsed="false"/>
    <row r="3140" customFormat="false" ht="12.75" hidden="false" customHeight="true" outlineLevel="0" collapsed="false"/>
    <row r="3141" customFormat="false" ht="12.75" hidden="false" customHeight="true" outlineLevel="0" collapsed="false"/>
    <row r="3142" customFormat="false" ht="12.75" hidden="false" customHeight="true" outlineLevel="0" collapsed="false"/>
    <row r="3143" customFormat="false" ht="12.75" hidden="false" customHeight="true" outlineLevel="0" collapsed="false"/>
    <row r="3144" customFormat="false" ht="12.75" hidden="false" customHeight="true" outlineLevel="0" collapsed="false"/>
    <row r="3145" customFormat="false" ht="12.75" hidden="false" customHeight="true" outlineLevel="0" collapsed="false"/>
    <row r="3146" customFormat="false" ht="12.75" hidden="false" customHeight="true" outlineLevel="0" collapsed="false"/>
    <row r="3147" customFormat="false" ht="12.75" hidden="false" customHeight="true" outlineLevel="0" collapsed="false"/>
    <row r="3148" customFormat="false" ht="12.75" hidden="false" customHeight="true" outlineLevel="0" collapsed="false"/>
    <row r="3149" customFormat="false" ht="12.75" hidden="false" customHeight="true" outlineLevel="0" collapsed="false"/>
    <row r="3150" customFormat="false" ht="12.75" hidden="false" customHeight="true" outlineLevel="0" collapsed="false"/>
    <row r="3151" customFormat="false" ht="12.75" hidden="false" customHeight="true" outlineLevel="0" collapsed="false"/>
    <row r="3152" customFormat="false" ht="12.75" hidden="false" customHeight="true" outlineLevel="0" collapsed="false"/>
    <row r="3153" customFormat="false" ht="12.75" hidden="false" customHeight="true" outlineLevel="0" collapsed="false"/>
    <row r="3154" customFormat="false" ht="12.75" hidden="false" customHeight="true" outlineLevel="0" collapsed="false"/>
    <row r="3155" customFormat="false" ht="12.75" hidden="false" customHeight="true" outlineLevel="0" collapsed="false"/>
    <row r="3156" customFormat="false" ht="12.75" hidden="false" customHeight="true" outlineLevel="0" collapsed="false"/>
    <row r="3157" customFormat="false" ht="12.75" hidden="false" customHeight="true" outlineLevel="0" collapsed="false"/>
    <row r="3158" customFormat="false" ht="12.75" hidden="false" customHeight="true" outlineLevel="0" collapsed="false"/>
    <row r="3159" customFormat="false" ht="12.75" hidden="false" customHeight="true" outlineLevel="0" collapsed="false"/>
    <row r="3160" customFormat="false" ht="12.75" hidden="false" customHeight="true" outlineLevel="0" collapsed="false"/>
    <row r="3161" customFormat="false" ht="12.75" hidden="false" customHeight="true" outlineLevel="0" collapsed="false"/>
    <row r="3162" customFormat="false" ht="12.75" hidden="false" customHeight="true" outlineLevel="0" collapsed="false"/>
    <row r="3163" customFormat="false" ht="12.75" hidden="false" customHeight="true" outlineLevel="0" collapsed="false"/>
    <row r="3164" customFormat="false" ht="12.75" hidden="false" customHeight="true" outlineLevel="0" collapsed="false"/>
    <row r="3165" customFormat="false" ht="12.75" hidden="false" customHeight="true" outlineLevel="0" collapsed="false"/>
    <row r="3166" customFormat="false" ht="12.75" hidden="false" customHeight="true" outlineLevel="0" collapsed="false"/>
    <row r="3167" customFormat="false" ht="12.75" hidden="false" customHeight="true" outlineLevel="0" collapsed="false"/>
    <row r="3168" customFormat="false" ht="12.75" hidden="false" customHeight="true" outlineLevel="0" collapsed="false"/>
    <row r="3169" customFormat="false" ht="12.75" hidden="false" customHeight="true" outlineLevel="0" collapsed="false"/>
    <row r="3170" customFormat="false" ht="12.75" hidden="false" customHeight="true" outlineLevel="0" collapsed="false"/>
    <row r="3171" customFormat="false" ht="12.75" hidden="false" customHeight="true" outlineLevel="0" collapsed="false"/>
    <row r="3172" customFormat="false" ht="12.75" hidden="false" customHeight="true" outlineLevel="0" collapsed="false"/>
    <row r="3173" customFormat="false" ht="12.75" hidden="false" customHeight="true" outlineLevel="0" collapsed="false"/>
    <row r="3174" customFormat="false" ht="12.75" hidden="false" customHeight="true" outlineLevel="0" collapsed="false"/>
    <row r="3175" customFormat="false" ht="12.75" hidden="false" customHeight="true" outlineLevel="0" collapsed="false"/>
    <row r="3176" customFormat="false" ht="12.75" hidden="false" customHeight="true" outlineLevel="0" collapsed="false"/>
    <row r="3177" customFormat="false" ht="12.75" hidden="false" customHeight="true" outlineLevel="0" collapsed="false"/>
    <row r="3178" customFormat="false" ht="12.75" hidden="false" customHeight="true" outlineLevel="0" collapsed="false"/>
    <row r="3179" customFormat="false" ht="12.75" hidden="false" customHeight="true" outlineLevel="0" collapsed="false"/>
    <row r="3180" customFormat="false" ht="12.75" hidden="false" customHeight="true" outlineLevel="0" collapsed="false"/>
    <row r="3181" customFormat="false" ht="12.75" hidden="false" customHeight="true" outlineLevel="0" collapsed="false"/>
    <row r="3182" customFormat="false" ht="12.75" hidden="false" customHeight="true" outlineLevel="0" collapsed="false"/>
    <row r="3183" customFormat="false" ht="12.75" hidden="false" customHeight="true" outlineLevel="0" collapsed="false"/>
    <row r="3184" customFormat="false" ht="12.75" hidden="false" customHeight="true" outlineLevel="0" collapsed="false"/>
    <row r="3185" customFormat="false" ht="12.75" hidden="false" customHeight="true" outlineLevel="0" collapsed="false"/>
    <row r="3186" customFormat="false" ht="12.75" hidden="false" customHeight="true" outlineLevel="0" collapsed="false"/>
    <row r="3187" customFormat="false" ht="12.75" hidden="false" customHeight="true" outlineLevel="0" collapsed="false"/>
    <row r="3188" customFormat="false" ht="12.75" hidden="false" customHeight="true" outlineLevel="0" collapsed="false"/>
    <row r="3189" customFormat="false" ht="12.75" hidden="false" customHeight="true" outlineLevel="0" collapsed="false"/>
    <row r="3190" customFormat="false" ht="12.75" hidden="false" customHeight="true" outlineLevel="0" collapsed="false"/>
    <row r="3191" customFormat="false" ht="12.75" hidden="false" customHeight="true" outlineLevel="0" collapsed="false"/>
    <row r="3192" customFormat="false" ht="12.75" hidden="false" customHeight="true" outlineLevel="0" collapsed="false"/>
    <row r="3193" customFormat="false" ht="12.75" hidden="false" customHeight="true" outlineLevel="0" collapsed="false"/>
    <row r="3194" customFormat="false" ht="12.75" hidden="false" customHeight="true" outlineLevel="0" collapsed="false"/>
    <row r="3195" customFormat="false" ht="12.75" hidden="false" customHeight="true" outlineLevel="0" collapsed="false"/>
    <row r="3196" customFormat="false" ht="12.75" hidden="false" customHeight="true" outlineLevel="0" collapsed="false"/>
    <row r="3197" customFormat="false" ht="12.75" hidden="false" customHeight="true" outlineLevel="0" collapsed="false"/>
    <row r="3198" customFormat="false" ht="12.75" hidden="false" customHeight="true" outlineLevel="0" collapsed="false"/>
    <row r="3199" customFormat="false" ht="12.75" hidden="false" customHeight="true" outlineLevel="0" collapsed="false"/>
    <row r="3200" customFormat="false" ht="12.75" hidden="false" customHeight="true" outlineLevel="0" collapsed="false"/>
    <row r="3201" customFormat="false" ht="12.75" hidden="false" customHeight="true" outlineLevel="0" collapsed="false"/>
    <row r="3202" customFormat="false" ht="12.75" hidden="false" customHeight="true" outlineLevel="0" collapsed="false"/>
    <row r="3203" customFormat="false" ht="12.75" hidden="false" customHeight="true" outlineLevel="0" collapsed="false"/>
    <row r="3204" customFormat="false" ht="12.75" hidden="false" customHeight="true" outlineLevel="0" collapsed="false"/>
    <row r="3205" customFormat="false" ht="12.75" hidden="false" customHeight="true" outlineLevel="0" collapsed="false"/>
    <row r="3206" customFormat="false" ht="12.75" hidden="false" customHeight="true" outlineLevel="0" collapsed="false"/>
    <row r="3207" customFormat="false" ht="12.75" hidden="false" customHeight="true" outlineLevel="0" collapsed="false"/>
    <row r="3208" customFormat="false" ht="12.75" hidden="false" customHeight="true" outlineLevel="0" collapsed="false"/>
    <row r="3209" customFormat="false" ht="12.75" hidden="false" customHeight="true" outlineLevel="0" collapsed="false"/>
    <row r="3210" customFormat="false" ht="12.75" hidden="false" customHeight="true" outlineLevel="0" collapsed="false"/>
    <row r="3211" customFormat="false" ht="12.75" hidden="false" customHeight="true" outlineLevel="0" collapsed="false"/>
    <row r="3212" customFormat="false" ht="12.75" hidden="false" customHeight="true" outlineLevel="0" collapsed="false"/>
    <row r="3213" customFormat="false" ht="12.75" hidden="false" customHeight="true" outlineLevel="0" collapsed="false"/>
    <row r="3214" customFormat="false" ht="12.75" hidden="false" customHeight="true" outlineLevel="0" collapsed="false"/>
    <row r="3215" customFormat="false" ht="12.75" hidden="false" customHeight="true" outlineLevel="0" collapsed="false"/>
    <row r="3216" customFormat="false" ht="12.75" hidden="false" customHeight="true" outlineLevel="0" collapsed="false"/>
    <row r="3217" customFormat="false" ht="12.75" hidden="false" customHeight="true" outlineLevel="0" collapsed="false"/>
    <row r="3218" customFormat="false" ht="12.75" hidden="false" customHeight="true" outlineLevel="0" collapsed="false"/>
    <row r="3219" customFormat="false" ht="12.75" hidden="false" customHeight="true" outlineLevel="0" collapsed="false"/>
    <row r="3220" customFormat="false" ht="12.75" hidden="false" customHeight="true" outlineLevel="0" collapsed="false"/>
    <row r="3221" customFormat="false" ht="12.75" hidden="false" customHeight="true" outlineLevel="0" collapsed="false"/>
    <row r="3222" customFormat="false" ht="12.75" hidden="false" customHeight="true" outlineLevel="0" collapsed="false"/>
    <row r="3223" customFormat="false" ht="12.75" hidden="false" customHeight="true" outlineLevel="0" collapsed="false"/>
    <row r="3224" customFormat="false" ht="12.75" hidden="false" customHeight="true" outlineLevel="0" collapsed="false"/>
    <row r="3225" customFormat="false" ht="12.75" hidden="false" customHeight="true" outlineLevel="0" collapsed="false"/>
    <row r="3226" customFormat="false" ht="12.75" hidden="false" customHeight="true" outlineLevel="0" collapsed="false"/>
    <row r="3227" customFormat="false" ht="12.75" hidden="false" customHeight="true" outlineLevel="0" collapsed="false"/>
    <row r="3228" customFormat="false" ht="12.75" hidden="false" customHeight="true" outlineLevel="0" collapsed="false"/>
    <row r="3229" customFormat="false" ht="12.75" hidden="false" customHeight="true" outlineLevel="0" collapsed="false"/>
    <row r="3230" customFormat="false" ht="12.75" hidden="false" customHeight="true" outlineLevel="0" collapsed="false"/>
    <row r="3231" customFormat="false" ht="12.75" hidden="false" customHeight="true" outlineLevel="0" collapsed="false"/>
    <row r="3232" customFormat="false" ht="12.75" hidden="false" customHeight="true" outlineLevel="0" collapsed="false"/>
    <row r="3233" customFormat="false" ht="12.75" hidden="false" customHeight="true" outlineLevel="0" collapsed="false"/>
    <row r="3234" customFormat="false" ht="12.75" hidden="false" customHeight="true" outlineLevel="0" collapsed="false"/>
    <row r="3235" customFormat="false" ht="12.75" hidden="false" customHeight="true" outlineLevel="0" collapsed="false"/>
    <row r="3236" customFormat="false" ht="12.75" hidden="false" customHeight="true" outlineLevel="0" collapsed="false"/>
    <row r="3237" customFormat="false" ht="12.75" hidden="false" customHeight="true" outlineLevel="0" collapsed="false"/>
    <row r="3238" customFormat="false" ht="12.75" hidden="false" customHeight="true" outlineLevel="0" collapsed="false"/>
    <row r="3239" customFormat="false" ht="12.75" hidden="false" customHeight="true" outlineLevel="0" collapsed="false"/>
    <row r="3240" customFormat="false" ht="12.75" hidden="false" customHeight="true" outlineLevel="0" collapsed="false"/>
    <row r="3241" customFormat="false" ht="12.75" hidden="false" customHeight="true" outlineLevel="0" collapsed="false"/>
    <row r="3242" customFormat="false" ht="12.75" hidden="false" customHeight="true" outlineLevel="0" collapsed="false"/>
    <row r="3243" customFormat="false" ht="12.75" hidden="false" customHeight="true" outlineLevel="0" collapsed="false"/>
    <row r="3244" customFormat="false" ht="12.75" hidden="false" customHeight="true" outlineLevel="0" collapsed="false"/>
    <row r="3245" customFormat="false" ht="12.75" hidden="false" customHeight="true" outlineLevel="0" collapsed="false"/>
    <row r="3246" customFormat="false" ht="12.75" hidden="false" customHeight="true" outlineLevel="0" collapsed="false"/>
    <row r="3247" customFormat="false" ht="12.75" hidden="false" customHeight="true" outlineLevel="0" collapsed="false"/>
    <row r="3248" customFormat="false" ht="12.75" hidden="false" customHeight="true" outlineLevel="0" collapsed="false"/>
    <row r="3249" customFormat="false" ht="12.75" hidden="false" customHeight="true" outlineLevel="0" collapsed="false"/>
    <row r="3250" customFormat="false" ht="12.75" hidden="false" customHeight="true" outlineLevel="0" collapsed="false"/>
    <row r="3251" customFormat="false" ht="12.75" hidden="false" customHeight="true" outlineLevel="0" collapsed="false"/>
    <row r="3252" customFormat="false" ht="12.75" hidden="false" customHeight="true" outlineLevel="0" collapsed="false"/>
    <row r="3253" customFormat="false" ht="12.75" hidden="false" customHeight="true" outlineLevel="0" collapsed="false"/>
    <row r="3254" customFormat="false" ht="12.75" hidden="false" customHeight="true" outlineLevel="0" collapsed="false"/>
    <row r="3255" customFormat="false" ht="12.75" hidden="false" customHeight="true" outlineLevel="0" collapsed="false"/>
    <row r="3256" customFormat="false" ht="12.75" hidden="false" customHeight="true" outlineLevel="0" collapsed="false"/>
    <row r="3257" customFormat="false" ht="12.75" hidden="false" customHeight="true" outlineLevel="0" collapsed="false"/>
    <row r="3258" customFormat="false" ht="12.75" hidden="false" customHeight="true" outlineLevel="0" collapsed="false"/>
    <row r="3259" customFormat="false" ht="12.75" hidden="false" customHeight="true" outlineLevel="0" collapsed="false"/>
    <row r="3260" customFormat="false" ht="12.75" hidden="false" customHeight="true" outlineLevel="0" collapsed="false"/>
    <row r="3261" customFormat="false" ht="12.75" hidden="false" customHeight="true" outlineLevel="0" collapsed="false"/>
    <row r="3262" customFormat="false" ht="12.75" hidden="false" customHeight="true" outlineLevel="0" collapsed="false"/>
    <row r="3263" customFormat="false" ht="12.75" hidden="false" customHeight="true" outlineLevel="0" collapsed="false"/>
    <row r="3264" customFormat="false" ht="12.75" hidden="false" customHeight="true" outlineLevel="0" collapsed="false"/>
    <row r="3265" customFormat="false" ht="12.75" hidden="false" customHeight="true" outlineLevel="0" collapsed="false"/>
    <row r="3266" customFormat="false" ht="12.75" hidden="false" customHeight="true" outlineLevel="0" collapsed="false"/>
    <row r="3267" customFormat="false" ht="12.75" hidden="false" customHeight="true" outlineLevel="0" collapsed="false"/>
    <row r="3268" customFormat="false" ht="12.75" hidden="false" customHeight="true" outlineLevel="0" collapsed="false"/>
    <row r="3269" customFormat="false" ht="12.75" hidden="false" customHeight="true" outlineLevel="0" collapsed="false"/>
    <row r="3270" customFormat="false" ht="12.75" hidden="false" customHeight="true" outlineLevel="0" collapsed="false"/>
    <row r="3271" customFormat="false" ht="12.75" hidden="false" customHeight="true" outlineLevel="0" collapsed="false"/>
    <row r="3272" customFormat="false" ht="12.75" hidden="false" customHeight="true" outlineLevel="0" collapsed="false"/>
    <row r="3273" customFormat="false" ht="12.75" hidden="false" customHeight="true" outlineLevel="0" collapsed="false"/>
    <row r="3274" customFormat="false" ht="12.75" hidden="false" customHeight="true" outlineLevel="0" collapsed="false"/>
    <row r="3275" customFormat="false" ht="12.75" hidden="false" customHeight="true" outlineLevel="0" collapsed="false"/>
    <row r="3276" customFormat="false" ht="12.75" hidden="false" customHeight="true" outlineLevel="0" collapsed="false"/>
    <row r="3277" customFormat="false" ht="12.75" hidden="false" customHeight="true" outlineLevel="0" collapsed="false"/>
    <row r="3278" customFormat="false" ht="12.75" hidden="false" customHeight="true" outlineLevel="0" collapsed="false"/>
    <row r="3279" customFormat="false" ht="12.75" hidden="false" customHeight="true" outlineLevel="0" collapsed="false"/>
    <row r="3280" customFormat="false" ht="12.75" hidden="false" customHeight="true" outlineLevel="0" collapsed="false"/>
    <row r="3281" customFormat="false" ht="12.75" hidden="false" customHeight="true" outlineLevel="0" collapsed="false"/>
    <row r="3282" customFormat="false" ht="12.75" hidden="false" customHeight="true" outlineLevel="0" collapsed="false"/>
    <row r="3283" customFormat="false" ht="12.75" hidden="false" customHeight="true" outlineLevel="0" collapsed="false"/>
    <row r="3284" customFormat="false" ht="12.75" hidden="false" customHeight="true" outlineLevel="0" collapsed="false"/>
    <row r="3285" customFormat="false" ht="12.75" hidden="false" customHeight="true" outlineLevel="0" collapsed="false"/>
    <row r="3286" customFormat="false" ht="12.75" hidden="false" customHeight="true" outlineLevel="0" collapsed="false"/>
    <row r="3287" customFormat="false" ht="12.75" hidden="false" customHeight="true" outlineLevel="0" collapsed="false"/>
    <row r="3288" customFormat="false" ht="12.75" hidden="false" customHeight="true" outlineLevel="0" collapsed="false"/>
    <row r="3289" customFormat="false" ht="12.75" hidden="false" customHeight="true" outlineLevel="0" collapsed="false"/>
    <row r="3290" customFormat="false" ht="12.75" hidden="false" customHeight="true" outlineLevel="0" collapsed="false"/>
    <row r="3291" customFormat="false" ht="12.75" hidden="false" customHeight="true" outlineLevel="0" collapsed="false"/>
    <row r="3292" customFormat="false" ht="12.75" hidden="false" customHeight="true" outlineLevel="0" collapsed="false"/>
    <row r="3293" customFormat="false" ht="12.75" hidden="false" customHeight="true" outlineLevel="0" collapsed="false"/>
    <row r="3294" customFormat="false" ht="12.75" hidden="false" customHeight="true" outlineLevel="0" collapsed="false"/>
    <row r="3295" customFormat="false" ht="12.75" hidden="false" customHeight="true" outlineLevel="0" collapsed="false"/>
    <row r="3296" customFormat="false" ht="12.75" hidden="false" customHeight="true" outlineLevel="0" collapsed="false"/>
    <row r="3297" customFormat="false" ht="12.75" hidden="false" customHeight="true" outlineLevel="0" collapsed="false"/>
    <row r="3298" customFormat="false" ht="12.75" hidden="false" customHeight="true" outlineLevel="0" collapsed="false"/>
    <row r="3299" customFormat="false" ht="12.75" hidden="false" customHeight="true" outlineLevel="0" collapsed="false"/>
    <row r="3300" customFormat="false" ht="12.75" hidden="false" customHeight="true" outlineLevel="0" collapsed="false"/>
    <row r="3301" customFormat="false" ht="12.75" hidden="false" customHeight="true" outlineLevel="0" collapsed="false"/>
    <row r="3302" customFormat="false" ht="12.75" hidden="false" customHeight="true" outlineLevel="0" collapsed="false"/>
    <row r="3303" customFormat="false" ht="12.75" hidden="false" customHeight="true" outlineLevel="0" collapsed="false"/>
    <row r="3304" customFormat="false" ht="12.75" hidden="false" customHeight="true" outlineLevel="0" collapsed="false"/>
    <row r="3305" customFormat="false" ht="12.75" hidden="false" customHeight="true" outlineLevel="0" collapsed="false"/>
    <row r="3306" customFormat="false" ht="12.75" hidden="false" customHeight="true" outlineLevel="0" collapsed="false"/>
    <row r="3307" customFormat="false" ht="12.75" hidden="false" customHeight="true" outlineLevel="0" collapsed="false"/>
    <row r="3308" customFormat="false" ht="12.75" hidden="false" customHeight="true" outlineLevel="0" collapsed="false"/>
    <row r="3309" customFormat="false" ht="12.75" hidden="false" customHeight="true" outlineLevel="0" collapsed="false"/>
    <row r="3310" customFormat="false" ht="12.75" hidden="false" customHeight="true" outlineLevel="0" collapsed="false"/>
    <row r="3311" customFormat="false" ht="12.75" hidden="false" customHeight="true" outlineLevel="0" collapsed="false"/>
    <row r="3312" customFormat="false" ht="12.75" hidden="false" customHeight="true" outlineLevel="0" collapsed="false"/>
    <row r="3313" customFormat="false" ht="12.75" hidden="false" customHeight="true" outlineLevel="0" collapsed="false"/>
    <row r="3314" customFormat="false" ht="12.75" hidden="false" customHeight="true" outlineLevel="0" collapsed="false"/>
    <row r="3315" customFormat="false" ht="12.75" hidden="false" customHeight="true" outlineLevel="0" collapsed="false"/>
    <row r="3316" customFormat="false" ht="12.75" hidden="false" customHeight="true" outlineLevel="0" collapsed="false"/>
    <row r="3317" customFormat="false" ht="12.75" hidden="false" customHeight="true" outlineLevel="0" collapsed="false"/>
    <row r="3318" customFormat="false" ht="12.75" hidden="false" customHeight="true" outlineLevel="0" collapsed="false"/>
    <row r="3319" customFormat="false" ht="12.75" hidden="false" customHeight="true" outlineLevel="0" collapsed="false"/>
    <row r="3320" customFormat="false" ht="12.75" hidden="false" customHeight="true" outlineLevel="0" collapsed="false"/>
    <row r="3321" customFormat="false" ht="12.75" hidden="false" customHeight="true" outlineLevel="0" collapsed="false"/>
    <row r="3322" customFormat="false" ht="12.75" hidden="false" customHeight="true" outlineLevel="0" collapsed="false"/>
    <row r="3323" customFormat="false" ht="12.75" hidden="false" customHeight="true" outlineLevel="0" collapsed="false"/>
    <row r="3324" customFormat="false" ht="12.75" hidden="false" customHeight="true" outlineLevel="0" collapsed="false"/>
    <row r="3325" customFormat="false" ht="12.75" hidden="false" customHeight="true" outlineLevel="0" collapsed="false"/>
    <row r="3326" customFormat="false" ht="12.75" hidden="false" customHeight="true" outlineLevel="0" collapsed="false"/>
    <row r="3327" customFormat="false" ht="12.75" hidden="false" customHeight="true" outlineLevel="0" collapsed="false"/>
    <row r="3328" customFormat="false" ht="12.75" hidden="false" customHeight="true" outlineLevel="0" collapsed="false"/>
    <row r="3329" customFormat="false" ht="12.75" hidden="false" customHeight="true" outlineLevel="0" collapsed="false"/>
    <row r="3330" customFormat="false" ht="12.75" hidden="false" customHeight="true" outlineLevel="0" collapsed="false"/>
    <row r="3331" customFormat="false" ht="12.75" hidden="false" customHeight="true" outlineLevel="0" collapsed="false"/>
    <row r="3332" customFormat="false" ht="12.75" hidden="false" customHeight="true" outlineLevel="0" collapsed="false"/>
    <row r="3333" customFormat="false" ht="12.75" hidden="false" customHeight="true" outlineLevel="0" collapsed="false"/>
    <row r="3334" customFormat="false" ht="12.75" hidden="false" customHeight="true" outlineLevel="0" collapsed="false"/>
    <row r="3335" customFormat="false" ht="12.75" hidden="false" customHeight="true" outlineLevel="0" collapsed="false"/>
    <row r="3336" customFormat="false" ht="12.75" hidden="false" customHeight="true" outlineLevel="0" collapsed="false"/>
    <row r="3337" customFormat="false" ht="12.75" hidden="false" customHeight="true" outlineLevel="0" collapsed="false"/>
    <row r="3338" customFormat="false" ht="12.75" hidden="false" customHeight="true" outlineLevel="0" collapsed="false"/>
    <row r="3339" customFormat="false" ht="12.75" hidden="false" customHeight="true" outlineLevel="0" collapsed="false"/>
    <row r="3340" customFormat="false" ht="12.75" hidden="false" customHeight="true" outlineLevel="0" collapsed="false"/>
    <row r="3341" customFormat="false" ht="12.75" hidden="false" customHeight="true" outlineLevel="0" collapsed="false"/>
    <row r="3342" customFormat="false" ht="12.75" hidden="false" customHeight="true" outlineLevel="0" collapsed="false"/>
    <row r="3343" customFormat="false" ht="12.75" hidden="false" customHeight="true" outlineLevel="0" collapsed="false"/>
    <row r="3344" customFormat="false" ht="12.75" hidden="false" customHeight="true" outlineLevel="0" collapsed="false"/>
    <row r="3345" customFormat="false" ht="12.75" hidden="false" customHeight="true" outlineLevel="0" collapsed="false"/>
    <row r="3346" customFormat="false" ht="12.75" hidden="false" customHeight="true" outlineLevel="0" collapsed="false"/>
    <row r="3347" customFormat="false" ht="12.75" hidden="false" customHeight="true" outlineLevel="0" collapsed="false"/>
    <row r="3348" customFormat="false" ht="12.75" hidden="false" customHeight="true" outlineLevel="0" collapsed="false"/>
    <row r="3349" customFormat="false" ht="12.75" hidden="false" customHeight="true" outlineLevel="0" collapsed="false"/>
    <row r="3350" customFormat="false" ht="12.75" hidden="false" customHeight="true" outlineLevel="0" collapsed="false"/>
    <row r="3351" customFormat="false" ht="12.75" hidden="false" customHeight="true" outlineLevel="0" collapsed="false"/>
    <row r="3352" customFormat="false" ht="12.75" hidden="false" customHeight="true" outlineLevel="0" collapsed="false"/>
    <row r="3353" customFormat="false" ht="12.75" hidden="false" customHeight="true" outlineLevel="0" collapsed="false"/>
    <row r="3354" customFormat="false" ht="12.75" hidden="false" customHeight="true" outlineLevel="0" collapsed="false"/>
    <row r="3355" customFormat="false" ht="12.75" hidden="false" customHeight="true" outlineLevel="0" collapsed="false"/>
    <row r="3356" customFormat="false" ht="12.75" hidden="false" customHeight="true" outlineLevel="0" collapsed="false"/>
    <row r="3357" customFormat="false" ht="12.75" hidden="false" customHeight="true" outlineLevel="0" collapsed="false"/>
    <row r="3358" customFormat="false" ht="12.75" hidden="false" customHeight="true" outlineLevel="0" collapsed="false"/>
    <row r="3359" customFormat="false" ht="12.75" hidden="false" customHeight="true" outlineLevel="0" collapsed="false"/>
    <row r="3360" customFormat="false" ht="12.75" hidden="false" customHeight="true" outlineLevel="0" collapsed="false"/>
    <row r="3361" customFormat="false" ht="12.75" hidden="false" customHeight="true" outlineLevel="0" collapsed="false"/>
    <row r="3362" customFormat="false" ht="12.75" hidden="false" customHeight="true" outlineLevel="0" collapsed="false"/>
    <row r="3363" customFormat="false" ht="12.75" hidden="false" customHeight="true" outlineLevel="0" collapsed="false"/>
    <row r="3364" customFormat="false" ht="12.75" hidden="false" customHeight="true" outlineLevel="0" collapsed="false"/>
    <row r="3365" customFormat="false" ht="12.75" hidden="false" customHeight="true" outlineLevel="0" collapsed="false"/>
    <row r="3366" customFormat="false" ht="12.75" hidden="false" customHeight="true" outlineLevel="0" collapsed="false"/>
    <row r="3367" customFormat="false" ht="12.75" hidden="false" customHeight="true" outlineLevel="0" collapsed="false"/>
    <row r="3368" customFormat="false" ht="12.75" hidden="false" customHeight="true" outlineLevel="0" collapsed="false"/>
    <row r="3369" customFormat="false" ht="12.75" hidden="false" customHeight="true" outlineLevel="0" collapsed="false"/>
    <row r="3370" customFormat="false" ht="12.75" hidden="false" customHeight="true" outlineLevel="0" collapsed="false"/>
    <row r="3371" customFormat="false" ht="12.75" hidden="false" customHeight="true" outlineLevel="0" collapsed="false"/>
    <row r="3372" customFormat="false" ht="12.75" hidden="false" customHeight="true" outlineLevel="0" collapsed="false"/>
    <row r="3373" customFormat="false" ht="12.75" hidden="false" customHeight="true" outlineLevel="0" collapsed="false"/>
    <row r="3374" customFormat="false" ht="12.75" hidden="false" customHeight="true" outlineLevel="0" collapsed="false"/>
    <row r="3375" customFormat="false" ht="12.75" hidden="false" customHeight="true" outlineLevel="0" collapsed="false"/>
    <row r="3376" customFormat="false" ht="12.75" hidden="false" customHeight="true" outlineLevel="0" collapsed="false"/>
    <row r="3377" customFormat="false" ht="12.75" hidden="false" customHeight="true" outlineLevel="0" collapsed="false"/>
    <row r="3378" customFormat="false" ht="12.75" hidden="false" customHeight="true" outlineLevel="0" collapsed="false"/>
    <row r="3379" customFormat="false" ht="12.75" hidden="false" customHeight="true" outlineLevel="0" collapsed="false"/>
    <row r="3380" customFormat="false" ht="12.75" hidden="false" customHeight="true" outlineLevel="0" collapsed="false"/>
    <row r="3381" customFormat="false" ht="12.75" hidden="false" customHeight="true" outlineLevel="0" collapsed="false"/>
    <row r="3382" customFormat="false" ht="12.75" hidden="false" customHeight="true" outlineLevel="0" collapsed="false"/>
    <row r="3383" customFormat="false" ht="12.75" hidden="false" customHeight="true" outlineLevel="0" collapsed="false"/>
    <row r="3384" customFormat="false" ht="12.75" hidden="false" customHeight="true" outlineLevel="0" collapsed="false"/>
    <row r="3385" customFormat="false" ht="12.75" hidden="false" customHeight="true" outlineLevel="0" collapsed="false"/>
    <row r="3386" customFormat="false" ht="12.75" hidden="false" customHeight="true" outlineLevel="0" collapsed="false"/>
    <row r="3387" customFormat="false" ht="12.75" hidden="false" customHeight="true" outlineLevel="0" collapsed="false"/>
    <row r="3388" customFormat="false" ht="12.75" hidden="false" customHeight="true" outlineLevel="0" collapsed="false"/>
    <row r="3389" customFormat="false" ht="12.75" hidden="false" customHeight="true" outlineLevel="0" collapsed="false"/>
    <row r="3390" customFormat="false" ht="12.75" hidden="false" customHeight="true" outlineLevel="0" collapsed="false"/>
    <row r="3391" customFormat="false" ht="12.75" hidden="false" customHeight="true" outlineLevel="0" collapsed="false"/>
    <row r="3392" customFormat="false" ht="12.75" hidden="false" customHeight="true" outlineLevel="0" collapsed="false"/>
    <row r="3393" customFormat="false" ht="12.75" hidden="false" customHeight="true" outlineLevel="0" collapsed="false"/>
    <row r="3394" customFormat="false" ht="12.75" hidden="false" customHeight="true" outlineLevel="0" collapsed="false"/>
    <row r="3395" customFormat="false" ht="12.75" hidden="false" customHeight="true" outlineLevel="0" collapsed="false"/>
    <row r="3396" customFormat="false" ht="12.75" hidden="false" customHeight="true" outlineLevel="0" collapsed="false"/>
    <row r="3397" customFormat="false" ht="12.75" hidden="false" customHeight="true" outlineLevel="0" collapsed="false"/>
    <row r="3398" customFormat="false" ht="12.75" hidden="false" customHeight="true" outlineLevel="0" collapsed="false"/>
    <row r="3399" customFormat="false" ht="12.75" hidden="false" customHeight="true" outlineLevel="0" collapsed="false"/>
    <row r="3400" customFormat="false" ht="12.75" hidden="false" customHeight="true" outlineLevel="0" collapsed="false"/>
    <row r="3401" customFormat="false" ht="12.75" hidden="false" customHeight="true" outlineLevel="0" collapsed="false"/>
    <row r="3402" customFormat="false" ht="12.75" hidden="false" customHeight="true" outlineLevel="0" collapsed="false"/>
    <row r="3403" customFormat="false" ht="12.75" hidden="false" customHeight="true" outlineLevel="0" collapsed="false"/>
    <row r="3404" customFormat="false" ht="12.75" hidden="false" customHeight="true" outlineLevel="0" collapsed="false"/>
    <row r="3405" customFormat="false" ht="12.75" hidden="false" customHeight="true" outlineLevel="0" collapsed="false"/>
    <row r="3406" customFormat="false" ht="12.75" hidden="false" customHeight="true" outlineLevel="0" collapsed="false"/>
    <row r="3407" customFormat="false" ht="12.75" hidden="false" customHeight="true" outlineLevel="0" collapsed="false"/>
    <row r="3408" customFormat="false" ht="12.75" hidden="false" customHeight="true" outlineLevel="0" collapsed="false"/>
    <row r="3409" customFormat="false" ht="12.75" hidden="false" customHeight="true" outlineLevel="0" collapsed="false"/>
    <row r="3410" customFormat="false" ht="12.75" hidden="false" customHeight="true" outlineLevel="0" collapsed="false"/>
    <row r="3411" customFormat="false" ht="12.75" hidden="false" customHeight="true" outlineLevel="0" collapsed="false"/>
    <row r="3412" customFormat="false" ht="12.75" hidden="false" customHeight="true" outlineLevel="0" collapsed="false"/>
    <row r="3413" customFormat="false" ht="12.75" hidden="false" customHeight="true" outlineLevel="0" collapsed="false"/>
    <row r="3414" customFormat="false" ht="12.75" hidden="false" customHeight="true" outlineLevel="0" collapsed="false"/>
    <row r="3415" customFormat="false" ht="12.75" hidden="false" customHeight="true" outlineLevel="0" collapsed="false"/>
    <row r="3416" customFormat="false" ht="12.75" hidden="false" customHeight="true" outlineLevel="0" collapsed="false"/>
    <row r="3417" customFormat="false" ht="12.75" hidden="false" customHeight="true" outlineLevel="0" collapsed="false"/>
    <row r="3418" customFormat="false" ht="12.75" hidden="false" customHeight="true" outlineLevel="0" collapsed="false"/>
    <row r="3419" customFormat="false" ht="12.75" hidden="false" customHeight="true" outlineLevel="0" collapsed="false"/>
    <row r="3420" customFormat="false" ht="12.75" hidden="false" customHeight="true" outlineLevel="0" collapsed="false"/>
    <row r="3421" customFormat="false" ht="12.75" hidden="false" customHeight="true" outlineLevel="0" collapsed="false"/>
    <row r="3422" customFormat="false" ht="12.75" hidden="false" customHeight="true" outlineLevel="0" collapsed="false"/>
    <row r="3423" customFormat="false" ht="12.75" hidden="false" customHeight="true" outlineLevel="0" collapsed="false"/>
    <row r="3424" customFormat="false" ht="12.75" hidden="false" customHeight="true" outlineLevel="0" collapsed="false"/>
    <row r="3425" customFormat="false" ht="12.75" hidden="false" customHeight="true" outlineLevel="0" collapsed="false"/>
    <row r="3426" customFormat="false" ht="12.75" hidden="false" customHeight="true" outlineLevel="0" collapsed="false"/>
    <row r="3427" customFormat="false" ht="12.75" hidden="false" customHeight="true" outlineLevel="0" collapsed="false"/>
    <row r="3428" customFormat="false" ht="12.75" hidden="false" customHeight="true" outlineLevel="0" collapsed="false"/>
    <row r="3429" customFormat="false" ht="12.75" hidden="false" customHeight="true" outlineLevel="0" collapsed="false"/>
    <row r="3430" customFormat="false" ht="12.75" hidden="false" customHeight="true" outlineLevel="0" collapsed="false"/>
    <row r="3431" customFormat="false" ht="12.75" hidden="false" customHeight="true" outlineLevel="0" collapsed="false"/>
    <row r="3432" customFormat="false" ht="12.75" hidden="false" customHeight="true" outlineLevel="0" collapsed="false"/>
    <row r="3433" customFormat="false" ht="12.75" hidden="false" customHeight="true" outlineLevel="0" collapsed="false"/>
    <row r="3434" customFormat="false" ht="12.75" hidden="false" customHeight="true" outlineLevel="0" collapsed="false"/>
    <row r="3435" customFormat="false" ht="12.75" hidden="false" customHeight="true" outlineLevel="0" collapsed="false"/>
    <row r="3436" customFormat="false" ht="12.75" hidden="false" customHeight="true" outlineLevel="0" collapsed="false"/>
    <row r="3437" customFormat="false" ht="12.75" hidden="false" customHeight="true" outlineLevel="0" collapsed="false"/>
    <row r="3438" customFormat="false" ht="12.75" hidden="false" customHeight="true" outlineLevel="0" collapsed="false"/>
    <row r="3439" customFormat="false" ht="12.75" hidden="false" customHeight="true" outlineLevel="0" collapsed="false"/>
    <row r="3440" customFormat="false" ht="12.75" hidden="false" customHeight="true" outlineLevel="0" collapsed="false"/>
    <row r="3441" customFormat="false" ht="12.75" hidden="false" customHeight="true" outlineLevel="0" collapsed="false"/>
    <row r="3442" customFormat="false" ht="12.75" hidden="false" customHeight="true" outlineLevel="0" collapsed="false"/>
    <row r="3443" customFormat="false" ht="12.75" hidden="false" customHeight="true" outlineLevel="0" collapsed="false"/>
    <row r="3444" customFormat="false" ht="12.75" hidden="false" customHeight="true" outlineLevel="0" collapsed="false"/>
    <row r="3445" customFormat="false" ht="12.75" hidden="false" customHeight="true" outlineLevel="0" collapsed="false"/>
    <row r="3446" customFormat="false" ht="12.75" hidden="false" customHeight="true" outlineLevel="0" collapsed="false"/>
    <row r="3447" customFormat="false" ht="12.75" hidden="false" customHeight="true" outlineLevel="0" collapsed="false"/>
    <row r="3448" customFormat="false" ht="12.75" hidden="false" customHeight="true" outlineLevel="0" collapsed="false"/>
    <row r="3449" customFormat="false" ht="12.75" hidden="false" customHeight="true" outlineLevel="0" collapsed="false"/>
    <row r="3450" customFormat="false" ht="12.75" hidden="false" customHeight="true" outlineLevel="0" collapsed="false"/>
    <row r="3451" customFormat="false" ht="12.75" hidden="false" customHeight="true" outlineLevel="0" collapsed="false"/>
    <row r="3452" customFormat="false" ht="12.75" hidden="false" customHeight="true" outlineLevel="0" collapsed="false"/>
    <row r="3453" customFormat="false" ht="12.75" hidden="false" customHeight="true" outlineLevel="0" collapsed="false"/>
    <row r="3454" customFormat="false" ht="12.75" hidden="false" customHeight="true" outlineLevel="0" collapsed="false"/>
    <row r="3455" customFormat="false" ht="12.75" hidden="false" customHeight="true" outlineLevel="0" collapsed="false"/>
    <row r="3456" customFormat="false" ht="12.75" hidden="false" customHeight="true" outlineLevel="0" collapsed="false"/>
    <row r="3457" customFormat="false" ht="12.75" hidden="false" customHeight="true" outlineLevel="0" collapsed="false"/>
    <row r="3458" customFormat="false" ht="12.75" hidden="false" customHeight="true" outlineLevel="0" collapsed="false"/>
    <row r="3459" customFormat="false" ht="12.75" hidden="false" customHeight="true" outlineLevel="0" collapsed="false"/>
    <row r="3460" customFormat="false" ht="12.75" hidden="false" customHeight="true" outlineLevel="0" collapsed="false"/>
    <row r="3461" customFormat="false" ht="12.75" hidden="false" customHeight="true" outlineLevel="0" collapsed="false"/>
    <row r="3462" customFormat="false" ht="12.75" hidden="false" customHeight="true" outlineLevel="0" collapsed="false"/>
    <row r="3463" customFormat="false" ht="12.75" hidden="false" customHeight="true" outlineLevel="0" collapsed="false"/>
    <row r="3464" customFormat="false" ht="12.75" hidden="false" customHeight="true" outlineLevel="0" collapsed="false"/>
    <row r="3465" customFormat="false" ht="12.75" hidden="false" customHeight="true" outlineLevel="0" collapsed="false"/>
    <row r="3466" customFormat="false" ht="12.75" hidden="false" customHeight="true" outlineLevel="0" collapsed="false"/>
    <row r="3467" customFormat="false" ht="12.75" hidden="false" customHeight="true" outlineLevel="0" collapsed="false"/>
    <row r="3468" customFormat="false" ht="12.75" hidden="false" customHeight="true" outlineLevel="0" collapsed="false"/>
    <row r="3469" customFormat="false" ht="12.75" hidden="false" customHeight="true" outlineLevel="0" collapsed="false"/>
    <row r="3470" customFormat="false" ht="12.75" hidden="false" customHeight="true" outlineLevel="0" collapsed="false"/>
    <row r="3471" customFormat="false" ht="12.75" hidden="false" customHeight="true" outlineLevel="0" collapsed="false"/>
    <row r="3472" customFormat="false" ht="12.75" hidden="false" customHeight="true" outlineLevel="0" collapsed="false"/>
    <row r="3473" customFormat="false" ht="12.75" hidden="false" customHeight="true" outlineLevel="0" collapsed="false"/>
    <row r="3474" customFormat="false" ht="12.75" hidden="false" customHeight="true" outlineLevel="0" collapsed="false"/>
    <row r="3475" customFormat="false" ht="12.75" hidden="false" customHeight="true" outlineLevel="0" collapsed="false"/>
    <row r="3476" customFormat="false" ht="12.75" hidden="false" customHeight="true" outlineLevel="0" collapsed="false"/>
    <row r="3477" customFormat="false" ht="12.75" hidden="false" customHeight="true" outlineLevel="0" collapsed="false"/>
    <row r="3478" customFormat="false" ht="12.75" hidden="false" customHeight="true" outlineLevel="0" collapsed="false"/>
    <row r="3479" customFormat="false" ht="12.75" hidden="false" customHeight="true" outlineLevel="0" collapsed="false"/>
    <row r="3480" customFormat="false" ht="12.75" hidden="false" customHeight="true" outlineLevel="0" collapsed="false"/>
    <row r="3481" customFormat="false" ht="12.75" hidden="false" customHeight="true" outlineLevel="0" collapsed="false"/>
    <row r="3482" customFormat="false" ht="12.75" hidden="false" customHeight="true" outlineLevel="0" collapsed="false"/>
    <row r="3483" customFormat="false" ht="12.75" hidden="false" customHeight="true" outlineLevel="0" collapsed="false"/>
    <row r="3484" customFormat="false" ht="12.75" hidden="false" customHeight="true" outlineLevel="0" collapsed="false"/>
    <row r="3485" customFormat="false" ht="12.75" hidden="false" customHeight="true" outlineLevel="0" collapsed="false"/>
    <row r="3486" customFormat="false" ht="12.75" hidden="false" customHeight="true" outlineLevel="0" collapsed="false"/>
    <row r="3487" customFormat="false" ht="12.75" hidden="false" customHeight="true" outlineLevel="0" collapsed="false"/>
    <row r="3488" customFormat="false" ht="12.75" hidden="false" customHeight="true" outlineLevel="0" collapsed="false"/>
    <row r="3489" customFormat="false" ht="12.75" hidden="false" customHeight="true" outlineLevel="0" collapsed="false"/>
    <row r="3490" customFormat="false" ht="12.75" hidden="false" customHeight="true" outlineLevel="0" collapsed="false"/>
    <row r="3491" customFormat="false" ht="12.75" hidden="false" customHeight="true" outlineLevel="0" collapsed="false"/>
    <row r="3492" customFormat="false" ht="12.75" hidden="false" customHeight="true" outlineLevel="0" collapsed="false"/>
    <row r="3493" customFormat="false" ht="12.75" hidden="false" customHeight="true" outlineLevel="0" collapsed="false"/>
    <row r="3494" customFormat="false" ht="12.75" hidden="false" customHeight="true" outlineLevel="0" collapsed="false"/>
    <row r="3495" customFormat="false" ht="12.75" hidden="false" customHeight="true" outlineLevel="0" collapsed="false"/>
    <row r="3496" customFormat="false" ht="12.75" hidden="false" customHeight="true" outlineLevel="0" collapsed="false"/>
    <row r="3497" customFormat="false" ht="12.75" hidden="false" customHeight="true" outlineLevel="0" collapsed="false"/>
    <row r="3498" customFormat="false" ht="12.75" hidden="false" customHeight="true" outlineLevel="0" collapsed="false"/>
    <row r="3499" customFormat="false" ht="12.75" hidden="false" customHeight="true" outlineLevel="0" collapsed="false"/>
    <row r="3500" customFormat="false" ht="12.75" hidden="false" customHeight="true" outlineLevel="0" collapsed="false"/>
    <row r="3501" customFormat="false" ht="12.75" hidden="false" customHeight="true" outlineLevel="0" collapsed="false"/>
    <row r="3502" customFormat="false" ht="12.75" hidden="false" customHeight="true" outlineLevel="0" collapsed="false"/>
    <row r="3503" customFormat="false" ht="12.75" hidden="false" customHeight="true" outlineLevel="0" collapsed="false"/>
    <row r="3504" customFormat="false" ht="12.75" hidden="false" customHeight="true" outlineLevel="0" collapsed="false"/>
    <row r="3505" customFormat="false" ht="12.75" hidden="false" customHeight="true" outlineLevel="0" collapsed="false"/>
    <row r="3506" customFormat="false" ht="12.75" hidden="false" customHeight="true" outlineLevel="0" collapsed="false"/>
    <row r="3507" customFormat="false" ht="12.75" hidden="false" customHeight="true" outlineLevel="0" collapsed="false"/>
    <row r="3508" customFormat="false" ht="12.75" hidden="false" customHeight="true" outlineLevel="0" collapsed="false"/>
    <row r="3509" customFormat="false" ht="12.75" hidden="false" customHeight="true" outlineLevel="0" collapsed="false"/>
    <row r="3510" customFormat="false" ht="12.75" hidden="false" customHeight="true" outlineLevel="0" collapsed="false"/>
    <row r="3511" customFormat="false" ht="12.75" hidden="false" customHeight="true" outlineLevel="0" collapsed="false"/>
    <row r="3512" customFormat="false" ht="12.75" hidden="false" customHeight="true" outlineLevel="0" collapsed="false"/>
    <row r="3513" customFormat="false" ht="12.75" hidden="false" customHeight="true" outlineLevel="0" collapsed="false"/>
    <row r="3514" customFormat="false" ht="12.75" hidden="false" customHeight="true" outlineLevel="0" collapsed="false"/>
    <row r="3515" customFormat="false" ht="12.75" hidden="false" customHeight="true" outlineLevel="0" collapsed="false"/>
    <row r="3516" customFormat="false" ht="12.75" hidden="false" customHeight="true" outlineLevel="0" collapsed="false"/>
    <row r="3517" customFormat="false" ht="12.75" hidden="false" customHeight="true" outlineLevel="0" collapsed="false"/>
    <row r="3518" customFormat="false" ht="12.75" hidden="false" customHeight="true" outlineLevel="0" collapsed="false"/>
    <row r="3519" customFormat="false" ht="12.75" hidden="false" customHeight="true" outlineLevel="0" collapsed="false"/>
    <row r="3520" customFormat="false" ht="12.75" hidden="false" customHeight="true" outlineLevel="0" collapsed="false"/>
    <row r="3521" customFormat="false" ht="12.75" hidden="false" customHeight="true" outlineLevel="0" collapsed="false"/>
    <row r="3522" customFormat="false" ht="12.75" hidden="false" customHeight="true" outlineLevel="0" collapsed="false"/>
    <row r="3523" customFormat="false" ht="12.75" hidden="false" customHeight="true" outlineLevel="0" collapsed="false"/>
    <row r="3524" customFormat="false" ht="12.75" hidden="false" customHeight="true" outlineLevel="0" collapsed="false"/>
    <row r="3525" customFormat="false" ht="12.75" hidden="false" customHeight="true" outlineLevel="0" collapsed="false"/>
    <row r="3526" customFormat="false" ht="12.75" hidden="false" customHeight="true" outlineLevel="0" collapsed="false"/>
    <row r="3527" customFormat="false" ht="12.75" hidden="false" customHeight="true" outlineLevel="0" collapsed="false"/>
    <row r="3528" customFormat="false" ht="12.75" hidden="false" customHeight="true" outlineLevel="0" collapsed="false"/>
    <row r="3529" customFormat="false" ht="12.75" hidden="false" customHeight="true" outlineLevel="0" collapsed="false"/>
    <row r="3530" customFormat="false" ht="12.75" hidden="false" customHeight="true" outlineLevel="0" collapsed="false"/>
    <row r="3531" customFormat="false" ht="12.75" hidden="false" customHeight="true" outlineLevel="0" collapsed="false"/>
    <row r="3532" customFormat="false" ht="12.75" hidden="false" customHeight="true" outlineLevel="0" collapsed="false"/>
    <row r="3533" customFormat="false" ht="12.75" hidden="false" customHeight="true" outlineLevel="0" collapsed="false"/>
    <row r="3534" customFormat="false" ht="12.75" hidden="false" customHeight="true" outlineLevel="0" collapsed="false"/>
    <row r="3535" customFormat="false" ht="12.75" hidden="false" customHeight="true" outlineLevel="0" collapsed="false"/>
    <row r="3536" customFormat="false" ht="12.75" hidden="false" customHeight="true" outlineLevel="0" collapsed="false"/>
    <row r="3537" customFormat="false" ht="12.75" hidden="false" customHeight="true" outlineLevel="0" collapsed="false"/>
    <row r="3538" customFormat="false" ht="12.75" hidden="false" customHeight="true" outlineLevel="0" collapsed="false"/>
    <row r="3539" customFormat="false" ht="12.75" hidden="false" customHeight="true" outlineLevel="0" collapsed="false"/>
    <row r="3540" customFormat="false" ht="12.75" hidden="false" customHeight="true" outlineLevel="0" collapsed="false"/>
    <row r="3541" customFormat="false" ht="12.75" hidden="false" customHeight="true" outlineLevel="0" collapsed="false"/>
    <row r="3542" customFormat="false" ht="12.75" hidden="false" customHeight="true" outlineLevel="0" collapsed="false"/>
    <row r="3543" customFormat="false" ht="12.75" hidden="false" customHeight="true" outlineLevel="0" collapsed="false"/>
    <row r="3544" customFormat="false" ht="12.75" hidden="false" customHeight="true" outlineLevel="0" collapsed="false"/>
    <row r="3545" customFormat="false" ht="12.75" hidden="false" customHeight="true" outlineLevel="0" collapsed="false"/>
    <row r="3546" customFormat="false" ht="12.75" hidden="false" customHeight="true" outlineLevel="0" collapsed="false"/>
    <row r="3547" customFormat="false" ht="12.75" hidden="false" customHeight="true" outlineLevel="0" collapsed="false"/>
    <row r="3548" customFormat="false" ht="12.75" hidden="false" customHeight="true" outlineLevel="0" collapsed="false"/>
    <row r="3549" customFormat="false" ht="12.75" hidden="false" customHeight="true" outlineLevel="0" collapsed="false"/>
    <row r="3550" customFormat="false" ht="12.75" hidden="false" customHeight="true" outlineLevel="0" collapsed="false"/>
    <row r="3551" customFormat="false" ht="12.75" hidden="false" customHeight="true" outlineLevel="0" collapsed="false"/>
    <row r="3552" customFormat="false" ht="12.75" hidden="false" customHeight="true" outlineLevel="0" collapsed="false"/>
    <row r="3553" customFormat="false" ht="12.75" hidden="false" customHeight="true" outlineLevel="0" collapsed="false"/>
    <row r="3554" customFormat="false" ht="12.75" hidden="false" customHeight="true" outlineLevel="0" collapsed="false"/>
    <row r="3555" customFormat="false" ht="12.75" hidden="false" customHeight="true" outlineLevel="0" collapsed="false"/>
    <row r="3556" customFormat="false" ht="12.75" hidden="false" customHeight="true" outlineLevel="0" collapsed="false"/>
    <row r="3557" customFormat="false" ht="12.75" hidden="false" customHeight="true" outlineLevel="0" collapsed="false"/>
    <row r="3558" customFormat="false" ht="12.75" hidden="false" customHeight="true" outlineLevel="0" collapsed="false"/>
    <row r="3559" customFormat="false" ht="12.75" hidden="false" customHeight="true" outlineLevel="0" collapsed="false"/>
    <row r="3560" customFormat="false" ht="12.75" hidden="false" customHeight="true" outlineLevel="0" collapsed="false"/>
    <row r="3561" customFormat="false" ht="12.75" hidden="false" customHeight="true" outlineLevel="0" collapsed="false"/>
    <row r="3562" customFormat="false" ht="12.75" hidden="false" customHeight="true" outlineLevel="0" collapsed="false"/>
    <row r="3563" customFormat="false" ht="12.75" hidden="false" customHeight="true" outlineLevel="0" collapsed="false"/>
    <row r="3564" customFormat="false" ht="12.75" hidden="false" customHeight="true" outlineLevel="0" collapsed="false"/>
    <row r="3565" customFormat="false" ht="12.75" hidden="false" customHeight="true" outlineLevel="0" collapsed="false"/>
    <row r="3566" customFormat="false" ht="12.75" hidden="false" customHeight="true" outlineLevel="0" collapsed="false"/>
    <row r="3567" customFormat="false" ht="12.75" hidden="false" customHeight="true" outlineLevel="0" collapsed="false"/>
    <row r="3568" customFormat="false" ht="12.75" hidden="false" customHeight="true" outlineLevel="0" collapsed="false"/>
    <row r="3569" customFormat="false" ht="12.75" hidden="false" customHeight="true" outlineLevel="0" collapsed="false"/>
    <row r="3570" customFormat="false" ht="12.75" hidden="false" customHeight="true" outlineLevel="0" collapsed="false"/>
    <row r="3571" customFormat="false" ht="12.75" hidden="false" customHeight="true" outlineLevel="0" collapsed="false"/>
    <row r="3572" customFormat="false" ht="12.75" hidden="false" customHeight="true" outlineLevel="0" collapsed="false"/>
    <row r="3573" customFormat="false" ht="12.75" hidden="false" customHeight="true" outlineLevel="0" collapsed="false"/>
    <row r="3574" customFormat="false" ht="12.75" hidden="false" customHeight="true" outlineLevel="0" collapsed="false"/>
    <row r="3575" customFormat="false" ht="12.75" hidden="false" customHeight="true" outlineLevel="0" collapsed="false"/>
    <row r="3576" customFormat="false" ht="12.75" hidden="false" customHeight="true" outlineLevel="0" collapsed="false"/>
    <row r="3577" customFormat="false" ht="12.75" hidden="false" customHeight="true" outlineLevel="0" collapsed="false"/>
    <row r="3578" customFormat="false" ht="12.75" hidden="false" customHeight="true" outlineLevel="0" collapsed="false"/>
    <row r="3579" customFormat="false" ht="12.75" hidden="false" customHeight="true" outlineLevel="0" collapsed="false"/>
    <row r="3580" customFormat="false" ht="12.75" hidden="false" customHeight="true" outlineLevel="0" collapsed="false"/>
    <row r="3581" customFormat="false" ht="12.75" hidden="false" customHeight="true" outlineLevel="0" collapsed="false"/>
    <row r="3582" customFormat="false" ht="12.75" hidden="false" customHeight="true" outlineLevel="0" collapsed="false"/>
    <row r="3583" customFormat="false" ht="12.75" hidden="false" customHeight="true" outlineLevel="0" collapsed="false"/>
    <row r="3584" customFormat="false" ht="12.75" hidden="false" customHeight="true" outlineLevel="0" collapsed="false"/>
    <row r="3585" customFormat="false" ht="12.75" hidden="false" customHeight="true" outlineLevel="0" collapsed="false"/>
    <row r="3586" customFormat="false" ht="12.75" hidden="false" customHeight="true" outlineLevel="0" collapsed="false"/>
    <row r="3587" customFormat="false" ht="12.75" hidden="false" customHeight="true" outlineLevel="0" collapsed="false"/>
    <row r="3588" customFormat="false" ht="12.75" hidden="false" customHeight="true" outlineLevel="0" collapsed="false"/>
    <row r="3589" customFormat="false" ht="12.75" hidden="false" customHeight="true" outlineLevel="0" collapsed="false"/>
    <row r="3590" customFormat="false" ht="12.75" hidden="false" customHeight="true" outlineLevel="0" collapsed="false"/>
    <row r="3591" customFormat="false" ht="12.75" hidden="false" customHeight="true" outlineLevel="0" collapsed="false"/>
    <row r="3592" customFormat="false" ht="12.75" hidden="false" customHeight="true" outlineLevel="0" collapsed="false"/>
    <row r="3593" customFormat="false" ht="12.75" hidden="false" customHeight="true" outlineLevel="0" collapsed="false"/>
    <row r="3594" customFormat="false" ht="12.75" hidden="false" customHeight="true" outlineLevel="0" collapsed="false"/>
    <row r="3595" customFormat="false" ht="12.75" hidden="false" customHeight="true" outlineLevel="0" collapsed="false"/>
    <row r="3596" customFormat="false" ht="12.75" hidden="false" customHeight="true" outlineLevel="0" collapsed="false"/>
    <row r="3597" customFormat="false" ht="12.75" hidden="false" customHeight="true" outlineLevel="0" collapsed="false"/>
    <row r="3598" customFormat="false" ht="12.75" hidden="false" customHeight="true" outlineLevel="0" collapsed="false"/>
    <row r="3599" customFormat="false" ht="12.75" hidden="false" customHeight="true" outlineLevel="0" collapsed="false"/>
    <row r="3600" customFormat="false" ht="12.75" hidden="false" customHeight="true" outlineLevel="0" collapsed="false"/>
    <row r="3601" customFormat="false" ht="12.75" hidden="false" customHeight="true" outlineLevel="0" collapsed="false"/>
    <row r="3602" customFormat="false" ht="12.75" hidden="false" customHeight="true" outlineLevel="0" collapsed="false"/>
    <row r="3603" customFormat="false" ht="12.75" hidden="false" customHeight="true" outlineLevel="0" collapsed="false"/>
    <row r="3604" customFormat="false" ht="12.75" hidden="false" customHeight="true" outlineLevel="0" collapsed="false"/>
    <row r="3605" customFormat="false" ht="12.75" hidden="false" customHeight="true" outlineLevel="0" collapsed="false"/>
    <row r="3606" customFormat="false" ht="12.75" hidden="false" customHeight="true" outlineLevel="0" collapsed="false"/>
    <row r="3607" customFormat="false" ht="12.75" hidden="false" customHeight="true" outlineLevel="0" collapsed="false"/>
    <row r="3608" customFormat="false" ht="12.75" hidden="false" customHeight="true" outlineLevel="0" collapsed="false"/>
    <row r="3609" customFormat="false" ht="12.75" hidden="false" customHeight="true" outlineLevel="0" collapsed="false"/>
    <row r="3610" customFormat="false" ht="12.75" hidden="false" customHeight="true" outlineLevel="0" collapsed="false"/>
    <row r="3611" customFormat="false" ht="12.75" hidden="false" customHeight="true" outlineLevel="0" collapsed="false"/>
    <row r="3612" customFormat="false" ht="12.75" hidden="false" customHeight="true" outlineLevel="0" collapsed="false"/>
    <row r="3613" customFormat="false" ht="12.75" hidden="false" customHeight="true" outlineLevel="0" collapsed="false"/>
    <row r="3614" customFormat="false" ht="12.75" hidden="false" customHeight="true" outlineLevel="0" collapsed="false"/>
    <row r="3615" customFormat="false" ht="12.75" hidden="false" customHeight="true" outlineLevel="0" collapsed="false"/>
    <row r="3616" customFormat="false" ht="12.75" hidden="false" customHeight="true" outlineLevel="0" collapsed="false"/>
    <row r="3617" customFormat="false" ht="12.75" hidden="false" customHeight="true" outlineLevel="0" collapsed="false"/>
    <row r="3618" customFormat="false" ht="12.75" hidden="false" customHeight="true" outlineLevel="0" collapsed="false"/>
    <row r="3619" customFormat="false" ht="12.75" hidden="false" customHeight="true" outlineLevel="0" collapsed="false"/>
    <row r="3620" customFormat="false" ht="12.75" hidden="false" customHeight="true" outlineLevel="0" collapsed="false"/>
    <row r="3621" customFormat="false" ht="12.75" hidden="false" customHeight="true" outlineLevel="0" collapsed="false"/>
    <row r="3622" customFormat="false" ht="12.75" hidden="false" customHeight="true" outlineLevel="0" collapsed="false"/>
    <row r="3623" customFormat="false" ht="12.75" hidden="false" customHeight="true" outlineLevel="0" collapsed="false"/>
    <row r="3624" customFormat="false" ht="12.75" hidden="false" customHeight="true" outlineLevel="0" collapsed="false"/>
    <row r="3625" customFormat="false" ht="12.75" hidden="false" customHeight="true" outlineLevel="0" collapsed="false"/>
    <row r="3626" customFormat="false" ht="12.75" hidden="false" customHeight="true" outlineLevel="0" collapsed="false"/>
    <row r="3627" customFormat="false" ht="12.75" hidden="false" customHeight="true" outlineLevel="0" collapsed="false"/>
    <row r="3628" customFormat="false" ht="12.75" hidden="false" customHeight="true" outlineLevel="0" collapsed="false"/>
    <row r="3629" customFormat="false" ht="12.75" hidden="false" customHeight="true" outlineLevel="0" collapsed="false"/>
    <row r="3630" customFormat="false" ht="12.75" hidden="false" customHeight="true" outlineLevel="0" collapsed="false"/>
    <row r="3631" customFormat="false" ht="12.75" hidden="false" customHeight="true" outlineLevel="0" collapsed="false"/>
    <row r="3632" customFormat="false" ht="12.75" hidden="false" customHeight="true" outlineLevel="0" collapsed="false"/>
    <row r="3633" customFormat="false" ht="12.75" hidden="false" customHeight="true" outlineLevel="0" collapsed="false"/>
    <row r="3634" customFormat="false" ht="12.75" hidden="false" customHeight="true" outlineLevel="0" collapsed="false"/>
    <row r="3635" customFormat="false" ht="12.75" hidden="false" customHeight="true" outlineLevel="0" collapsed="false"/>
    <row r="3636" customFormat="false" ht="12.75" hidden="false" customHeight="true" outlineLevel="0" collapsed="false"/>
    <row r="3637" customFormat="false" ht="12.75" hidden="false" customHeight="true" outlineLevel="0" collapsed="false"/>
    <row r="3638" customFormat="false" ht="12.75" hidden="false" customHeight="true" outlineLevel="0" collapsed="false"/>
    <row r="3639" customFormat="false" ht="12.75" hidden="false" customHeight="true" outlineLevel="0" collapsed="false"/>
    <row r="3640" customFormat="false" ht="12.75" hidden="false" customHeight="true" outlineLevel="0" collapsed="false"/>
    <row r="3641" customFormat="false" ht="12.75" hidden="false" customHeight="true" outlineLevel="0" collapsed="false"/>
    <row r="3642" customFormat="false" ht="12.75" hidden="false" customHeight="true" outlineLevel="0" collapsed="false"/>
    <row r="3643" customFormat="false" ht="12.75" hidden="false" customHeight="true" outlineLevel="0" collapsed="false"/>
    <row r="3644" customFormat="false" ht="12.75" hidden="false" customHeight="true" outlineLevel="0" collapsed="false"/>
    <row r="3645" customFormat="false" ht="12.75" hidden="false" customHeight="true" outlineLevel="0" collapsed="false"/>
    <row r="3646" customFormat="false" ht="12.75" hidden="false" customHeight="true" outlineLevel="0" collapsed="false"/>
    <row r="3647" customFormat="false" ht="12.75" hidden="false" customHeight="true" outlineLevel="0" collapsed="false"/>
    <row r="3648" customFormat="false" ht="12.75" hidden="false" customHeight="true" outlineLevel="0" collapsed="false"/>
    <row r="3649" customFormat="false" ht="12.75" hidden="false" customHeight="true" outlineLevel="0" collapsed="false"/>
    <row r="3650" customFormat="false" ht="12.75" hidden="false" customHeight="true" outlineLevel="0" collapsed="false"/>
    <row r="3651" customFormat="false" ht="12.75" hidden="false" customHeight="true" outlineLevel="0" collapsed="false"/>
    <row r="3652" customFormat="false" ht="12.75" hidden="false" customHeight="true" outlineLevel="0" collapsed="false"/>
    <row r="3653" customFormat="false" ht="12.75" hidden="false" customHeight="true" outlineLevel="0" collapsed="false"/>
    <row r="3654" customFormat="false" ht="12.75" hidden="false" customHeight="true" outlineLevel="0" collapsed="false"/>
    <row r="3655" customFormat="false" ht="12.75" hidden="false" customHeight="true" outlineLevel="0" collapsed="false"/>
    <row r="3656" customFormat="false" ht="12.75" hidden="false" customHeight="true" outlineLevel="0" collapsed="false"/>
    <row r="3657" customFormat="false" ht="12.75" hidden="false" customHeight="true" outlineLevel="0" collapsed="false"/>
    <row r="3658" customFormat="false" ht="12.75" hidden="false" customHeight="true" outlineLevel="0" collapsed="false"/>
    <row r="3659" customFormat="false" ht="12.75" hidden="false" customHeight="true" outlineLevel="0" collapsed="false"/>
    <row r="3660" customFormat="false" ht="12.75" hidden="false" customHeight="true" outlineLevel="0" collapsed="false"/>
    <row r="3661" customFormat="false" ht="12.75" hidden="false" customHeight="true" outlineLevel="0" collapsed="false"/>
    <row r="3662" customFormat="false" ht="12.75" hidden="false" customHeight="true" outlineLevel="0" collapsed="false"/>
    <row r="3663" customFormat="false" ht="12.75" hidden="false" customHeight="true" outlineLevel="0" collapsed="false"/>
    <row r="3664" customFormat="false" ht="12.75" hidden="false" customHeight="true" outlineLevel="0" collapsed="false"/>
    <row r="3665" customFormat="false" ht="12.75" hidden="false" customHeight="true" outlineLevel="0" collapsed="false"/>
    <row r="3666" customFormat="false" ht="12.75" hidden="false" customHeight="true" outlineLevel="0" collapsed="false"/>
    <row r="3667" customFormat="false" ht="12.75" hidden="false" customHeight="true" outlineLevel="0" collapsed="false"/>
    <row r="3668" customFormat="false" ht="12.75" hidden="false" customHeight="true" outlineLevel="0" collapsed="false"/>
    <row r="3669" customFormat="false" ht="12.75" hidden="false" customHeight="true" outlineLevel="0" collapsed="false"/>
    <row r="3670" customFormat="false" ht="12.75" hidden="false" customHeight="true" outlineLevel="0" collapsed="false"/>
    <row r="3671" customFormat="false" ht="12.75" hidden="false" customHeight="true" outlineLevel="0" collapsed="false"/>
    <row r="3672" customFormat="false" ht="12.75" hidden="false" customHeight="true" outlineLevel="0" collapsed="false"/>
    <row r="3673" customFormat="false" ht="12.75" hidden="false" customHeight="true" outlineLevel="0" collapsed="false"/>
    <row r="3674" customFormat="false" ht="12.75" hidden="false" customHeight="true" outlineLevel="0" collapsed="false"/>
    <row r="3675" customFormat="false" ht="12.75" hidden="false" customHeight="true" outlineLevel="0" collapsed="false"/>
    <row r="3676" customFormat="false" ht="12.75" hidden="false" customHeight="true" outlineLevel="0" collapsed="false"/>
    <row r="3677" customFormat="false" ht="12.75" hidden="false" customHeight="true" outlineLevel="0" collapsed="false"/>
    <row r="3678" customFormat="false" ht="12.75" hidden="false" customHeight="true" outlineLevel="0" collapsed="false"/>
    <row r="3679" customFormat="false" ht="12.75" hidden="false" customHeight="true" outlineLevel="0" collapsed="false"/>
    <row r="3680" customFormat="false" ht="12.75" hidden="false" customHeight="true" outlineLevel="0" collapsed="false"/>
    <row r="3681" customFormat="false" ht="12.75" hidden="false" customHeight="true" outlineLevel="0" collapsed="false"/>
    <row r="3682" customFormat="false" ht="12.75" hidden="false" customHeight="true" outlineLevel="0" collapsed="false"/>
    <row r="3683" customFormat="false" ht="12.75" hidden="false" customHeight="true" outlineLevel="0" collapsed="false"/>
    <row r="3684" customFormat="false" ht="12.75" hidden="false" customHeight="true" outlineLevel="0" collapsed="false"/>
    <row r="3685" customFormat="false" ht="12.75" hidden="false" customHeight="true" outlineLevel="0" collapsed="false"/>
    <row r="3686" customFormat="false" ht="12.75" hidden="false" customHeight="true" outlineLevel="0" collapsed="false"/>
    <row r="3687" customFormat="false" ht="12.75" hidden="false" customHeight="true" outlineLevel="0" collapsed="false"/>
    <row r="3688" customFormat="false" ht="12.75" hidden="false" customHeight="true" outlineLevel="0" collapsed="false"/>
    <row r="3689" customFormat="false" ht="12.75" hidden="false" customHeight="true" outlineLevel="0" collapsed="false"/>
    <row r="3690" customFormat="false" ht="12.75" hidden="false" customHeight="true" outlineLevel="0" collapsed="false"/>
    <row r="3691" customFormat="false" ht="12.75" hidden="false" customHeight="true" outlineLevel="0" collapsed="false"/>
    <row r="3692" customFormat="false" ht="12.75" hidden="false" customHeight="true" outlineLevel="0" collapsed="false"/>
    <row r="3693" customFormat="false" ht="12.75" hidden="false" customHeight="true" outlineLevel="0" collapsed="false"/>
    <row r="3694" customFormat="false" ht="12.75" hidden="false" customHeight="true" outlineLevel="0" collapsed="false"/>
    <row r="3695" customFormat="false" ht="12.75" hidden="false" customHeight="true" outlineLevel="0" collapsed="false"/>
    <row r="3696" customFormat="false" ht="12.75" hidden="false" customHeight="true" outlineLevel="0" collapsed="false"/>
    <row r="3697" customFormat="false" ht="12.75" hidden="false" customHeight="true" outlineLevel="0" collapsed="false"/>
    <row r="3698" customFormat="false" ht="12.75" hidden="false" customHeight="true" outlineLevel="0" collapsed="false"/>
    <row r="3699" customFormat="false" ht="12.75" hidden="false" customHeight="true" outlineLevel="0" collapsed="false"/>
    <row r="3700" customFormat="false" ht="12.75" hidden="false" customHeight="true" outlineLevel="0" collapsed="false"/>
    <row r="3701" customFormat="false" ht="12.75" hidden="false" customHeight="true" outlineLevel="0" collapsed="false"/>
    <row r="3702" customFormat="false" ht="12.75" hidden="false" customHeight="true" outlineLevel="0" collapsed="false"/>
    <row r="3703" customFormat="false" ht="12.75" hidden="false" customHeight="true" outlineLevel="0" collapsed="false"/>
    <row r="3704" customFormat="false" ht="12.75" hidden="false" customHeight="true" outlineLevel="0" collapsed="false"/>
    <row r="3705" customFormat="false" ht="12.75" hidden="false" customHeight="true" outlineLevel="0" collapsed="false"/>
    <row r="3706" customFormat="false" ht="12.75" hidden="false" customHeight="true" outlineLevel="0" collapsed="false"/>
    <row r="3707" customFormat="false" ht="12.75" hidden="false" customHeight="true" outlineLevel="0" collapsed="false"/>
    <row r="3708" customFormat="false" ht="12.75" hidden="false" customHeight="true" outlineLevel="0" collapsed="false"/>
    <row r="3709" customFormat="false" ht="12.75" hidden="false" customHeight="true" outlineLevel="0" collapsed="false"/>
    <row r="3710" customFormat="false" ht="12.75" hidden="false" customHeight="true" outlineLevel="0" collapsed="false"/>
    <row r="3711" customFormat="false" ht="12.75" hidden="false" customHeight="true" outlineLevel="0" collapsed="false"/>
    <row r="3712" customFormat="false" ht="12.75" hidden="false" customHeight="true" outlineLevel="0" collapsed="false"/>
    <row r="3713" customFormat="false" ht="12.75" hidden="false" customHeight="true" outlineLevel="0" collapsed="false"/>
    <row r="3714" customFormat="false" ht="12.75" hidden="false" customHeight="true" outlineLevel="0" collapsed="false"/>
    <row r="3715" customFormat="false" ht="12.75" hidden="false" customHeight="true" outlineLevel="0" collapsed="false"/>
    <row r="3716" customFormat="false" ht="12.75" hidden="false" customHeight="true" outlineLevel="0" collapsed="false"/>
    <row r="3717" customFormat="false" ht="12.75" hidden="false" customHeight="true" outlineLevel="0" collapsed="false"/>
    <row r="3718" customFormat="false" ht="12.75" hidden="false" customHeight="true" outlineLevel="0" collapsed="false"/>
    <row r="3719" customFormat="false" ht="12.75" hidden="false" customHeight="true" outlineLevel="0" collapsed="false"/>
    <row r="3720" customFormat="false" ht="12.75" hidden="false" customHeight="true" outlineLevel="0" collapsed="false"/>
    <row r="3721" customFormat="false" ht="12.75" hidden="false" customHeight="true" outlineLevel="0" collapsed="false"/>
    <row r="3722" customFormat="false" ht="12.75" hidden="false" customHeight="true" outlineLevel="0" collapsed="false"/>
    <row r="3723" customFormat="false" ht="12.75" hidden="false" customHeight="true" outlineLevel="0" collapsed="false"/>
    <row r="3724" customFormat="false" ht="12.75" hidden="false" customHeight="true" outlineLevel="0" collapsed="false"/>
    <row r="3725" customFormat="false" ht="12.75" hidden="false" customHeight="true" outlineLevel="0" collapsed="false"/>
    <row r="3726" customFormat="false" ht="12.75" hidden="false" customHeight="true" outlineLevel="0" collapsed="false"/>
    <row r="3727" customFormat="false" ht="12.75" hidden="false" customHeight="true" outlineLevel="0" collapsed="false"/>
    <row r="3728" customFormat="false" ht="12.75" hidden="false" customHeight="true" outlineLevel="0" collapsed="false"/>
    <row r="3729" customFormat="false" ht="12.75" hidden="false" customHeight="true" outlineLevel="0" collapsed="false"/>
    <row r="3730" customFormat="false" ht="12.75" hidden="false" customHeight="true" outlineLevel="0" collapsed="false"/>
    <row r="3731" customFormat="false" ht="12.75" hidden="false" customHeight="true" outlineLevel="0" collapsed="false"/>
    <row r="3732" customFormat="false" ht="12.75" hidden="false" customHeight="true" outlineLevel="0" collapsed="false"/>
    <row r="3733" customFormat="false" ht="12.75" hidden="false" customHeight="true" outlineLevel="0" collapsed="false"/>
    <row r="3734" customFormat="false" ht="12.75" hidden="false" customHeight="true" outlineLevel="0" collapsed="false"/>
    <row r="3735" customFormat="false" ht="12.75" hidden="false" customHeight="true" outlineLevel="0" collapsed="false"/>
    <row r="3736" customFormat="false" ht="12.75" hidden="false" customHeight="true" outlineLevel="0" collapsed="false"/>
    <row r="3737" customFormat="false" ht="12.75" hidden="false" customHeight="true" outlineLevel="0" collapsed="false"/>
    <row r="3738" customFormat="false" ht="12.75" hidden="false" customHeight="true" outlineLevel="0" collapsed="false"/>
    <row r="3739" customFormat="false" ht="12.75" hidden="false" customHeight="true" outlineLevel="0" collapsed="false"/>
    <row r="3740" customFormat="false" ht="12.75" hidden="false" customHeight="true" outlineLevel="0" collapsed="false"/>
    <row r="3741" customFormat="false" ht="12.75" hidden="false" customHeight="true" outlineLevel="0" collapsed="false"/>
    <row r="3742" customFormat="false" ht="12.75" hidden="false" customHeight="true" outlineLevel="0" collapsed="false"/>
    <row r="3743" customFormat="false" ht="12.75" hidden="false" customHeight="true" outlineLevel="0" collapsed="false"/>
    <row r="3744" customFormat="false" ht="12.75" hidden="false" customHeight="true" outlineLevel="0" collapsed="false"/>
    <row r="3745" customFormat="false" ht="12.75" hidden="false" customHeight="true" outlineLevel="0" collapsed="false"/>
    <row r="3746" customFormat="false" ht="12.75" hidden="false" customHeight="true" outlineLevel="0" collapsed="false"/>
    <row r="3747" customFormat="false" ht="12.75" hidden="false" customHeight="true" outlineLevel="0" collapsed="false"/>
    <row r="3748" customFormat="false" ht="12.75" hidden="false" customHeight="true" outlineLevel="0" collapsed="false"/>
    <row r="3749" customFormat="false" ht="12.75" hidden="false" customHeight="true" outlineLevel="0" collapsed="false"/>
    <row r="3750" customFormat="false" ht="12.75" hidden="false" customHeight="true" outlineLevel="0" collapsed="false"/>
    <row r="3751" customFormat="false" ht="12.75" hidden="false" customHeight="true" outlineLevel="0" collapsed="false"/>
    <row r="3752" customFormat="false" ht="12.75" hidden="false" customHeight="true" outlineLevel="0" collapsed="false"/>
    <row r="3753" customFormat="false" ht="12.75" hidden="false" customHeight="true" outlineLevel="0" collapsed="false"/>
    <row r="3754" customFormat="false" ht="12.75" hidden="false" customHeight="true" outlineLevel="0" collapsed="false"/>
    <row r="3755" customFormat="false" ht="12.75" hidden="false" customHeight="true" outlineLevel="0" collapsed="false"/>
    <row r="3756" customFormat="false" ht="12.75" hidden="false" customHeight="true" outlineLevel="0" collapsed="false"/>
    <row r="3757" customFormat="false" ht="12.75" hidden="false" customHeight="true" outlineLevel="0" collapsed="false"/>
    <row r="3758" customFormat="false" ht="12.75" hidden="false" customHeight="true" outlineLevel="0" collapsed="false"/>
    <row r="3759" customFormat="false" ht="12.75" hidden="false" customHeight="true" outlineLevel="0" collapsed="false"/>
    <row r="3760" customFormat="false" ht="12.75" hidden="false" customHeight="true" outlineLevel="0" collapsed="false"/>
    <row r="3761" customFormat="false" ht="12.75" hidden="false" customHeight="true" outlineLevel="0" collapsed="false"/>
    <row r="3762" customFormat="false" ht="12.75" hidden="false" customHeight="true" outlineLevel="0" collapsed="false"/>
    <row r="3763" customFormat="false" ht="12.75" hidden="false" customHeight="true" outlineLevel="0" collapsed="false"/>
    <row r="3764" customFormat="false" ht="12.75" hidden="false" customHeight="true" outlineLevel="0" collapsed="false"/>
    <row r="3765" customFormat="false" ht="12.75" hidden="false" customHeight="true" outlineLevel="0" collapsed="false"/>
    <row r="3766" customFormat="false" ht="12.75" hidden="false" customHeight="true" outlineLevel="0" collapsed="false"/>
    <row r="3767" customFormat="false" ht="12.75" hidden="false" customHeight="true" outlineLevel="0" collapsed="false"/>
    <row r="3768" customFormat="false" ht="12.75" hidden="false" customHeight="true" outlineLevel="0" collapsed="false"/>
    <row r="3769" customFormat="false" ht="12.75" hidden="false" customHeight="true" outlineLevel="0" collapsed="false"/>
    <row r="3770" customFormat="false" ht="12.75" hidden="false" customHeight="true" outlineLevel="0" collapsed="false"/>
    <row r="3771" customFormat="false" ht="12.75" hidden="false" customHeight="true" outlineLevel="0" collapsed="false"/>
    <row r="3772" customFormat="false" ht="12.75" hidden="false" customHeight="true" outlineLevel="0" collapsed="false"/>
    <row r="3773" customFormat="false" ht="12.75" hidden="false" customHeight="true" outlineLevel="0" collapsed="false"/>
    <row r="3774" customFormat="false" ht="12.75" hidden="false" customHeight="true" outlineLevel="0" collapsed="false"/>
    <row r="3775" customFormat="false" ht="12.75" hidden="false" customHeight="true" outlineLevel="0" collapsed="false"/>
    <row r="3776" customFormat="false" ht="12.75" hidden="false" customHeight="true" outlineLevel="0" collapsed="false"/>
    <row r="3777" customFormat="false" ht="12.75" hidden="false" customHeight="true" outlineLevel="0" collapsed="false"/>
    <row r="3778" customFormat="false" ht="12.75" hidden="false" customHeight="true" outlineLevel="0" collapsed="false"/>
    <row r="3779" customFormat="false" ht="12.75" hidden="false" customHeight="true" outlineLevel="0" collapsed="false"/>
    <row r="3780" customFormat="false" ht="12.75" hidden="false" customHeight="true" outlineLevel="0" collapsed="false"/>
    <row r="3781" customFormat="false" ht="12.75" hidden="false" customHeight="true" outlineLevel="0" collapsed="false"/>
    <row r="3782" customFormat="false" ht="12.75" hidden="false" customHeight="true" outlineLevel="0" collapsed="false"/>
    <row r="3783" customFormat="false" ht="12.75" hidden="false" customHeight="true" outlineLevel="0" collapsed="false"/>
    <row r="3784" customFormat="false" ht="12.75" hidden="false" customHeight="true" outlineLevel="0" collapsed="false"/>
    <row r="3785" customFormat="false" ht="12.75" hidden="false" customHeight="true" outlineLevel="0" collapsed="false"/>
    <row r="3786" customFormat="false" ht="12.75" hidden="false" customHeight="true" outlineLevel="0" collapsed="false"/>
    <row r="3787" customFormat="false" ht="12.75" hidden="false" customHeight="true" outlineLevel="0" collapsed="false"/>
    <row r="3788" customFormat="false" ht="12.75" hidden="false" customHeight="true" outlineLevel="0" collapsed="false"/>
    <row r="3789" customFormat="false" ht="12.75" hidden="false" customHeight="true" outlineLevel="0" collapsed="false"/>
    <row r="3790" customFormat="false" ht="12.75" hidden="false" customHeight="true" outlineLevel="0" collapsed="false"/>
    <row r="3791" customFormat="false" ht="12.75" hidden="false" customHeight="true" outlineLevel="0" collapsed="false"/>
    <row r="3792" customFormat="false" ht="12.75" hidden="false" customHeight="true" outlineLevel="0" collapsed="false"/>
    <row r="3793" customFormat="false" ht="12.75" hidden="false" customHeight="true" outlineLevel="0" collapsed="false"/>
    <row r="3794" customFormat="false" ht="12.75" hidden="false" customHeight="true" outlineLevel="0" collapsed="false"/>
    <row r="3795" customFormat="false" ht="12.75" hidden="false" customHeight="true" outlineLevel="0" collapsed="false"/>
    <row r="3796" customFormat="false" ht="12.75" hidden="false" customHeight="true" outlineLevel="0" collapsed="false"/>
    <row r="3797" customFormat="false" ht="12.75" hidden="false" customHeight="true" outlineLevel="0" collapsed="false"/>
    <row r="3798" customFormat="false" ht="12.75" hidden="false" customHeight="true" outlineLevel="0" collapsed="false"/>
    <row r="3799" customFormat="false" ht="12.75" hidden="false" customHeight="true" outlineLevel="0" collapsed="false"/>
    <row r="3800" customFormat="false" ht="12.75" hidden="false" customHeight="true" outlineLevel="0" collapsed="false"/>
    <row r="3801" customFormat="false" ht="12.75" hidden="false" customHeight="true" outlineLevel="0" collapsed="false"/>
    <row r="3802" customFormat="false" ht="12.75" hidden="false" customHeight="true" outlineLevel="0" collapsed="false"/>
    <row r="3803" customFormat="false" ht="12.75" hidden="false" customHeight="true" outlineLevel="0" collapsed="false"/>
    <row r="3804" customFormat="false" ht="12.75" hidden="false" customHeight="true" outlineLevel="0" collapsed="false"/>
    <row r="3805" customFormat="false" ht="12.75" hidden="false" customHeight="true" outlineLevel="0" collapsed="false"/>
    <row r="3806" customFormat="false" ht="12.75" hidden="false" customHeight="true" outlineLevel="0" collapsed="false"/>
    <row r="3807" customFormat="false" ht="12.75" hidden="false" customHeight="true" outlineLevel="0" collapsed="false"/>
    <row r="3808" customFormat="false" ht="12.75" hidden="false" customHeight="true" outlineLevel="0" collapsed="false"/>
    <row r="3809" customFormat="false" ht="12.75" hidden="false" customHeight="true" outlineLevel="0" collapsed="false"/>
    <row r="3810" customFormat="false" ht="12.75" hidden="false" customHeight="true" outlineLevel="0" collapsed="false"/>
    <row r="3811" customFormat="false" ht="12.75" hidden="false" customHeight="true" outlineLevel="0" collapsed="false"/>
    <row r="3812" customFormat="false" ht="12.75" hidden="false" customHeight="true" outlineLevel="0" collapsed="false"/>
    <row r="3813" customFormat="false" ht="12.75" hidden="false" customHeight="true" outlineLevel="0" collapsed="false"/>
    <row r="3814" customFormat="false" ht="12.75" hidden="false" customHeight="true" outlineLevel="0" collapsed="false"/>
    <row r="3815" customFormat="false" ht="12.75" hidden="false" customHeight="true" outlineLevel="0" collapsed="false"/>
    <row r="3816" customFormat="false" ht="12.75" hidden="false" customHeight="true" outlineLevel="0" collapsed="false"/>
    <row r="3817" customFormat="false" ht="12.75" hidden="false" customHeight="true" outlineLevel="0" collapsed="false"/>
    <row r="3818" customFormat="false" ht="12.75" hidden="false" customHeight="true" outlineLevel="0" collapsed="false"/>
    <row r="3819" customFormat="false" ht="12.75" hidden="false" customHeight="true" outlineLevel="0" collapsed="false"/>
    <row r="3820" customFormat="false" ht="12.75" hidden="false" customHeight="true" outlineLevel="0" collapsed="false"/>
    <row r="3821" customFormat="false" ht="12.75" hidden="false" customHeight="true" outlineLevel="0" collapsed="false"/>
    <row r="3822" customFormat="false" ht="12.75" hidden="false" customHeight="true" outlineLevel="0" collapsed="false"/>
    <row r="3823" customFormat="false" ht="12.75" hidden="false" customHeight="true" outlineLevel="0" collapsed="false"/>
    <row r="3824" customFormat="false" ht="12.75" hidden="false" customHeight="true" outlineLevel="0" collapsed="false"/>
    <row r="3825" customFormat="false" ht="12.75" hidden="false" customHeight="true" outlineLevel="0" collapsed="false"/>
    <row r="3826" customFormat="false" ht="12.75" hidden="false" customHeight="true" outlineLevel="0" collapsed="false"/>
    <row r="3827" customFormat="false" ht="12.75" hidden="false" customHeight="true" outlineLevel="0" collapsed="false"/>
    <row r="3828" customFormat="false" ht="12.75" hidden="false" customHeight="true" outlineLevel="0" collapsed="false"/>
    <row r="3829" customFormat="false" ht="12.75" hidden="false" customHeight="true" outlineLevel="0" collapsed="false"/>
    <row r="3830" customFormat="false" ht="12.75" hidden="false" customHeight="true" outlineLevel="0" collapsed="false"/>
    <row r="3831" customFormat="false" ht="12.75" hidden="false" customHeight="true" outlineLevel="0" collapsed="false"/>
    <row r="3832" customFormat="false" ht="12.75" hidden="false" customHeight="true" outlineLevel="0" collapsed="false"/>
    <row r="3833" customFormat="false" ht="12.75" hidden="false" customHeight="true" outlineLevel="0" collapsed="false"/>
    <row r="3834" customFormat="false" ht="12.75" hidden="false" customHeight="true" outlineLevel="0" collapsed="false"/>
    <row r="3835" customFormat="false" ht="12.75" hidden="false" customHeight="true" outlineLevel="0" collapsed="false"/>
    <row r="3836" customFormat="false" ht="12.75" hidden="false" customHeight="true" outlineLevel="0" collapsed="false"/>
    <row r="3837" customFormat="false" ht="12.75" hidden="false" customHeight="true" outlineLevel="0" collapsed="false"/>
    <row r="3838" customFormat="false" ht="12.75" hidden="false" customHeight="true" outlineLevel="0" collapsed="false"/>
    <row r="3839" customFormat="false" ht="12.75" hidden="false" customHeight="true" outlineLevel="0" collapsed="false"/>
    <row r="3840" customFormat="false" ht="12.75" hidden="false" customHeight="true" outlineLevel="0" collapsed="false"/>
    <row r="3841" customFormat="false" ht="12.75" hidden="false" customHeight="true" outlineLevel="0" collapsed="false"/>
    <row r="3842" customFormat="false" ht="12.75" hidden="false" customHeight="true" outlineLevel="0" collapsed="false"/>
    <row r="3843" customFormat="false" ht="12.75" hidden="false" customHeight="true" outlineLevel="0" collapsed="false"/>
    <row r="3844" customFormat="false" ht="12.75" hidden="false" customHeight="true" outlineLevel="0" collapsed="false"/>
    <row r="3845" customFormat="false" ht="12.75" hidden="false" customHeight="true" outlineLevel="0" collapsed="false"/>
    <row r="3846" customFormat="false" ht="12.75" hidden="false" customHeight="true" outlineLevel="0" collapsed="false"/>
    <row r="3847" customFormat="false" ht="12.75" hidden="false" customHeight="true" outlineLevel="0" collapsed="false"/>
    <row r="3848" customFormat="false" ht="12.75" hidden="false" customHeight="true" outlineLevel="0" collapsed="false"/>
    <row r="3849" customFormat="false" ht="12.75" hidden="false" customHeight="true" outlineLevel="0" collapsed="false"/>
    <row r="3850" customFormat="false" ht="12.75" hidden="false" customHeight="true" outlineLevel="0" collapsed="false"/>
    <row r="3851" customFormat="false" ht="12.75" hidden="false" customHeight="true" outlineLevel="0" collapsed="false"/>
    <row r="3852" customFormat="false" ht="12.75" hidden="false" customHeight="true" outlineLevel="0" collapsed="false"/>
    <row r="3853" customFormat="false" ht="12.75" hidden="false" customHeight="true" outlineLevel="0" collapsed="false"/>
    <row r="3854" customFormat="false" ht="12.75" hidden="false" customHeight="true" outlineLevel="0" collapsed="false"/>
    <row r="3855" customFormat="false" ht="12.75" hidden="false" customHeight="true" outlineLevel="0" collapsed="false"/>
    <row r="3856" customFormat="false" ht="12.75" hidden="false" customHeight="true" outlineLevel="0" collapsed="false"/>
    <row r="3857" customFormat="false" ht="12.75" hidden="false" customHeight="true" outlineLevel="0" collapsed="false"/>
    <row r="3858" customFormat="false" ht="12.75" hidden="false" customHeight="true" outlineLevel="0" collapsed="false"/>
    <row r="3859" customFormat="false" ht="12.75" hidden="false" customHeight="true" outlineLevel="0" collapsed="false"/>
    <row r="3860" customFormat="false" ht="12.75" hidden="false" customHeight="true" outlineLevel="0" collapsed="false"/>
    <row r="3861" customFormat="false" ht="12.75" hidden="false" customHeight="true" outlineLevel="0" collapsed="false"/>
    <row r="3862" customFormat="false" ht="12.75" hidden="false" customHeight="true" outlineLevel="0" collapsed="false"/>
    <row r="3863" customFormat="false" ht="12.75" hidden="false" customHeight="true" outlineLevel="0" collapsed="false"/>
    <row r="3864" customFormat="false" ht="12.75" hidden="false" customHeight="true" outlineLevel="0" collapsed="false"/>
    <row r="3865" customFormat="false" ht="12.75" hidden="false" customHeight="true" outlineLevel="0" collapsed="false"/>
    <row r="3866" customFormat="false" ht="12.75" hidden="false" customHeight="true" outlineLevel="0" collapsed="false"/>
    <row r="3867" customFormat="false" ht="12.75" hidden="false" customHeight="true" outlineLevel="0" collapsed="false"/>
    <row r="3868" customFormat="false" ht="12.75" hidden="false" customHeight="true" outlineLevel="0" collapsed="false"/>
    <row r="3869" customFormat="false" ht="12.75" hidden="false" customHeight="true" outlineLevel="0" collapsed="false"/>
    <row r="3870" customFormat="false" ht="12.75" hidden="false" customHeight="true" outlineLevel="0" collapsed="false"/>
    <row r="3871" customFormat="false" ht="12.75" hidden="false" customHeight="true" outlineLevel="0" collapsed="false"/>
    <row r="3872" customFormat="false" ht="12.75" hidden="false" customHeight="true" outlineLevel="0" collapsed="false"/>
    <row r="3873" customFormat="false" ht="12.75" hidden="false" customHeight="true" outlineLevel="0" collapsed="false"/>
    <row r="3874" customFormat="false" ht="12.75" hidden="false" customHeight="true" outlineLevel="0" collapsed="false"/>
    <row r="3875" customFormat="false" ht="12.75" hidden="false" customHeight="true" outlineLevel="0" collapsed="false"/>
    <row r="3876" customFormat="false" ht="12.75" hidden="false" customHeight="true" outlineLevel="0" collapsed="false"/>
    <row r="3877" customFormat="false" ht="12.75" hidden="false" customHeight="true" outlineLevel="0" collapsed="false"/>
    <row r="3878" customFormat="false" ht="12.75" hidden="false" customHeight="true" outlineLevel="0" collapsed="false"/>
    <row r="3879" customFormat="false" ht="12.75" hidden="false" customHeight="true" outlineLevel="0" collapsed="false"/>
    <row r="3880" customFormat="false" ht="12.75" hidden="false" customHeight="true" outlineLevel="0" collapsed="false"/>
    <row r="3881" customFormat="false" ht="12.75" hidden="false" customHeight="true" outlineLevel="0" collapsed="false"/>
    <row r="3882" customFormat="false" ht="12.75" hidden="false" customHeight="true" outlineLevel="0" collapsed="false"/>
    <row r="3883" customFormat="false" ht="12.75" hidden="false" customHeight="true" outlineLevel="0" collapsed="false"/>
    <row r="3884" customFormat="false" ht="12.75" hidden="false" customHeight="true" outlineLevel="0" collapsed="false"/>
    <row r="3885" customFormat="false" ht="12.75" hidden="false" customHeight="true" outlineLevel="0" collapsed="false"/>
    <row r="3886" customFormat="false" ht="12.75" hidden="false" customHeight="true" outlineLevel="0" collapsed="false"/>
    <row r="3887" customFormat="false" ht="12.75" hidden="false" customHeight="true" outlineLevel="0" collapsed="false"/>
    <row r="3888" customFormat="false" ht="12.75" hidden="false" customHeight="true" outlineLevel="0" collapsed="false"/>
    <row r="3889" customFormat="false" ht="12.75" hidden="false" customHeight="true" outlineLevel="0" collapsed="false"/>
    <row r="3890" customFormat="false" ht="12.75" hidden="false" customHeight="true" outlineLevel="0" collapsed="false"/>
    <row r="3891" customFormat="false" ht="12.75" hidden="false" customHeight="true" outlineLevel="0" collapsed="false"/>
    <row r="3892" customFormat="false" ht="12.75" hidden="false" customHeight="true" outlineLevel="0" collapsed="false"/>
    <row r="3893" customFormat="false" ht="12.75" hidden="false" customHeight="true" outlineLevel="0" collapsed="false"/>
    <row r="3894" customFormat="false" ht="12.75" hidden="false" customHeight="true" outlineLevel="0" collapsed="false"/>
    <row r="3895" customFormat="false" ht="12.75" hidden="false" customHeight="true" outlineLevel="0" collapsed="false"/>
    <row r="3896" customFormat="false" ht="12.75" hidden="false" customHeight="true" outlineLevel="0" collapsed="false"/>
    <row r="3897" customFormat="false" ht="12.75" hidden="false" customHeight="true" outlineLevel="0" collapsed="false"/>
    <row r="3898" customFormat="false" ht="12.75" hidden="false" customHeight="true" outlineLevel="0" collapsed="false"/>
    <row r="3899" customFormat="false" ht="12.75" hidden="false" customHeight="true" outlineLevel="0" collapsed="false"/>
    <row r="3900" customFormat="false" ht="12.75" hidden="false" customHeight="true" outlineLevel="0" collapsed="false"/>
    <row r="3901" customFormat="false" ht="12.75" hidden="false" customHeight="true" outlineLevel="0" collapsed="false"/>
    <row r="3902" customFormat="false" ht="12.75" hidden="false" customHeight="true" outlineLevel="0" collapsed="false"/>
    <row r="3903" customFormat="false" ht="12.75" hidden="false" customHeight="true" outlineLevel="0" collapsed="false"/>
    <row r="3904" customFormat="false" ht="12.75" hidden="false" customHeight="true" outlineLevel="0" collapsed="false"/>
    <row r="3905" customFormat="false" ht="12.75" hidden="false" customHeight="true" outlineLevel="0" collapsed="false"/>
    <row r="3906" customFormat="false" ht="12.75" hidden="false" customHeight="true" outlineLevel="0" collapsed="false"/>
    <row r="3907" customFormat="false" ht="12.75" hidden="false" customHeight="true" outlineLevel="0" collapsed="false"/>
    <row r="3908" customFormat="false" ht="12.75" hidden="false" customHeight="true" outlineLevel="0" collapsed="false"/>
    <row r="3909" customFormat="false" ht="12.75" hidden="false" customHeight="true" outlineLevel="0" collapsed="false"/>
    <row r="3910" customFormat="false" ht="12.75" hidden="false" customHeight="true" outlineLevel="0" collapsed="false"/>
    <row r="3911" customFormat="false" ht="12.75" hidden="false" customHeight="true" outlineLevel="0" collapsed="false"/>
    <row r="3912" customFormat="false" ht="12.75" hidden="false" customHeight="true" outlineLevel="0" collapsed="false"/>
    <row r="3913" customFormat="false" ht="12.75" hidden="false" customHeight="true" outlineLevel="0" collapsed="false"/>
    <row r="3914" customFormat="false" ht="12.75" hidden="false" customHeight="true" outlineLevel="0" collapsed="false"/>
    <row r="3915" customFormat="false" ht="12.75" hidden="false" customHeight="true" outlineLevel="0" collapsed="false"/>
    <row r="3916" customFormat="false" ht="12.75" hidden="false" customHeight="true" outlineLevel="0" collapsed="false"/>
    <row r="3917" customFormat="false" ht="12.75" hidden="false" customHeight="true" outlineLevel="0" collapsed="false"/>
    <row r="3918" customFormat="false" ht="12.75" hidden="false" customHeight="true" outlineLevel="0" collapsed="false"/>
    <row r="3919" customFormat="false" ht="12.75" hidden="false" customHeight="true" outlineLevel="0" collapsed="false"/>
    <row r="3920" customFormat="false" ht="12.75" hidden="false" customHeight="true" outlineLevel="0" collapsed="false"/>
    <row r="3921" customFormat="false" ht="12.75" hidden="false" customHeight="true" outlineLevel="0" collapsed="false"/>
    <row r="3922" customFormat="false" ht="12.75" hidden="false" customHeight="true" outlineLevel="0" collapsed="false"/>
    <row r="3923" customFormat="false" ht="12.75" hidden="false" customHeight="true" outlineLevel="0" collapsed="false"/>
    <row r="3924" customFormat="false" ht="12.75" hidden="false" customHeight="true" outlineLevel="0" collapsed="false"/>
    <row r="3925" customFormat="false" ht="12.75" hidden="false" customHeight="true" outlineLevel="0" collapsed="false"/>
    <row r="3926" customFormat="false" ht="12.75" hidden="false" customHeight="true" outlineLevel="0" collapsed="false"/>
    <row r="3927" customFormat="false" ht="12.75" hidden="false" customHeight="true" outlineLevel="0" collapsed="false"/>
    <row r="3928" customFormat="false" ht="12.75" hidden="false" customHeight="true" outlineLevel="0" collapsed="false"/>
    <row r="3929" customFormat="false" ht="12.75" hidden="false" customHeight="true" outlineLevel="0" collapsed="false"/>
    <row r="3930" customFormat="false" ht="12.75" hidden="false" customHeight="true" outlineLevel="0" collapsed="false"/>
    <row r="3931" customFormat="false" ht="12.75" hidden="false" customHeight="true" outlineLevel="0" collapsed="false"/>
    <row r="3932" customFormat="false" ht="12.75" hidden="false" customHeight="true" outlineLevel="0" collapsed="false"/>
    <row r="3933" customFormat="false" ht="12.75" hidden="false" customHeight="true" outlineLevel="0" collapsed="false"/>
    <row r="3934" customFormat="false" ht="12.75" hidden="false" customHeight="true" outlineLevel="0" collapsed="false"/>
    <row r="3935" customFormat="false" ht="12.75" hidden="false" customHeight="true" outlineLevel="0" collapsed="false"/>
    <row r="3936" customFormat="false" ht="12.75" hidden="false" customHeight="true" outlineLevel="0" collapsed="false"/>
    <row r="3937" customFormat="false" ht="12.75" hidden="false" customHeight="true" outlineLevel="0" collapsed="false"/>
    <row r="3938" customFormat="false" ht="12.75" hidden="false" customHeight="true" outlineLevel="0" collapsed="false"/>
    <row r="3939" customFormat="false" ht="12.75" hidden="false" customHeight="true" outlineLevel="0" collapsed="false"/>
    <row r="3940" customFormat="false" ht="12.75" hidden="false" customHeight="true" outlineLevel="0" collapsed="false"/>
    <row r="3941" customFormat="false" ht="12.75" hidden="false" customHeight="true" outlineLevel="0" collapsed="false"/>
    <row r="3942" customFormat="false" ht="12.75" hidden="false" customHeight="true" outlineLevel="0" collapsed="false"/>
    <row r="3943" customFormat="false" ht="12.75" hidden="false" customHeight="true" outlineLevel="0" collapsed="false"/>
    <row r="3944" customFormat="false" ht="12.75" hidden="false" customHeight="true" outlineLevel="0" collapsed="false"/>
    <row r="3945" customFormat="false" ht="12.75" hidden="false" customHeight="true" outlineLevel="0" collapsed="false"/>
    <row r="3946" customFormat="false" ht="12.75" hidden="false" customHeight="true" outlineLevel="0" collapsed="false"/>
    <row r="3947" customFormat="false" ht="12.75" hidden="false" customHeight="true" outlineLevel="0" collapsed="false"/>
    <row r="3948" customFormat="false" ht="12.75" hidden="false" customHeight="true" outlineLevel="0" collapsed="false"/>
    <row r="3949" customFormat="false" ht="12.75" hidden="false" customHeight="true" outlineLevel="0" collapsed="false"/>
    <row r="3950" customFormat="false" ht="12.75" hidden="false" customHeight="true" outlineLevel="0" collapsed="false"/>
    <row r="3951" customFormat="false" ht="12.75" hidden="false" customHeight="true" outlineLevel="0" collapsed="false"/>
    <row r="3952" customFormat="false" ht="12.75" hidden="false" customHeight="true" outlineLevel="0" collapsed="false"/>
    <row r="3953" customFormat="false" ht="12.75" hidden="false" customHeight="true" outlineLevel="0" collapsed="false"/>
    <row r="3954" customFormat="false" ht="12.75" hidden="false" customHeight="true" outlineLevel="0" collapsed="false"/>
    <row r="3955" customFormat="false" ht="12.75" hidden="false" customHeight="true" outlineLevel="0" collapsed="false"/>
    <row r="3956" customFormat="false" ht="12.75" hidden="false" customHeight="true" outlineLevel="0" collapsed="false"/>
    <row r="3957" customFormat="false" ht="12.75" hidden="false" customHeight="true" outlineLevel="0" collapsed="false"/>
    <row r="3958" customFormat="false" ht="12.75" hidden="false" customHeight="true" outlineLevel="0" collapsed="false"/>
    <row r="3959" customFormat="false" ht="12.75" hidden="false" customHeight="true" outlineLevel="0" collapsed="false"/>
    <row r="3960" customFormat="false" ht="12.75" hidden="false" customHeight="true" outlineLevel="0" collapsed="false"/>
    <row r="3961" customFormat="false" ht="12.75" hidden="false" customHeight="true" outlineLevel="0" collapsed="false"/>
    <row r="3962" customFormat="false" ht="12.75" hidden="false" customHeight="true" outlineLevel="0" collapsed="false"/>
    <row r="3963" customFormat="false" ht="12.75" hidden="false" customHeight="true" outlineLevel="0" collapsed="false"/>
    <row r="3964" customFormat="false" ht="12.75" hidden="false" customHeight="true" outlineLevel="0" collapsed="false"/>
    <row r="3965" customFormat="false" ht="12.75" hidden="false" customHeight="true" outlineLevel="0" collapsed="false"/>
    <row r="3966" customFormat="false" ht="12.75" hidden="false" customHeight="true" outlineLevel="0" collapsed="false"/>
    <row r="3967" customFormat="false" ht="12.75" hidden="false" customHeight="true" outlineLevel="0" collapsed="false"/>
    <row r="3968" customFormat="false" ht="12.75" hidden="false" customHeight="true" outlineLevel="0" collapsed="false"/>
    <row r="3969" customFormat="false" ht="12.75" hidden="false" customHeight="true" outlineLevel="0" collapsed="false"/>
    <row r="3970" customFormat="false" ht="12.75" hidden="false" customHeight="true" outlineLevel="0" collapsed="false"/>
    <row r="3971" customFormat="false" ht="12.75" hidden="false" customHeight="true" outlineLevel="0" collapsed="false"/>
    <row r="3972" customFormat="false" ht="12.75" hidden="false" customHeight="true" outlineLevel="0" collapsed="false"/>
    <row r="3973" customFormat="false" ht="12.75" hidden="false" customHeight="true" outlineLevel="0" collapsed="false"/>
    <row r="3974" customFormat="false" ht="12.75" hidden="false" customHeight="true" outlineLevel="0" collapsed="false"/>
    <row r="3975" customFormat="false" ht="12.75" hidden="false" customHeight="true" outlineLevel="0" collapsed="false"/>
    <row r="3976" customFormat="false" ht="12.75" hidden="false" customHeight="true" outlineLevel="0" collapsed="false"/>
    <row r="3977" customFormat="false" ht="12.75" hidden="false" customHeight="true" outlineLevel="0" collapsed="false"/>
    <row r="3978" customFormat="false" ht="12.75" hidden="false" customHeight="true" outlineLevel="0" collapsed="false"/>
    <row r="3979" customFormat="false" ht="12.75" hidden="false" customHeight="true" outlineLevel="0" collapsed="false"/>
    <row r="3980" customFormat="false" ht="12.75" hidden="false" customHeight="true" outlineLevel="0" collapsed="false"/>
    <row r="3981" customFormat="false" ht="12.75" hidden="false" customHeight="true" outlineLevel="0" collapsed="false"/>
    <row r="3982" customFormat="false" ht="12.75" hidden="false" customHeight="true" outlineLevel="0" collapsed="false"/>
    <row r="3983" customFormat="false" ht="12.75" hidden="false" customHeight="true" outlineLevel="0" collapsed="false"/>
    <row r="3984" customFormat="false" ht="12.75" hidden="false" customHeight="true" outlineLevel="0" collapsed="false"/>
    <row r="3985" customFormat="false" ht="12.75" hidden="false" customHeight="true" outlineLevel="0" collapsed="false"/>
    <row r="3986" customFormat="false" ht="12.75" hidden="false" customHeight="true" outlineLevel="0" collapsed="false"/>
    <row r="3987" customFormat="false" ht="12.75" hidden="false" customHeight="true" outlineLevel="0" collapsed="false"/>
    <row r="3988" customFormat="false" ht="12.75" hidden="false" customHeight="true" outlineLevel="0" collapsed="false"/>
    <row r="3989" customFormat="false" ht="12.75" hidden="false" customHeight="true" outlineLevel="0" collapsed="false"/>
    <row r="3990" customFormat="false" ht="12.75" hidden="false" customHeight="true" outlineLevel="0" collapsed="false"/>
    <row r="3991" customFormat="false" ht="12.75" hidden="false" customHeight="true" outlineLevel="0" collapsed="false"/>
    <row r="3992" customFormat="false" ht="12.75" hidden="false" customHeight="true" outlineLevel="0" collapsed="false"/>
    <row r="3993" customFormat="false" ht="12.75" hidden="false" customHeight="true" outlineLevel="0" collapsed="false"/>
    <row r="3994" customFormat="false" ht="12.75" hidden="false" customHeight="true" outlineLevel="0" collapsed="false"/>
    <row r="3995" customFormat="false" ht="12.75" hidden="false" customHeight="true" outlineLevel="0" collapsed="false"/>
    <row r="3996" customFormat="false" ht="12.75" hidden="false" customHeight="true" outlineLevel="0" collapsed="false"/>
    <row r="3997" customFormat="false" ht="12.75" hidden="false" customHeight="true" outlineLevel="0" collapsed="false"/>
    <row r="3998" customFormat="false" ht="12.75" hidden="false" customHeight="true" outlineLevel="0" collapsed="false"/>
    <row r="3999" customFormat="false" ht="12.75" hidden="false" customHeight="true" outlineLevel="0" collapsed="false"/>
    <row r="4000" customFormat="false" ht="12.75" hidden="false" customHeight="true" outlineLevel="0" collapsed="false"/>
    <row r="4001" customFormat="false" ht="12.75" hidden="false" customHeight="true" outlineLevel="0" collapsed="false"/>
    <row r="4002" customFormat="false" ht="12.75" hidden="false" customHeight="true" outlineLevel="0" collapsed="false"/>
    <row r="4003" customFormat="false" ht="12.75" hidden="false" customHeight="true" outlineLevel="0" collapsed="false"/>
    <row r="4004" customFormat="false" ht="12.75" hidden="false" customHeight="true" outlineLevel="0" collapsed="false"/>
    <row r="4005" customFormat="false" ht="12.75" hidden="false" customHeight="true" outlineLevel="0" collapsed="false"/>
    <row r="4006" customFormat="false" ht="12.75" hidden="false" customHeight="true" outlineLevel="0" collapsed="false"/>
    <row r="4007" customFormat="false" ht="12.75" hidden="false" customHeight="true" outlineLevel="0" collapsed="false"/>
    <row r="4008" customFormat="false" ht="12.75" hidden="false" customHeight="true" outlineLevel="0" collapsed="false"/>
    <row r="4009" customFormat="false" ht="12.75" hidden="false" customHeight="true" outlineLevel="0" collapsed="false"/>
    <row r="4010" customFormat="false" ht="12.75" hidden="false" customHeight="true" outlineLevel="0" collapsed="false"/>
    <row r="4011" customFormat="false" ht="12.75" hidden="false" customHeight="true" outlineLevel="0" collapsed="false"/>
    <row r="4012" customFormat="false" ht="12.75" hidden="false" customHeight="true" outlineLevel="0" collapsed="false"/>
    <row r="4013" customFormat="false" ht="12.75" hidden="false" customHeight="true" outlineLevel="0" collapsed="false"/>
    <row r="4014" customFormat="false" ht="12.75" hidden="false" customHeight="true" outlineLevel="0" collapsed="false"/>
    <row r="4015" customFormat="false" ht="12.75" hidden="false" customHeight="true" outlineLevel="0" collapsed="false"/>
    <row r="4016" customFormat="false" ht="12.75" hidden="false" customHeight="true" outlineLevel="0" collapsed="false"/>
    <row r="4017" customFormat="false" ht="12.75" hidden="false" customHeight="true" outlineLevel="0" collapsed="false"/>
    <row r="4018" customFormat="false" ht="12.75" hidden="false" customHeight="true" outlineLevel="0" collapsed="false"/>
    <row r="4019" customFormat="false" ht="12.75" hidden="false" customHeight="true" outlineLevel="0" collapsed="false"/>
    <row r="4020" customFormat="false" ht="12.75" hidden="false" customHeight="true" outlineLevel="0" collapsed="false"/>
    <row r="4021" customFormat="false" ht="12.75" hidden="false" customHeight="true" outlineLevel="0" collapsed="false"/>
    <row r="4022" customFormat="false" ht="12.75" hidden="false" customHeight="true" outlineLevel="0" collapsed="false"/>
    <row r="4023" customFormat="false" ht="12.75" hidden="false" customHeight="true" outlineLevel="0" collapsed="false"/>
    <row r="4024" customFormat="false" ht="12.75" hidden="false" customHeight="true" outlineLevel="0" collapsed="false"/>
    <row r="4025" customFormat="false" ht="12.75" hidden="false" customHeight="true" outlineLevel="0" collapsed="false"/>
    <row r="4026" customFormat="false" ht="12.75" hidden="false" customHeight="true" outlineLevel="0" collapsed="false"/>
    <row r="4027" customFormat="false" ht="12.75" hidden="false" customHeight="true" outlineLevel="0" collapsed="false"/>
    <row r="4028" customFormat="false" ht="12.75" hidden="false" customHeight="true" outlineLevel="0" collapsed="false"/>
    <row r="4029" customFormat="false" ht="12.75" hidden="false" customHeight="true" outlineLevel="0" collapsed="false"/>
    <row r="4030" customFormat="false" ht="12.75" hidden="false" customHeight="true" outlineLevel="0" collapsed="false"/>
    <row r="4031" customFormat="false" ht="12.75" hidden="false" customHeight="true" outlineLevel="0" collapsed="false"/>
    <row r="4032" customFormat="false" ht="12.75" hidden="false" customHeight="true" outlineLevel="0" collapsed="false"/>
    <row r="4033" customFormat="false" ht="12.75" hidden="false" customHeight="true" outlineLevel="0" collapsed="false"/>
    <row r="4034" customFormat="false" ht="12.75" hidden="false" customHeight="true" outlineLevel="0" collapsed="false"/>
    <row r="4035" customFormat="false" ht="12.75" hidden="false" customHeight="true" outlineLevel="0" collapsed="false"/>
    <row r="4036" customFormat="false" ht="12.75" hidden="false" customHeight="true" outlineLevel="0" collapsed="false"/>
    <row r="4037" customFormat="false" ht="12.75" hidden="false" customHeight="true" outlineLevel="0" collapsed="false"/>
    <row r="4038" customFormat="false" ht="12.75" hidden="false" customHeight="true" outlineLevel="0" collapsed="false"/>
    <row r="4039" customFormat="false" ht="12.75" hidden="false" customHeight="true" outlineLevel="0" collapsed="false"/>
    <row r="4040" customFormat="false" ht="12.75" hidden="false" customHeight="true" outlineLevel="0" collapsed="false"/>
    <row r="4041" customFormat="false" ht="12.75" hidden="false" customHeight="true" outlineLevel="0" collapsed="false"/>
    <row r="4042" customFormat="false" ht="12.75" hidden="false" customHeight="true" outlineLevel="0" collapsed="false"/>
    <row r="4043" customFormat="false" ht="12.75" hidden="false" customHeight="true" outlineLevel="0" collapsed="false"/>
    <row r="4044" customFormat="false" ht="12.75" hidden="false" customHeight="true" outlineLevel="0" collapsed="false"/>
    <row r="4045" customFormat="false" ht="12.75" hidden="false" customHeight="true" outlineLevel="0" collapsed="false"/>
    <row r="4046" customFormat="false" ht="12.75" hidden="false" customHeight="true" outlineLevel="0" collapsed="false"/>
    <row r="4047" customFormat="false" ht="12.75" hidden="false" customHeight="true" outlineLevel="0" collapsed="false"/>
    <row r="4048" customFormat="false" ht="12.75" hidden="false" customHeight="true" outlineLevel="0" collapsed="false"/>
    <row r="4049" customFormat="false" ht="12.75" hidden="false" customHeight="true" outlineLevel="0" collapsed="false"/>
    <row r="4050" customFormat="false" ht="12.75" hidden="false" customHeight="true" outlineLevel="0" collapsed="false"/>
    <row r="4051" customFormat="false" ht="12.75" hidden="false" customHeight="true" outlineLevel="0" collapsed="false"/>
    <row r="4052" customFormat="false" ht="12.75" hidden="false" customHeight="true" outlineLevel="0" collapsed="false"/>
    <row r="4053" customFormat="false" ht="12.75" hidden="false" customHeight="true" outlineLevel="0" collapsed="false"/>
    <row r="4054" customFormat="false" ht="12.75" hidden="false" customHeight="true" outlineLevel="0" collapsed="false"/>
    <row r="4055" customFormat="false" ht="12.75" hidden="false" customHeight="true" outlineLevel="0" collapsed="false"/>
    <row r="4056" customFormat="false" ht="12.75" hidden="false" customHeight="true" outlineLevel="0" collapsed="false"/>
    <row r="4057" customFormat="false" ht="12.75" hidden="false" customHeight="true" outlineLevel="0" collapsed="false"/>
    <row r="4058" customFormat="false" ht="12.75" hidden="false" customHeight="true" outlineLevel="0" collapsed="false"/>
    <row r="4059" customFormat="false" ht="12.75" hidden="false" customHeight="true" outlineLevel="0" collapsed="false"/>
    <row r="4060" customFormat="false" ht="12.75" hidden="false" customHeight="true" outlineLevel="0" collapsed="false"/>
    <row r="4061" customFormat="false" ht="12.75" hidden="false" customHeight="true" outlineLevel="0" collapsed="false"/>
    <row r="4062" customFormat="false" ht="12.75" hidden="false" customHeight="true" outlineLevel="0" collapsed="false"/>
    <row r="4063" customFormat="false" ht="12.75" hidden="false" customHeight="true" outlineLevel="0" collapsed="false"/>
    <row r="4064" customFormat="false" ht="12.75" hidden="false" customHeight="true" outlineLevel="0" collapsed="false"/>
    <row r="4065" customFormat="false" ht="12.75" hidden="false" customHeight="true" outlineLevel="0" collapsed="false"/>
    <row r="4066" customFormat="false" ht="12.75" hidden="false" customHeight="true" outlineLevel="0" collapsed="false"/>
    <row r="4067" customFormat="false" ht="12.75" hidden="false" customHeight="true" outlineLevel="0" collapsed="false"/>
    <row r="4068" customFormat="false" ht="12.75" hidden="false" customHeight="true" outlineLevel="0" collapsed="false"/>
    <row r="4069" customFormat="false" ht="12.75" hidden="false" customHeight="true" outlineLevel="0" collapsed="false"/>
    <row r="4070" customFormat="false" ht="12.75" hidden="false" customHeight="true" outlineLevel="0" collapsed="false"/>
    <row r="4071" customFormat="false" ht="12.75" hidden="false" customHeight="true" outlineLevel="0" collapsed="false"/>
    <row r="4072" customFormat="false" ht="12.75" hidden="false" customHeight="true" outlineLevel="0" collapsed="false"/>
    <row r="4073" customFormat="false" ht="12.75" hidden="false" customHeight="true" outlineLevel="0" collapsed="false"/>
    <row r="4074" customFormat="false" ht="12.75" hidden="false" customHeight="true" outlineLevel="0" collapsed="false"/>
    <row r="4075" customFormat="false" ht="12.75" hidden="false" customHeight="true" outlineLevel="0" collapsed="false"/>
    <row r="4076" customFormat="false" ht="12.75" hidden="false" customHeight="true" outlineLevel="0" collapsed="false"/>
    <row r="4077" customFormat="false" ht="12.75" hidden="false" customHeight="true" outlineLevel="0" collapsed="false"/>
    <row r="4078" customFormat="false" ht="12.75" hidden="false" customHeight="true" outlineLevel="0" collapsed="false"/>
    <row r="4079" customFormat="false" ht="12.75" hidden="false" customHeight="true" outlineLevel="0" collapsed="false"/>
    <row r="4080" customFormat="false" ht="12.75" hidden="false" customHeight="true" outlineLevel="0" collapsed="false"/>
    <row r="4081" customFormat="false" ht="12.75" hidden="false" customHeight="true" outlineLevel="0" collapsed="false"/>
    <row r="4082" customFormat="false" ht="12.75" hidden="false" customHeight="true" outlineLevel="0" collapsed="false"/>
    <row r="4083" customFormat="false" ht="12.75" hidden="false" customHeight="true" outlineLevel="0" collapsed="false"/>
    <row r="4084" customFormat="false" ht="12.75" hidden="false" customHeight="true" outlineLevel="0" collapsed="false"/>
    <row r="4085" customFormat="false" ht="12.75" hidden="false" customHeight="true" outlineLevel="0" collapsed="false"/>
    <row r="4086" customFormat="false" ht="12.75" hidden="false" customHeight="true" outlineLevel="0" collapsed="false"/>
    <row r="4087" customFormat="false" ht="12.75" hidden="false" customHeight="true" outlineLevel="0" collapsed="false"/>
    <row r="4088" customFormat="false" ht="12.75" hidden="false" customHeight="true" outlineLevel="0" collapsed="false"/>
    <row r="4089" customFormat="false" ht="12.75" hidden="false" customHeight="true" outlineLevel="0" collapsed="false"/>
    <row r="4090" customFormat="false" ht="12.75" hidden="false" customHeight="true" outlineLevel="0" collapsed="false"/>
    <row r="4091" customFormat="false" ht="12.75" hidden="false" customHeight="true" outlineLevel="0" collapsed="false"/>
    <row r="4092" customFormat="false" ht="12.75" hidden="false" customHeight="true" outlineLevel="0" collapsed="false"/>
    <row r="4093" customFormat="false" ht="12.75" hidden="false" customHeight="true" outlineLevel="0" collapsed="false"/>
    <row r="4094" customFormat="false" ht="12.75" hidden="false" customHeight="true" outlineLevel="0" collapsed="false"/>
    <row r="4095" customFormat="false" ht="12.75" hidden="false" customHeight="true" outlineLevel="0" collapsed="false"/>
    <row r="4096" customFormat="false" ht="12.75" hidden="false" customHeight="true" outlineLevel="0" collapsed="false"/>
    <row r="4097" customFormat="false" ht="12.75" hidden="false" customHeight="true" outlineLevel="0" collapsed="false"/>
    <row r="4098" customFormat="false" ht="12.75" hidden="false" customHeight="true" outlineLevel="0" collapsed="false"/>
    <row r="4099" customFormat="false" ht="12.75" hidden="false" customHeight="true" outlineLevel="0" collapsed="false"/>
    <row r="4100" customFormat="false" ht="12.75" hidden="false" customHeight="true" outlineLevel="0" collapsed="false"/>
    <row r="4101" customFormat="false" ht="12.75" hidden="false" customHeight="true" outlineLevel="0" collapsed="false"/>
    <row r="4102" customFormat="false" ht="12.75" hidden="false" customHeight="true" outlineLevel="0" collapsed="false"/>
    <row r="4103" customFormat="false" ht="12.75" hidden="false" customHeight="true" outlineLevel="0" collapsed="false"/>
    <row r="4104" customFormat="false" ht="12.75" hidden="false" customHeight="true" outlineLevel="0" collapsed="false"/>
    <row r="4105" customFormat="false" ht="12.75" hidden="false" customHeight="true" outlineLevel="0" collapsed="false"/>
    <row r="4106" customFormat="false" ht="12.75" hidden="false" customHeight="true" outlineLevel="0" collapsed="false"/>
    <row r="4107" customFormat="false" ht="12.75" hidden="false" customHeight="true" outlineLevel="0" collapsed="false"/>
    <row r="4108" customFormat="false" ht="12.75" hidden="false" customHeight="true" outlineLevel="0" collapsed="false"/>
    <row r="4109" customFormat="false" ht="12.75" hidden="false" customHeight="true" outlineLevel="0" collapsed="false"/>
    <row r="4110" customFormat="false" ht="12.75" hidden="false" customHeight="true" outlineLevel="0" collapsed="false"/>
    <row r="4111" customFormat="false" ht="12.75" hidden="false" customHeight="true" outlineLevel="0" collapsed="false"/>
    <row r="4112" customFormat="false" ht="12.75" hidden="false" customHeight="true" outlineLevel="0" collapsed="false"/>
    <row r="4113" customFormat="false" ht="12.75" hidden="false" customHeight="true" outlineLevel="0" collapsed="false"/>
    <row r="4114" customFormat="false" ht="12.75" hidden="false" customHeight="true" outlineLevel="0" collapsed="false"/>
    <row r="4115" customFormat="false" ht="12.75" hidden="false" customHeight="true" outlineLevel="0" collapsed="false"/>
    <row r="4116" customFormat="false" ht="12.75" hidden="false" customHeight="true" outlineLevel="0" collapsed="false"/>
    <row r="4117" customFormat="false" ht="12.75" hidden="false" customHeight="true" outlineLevel="0" collapsed="false"/>
    <row r="4118" customFormat="false" ht="12.75" hidden="false" customHeight="true" outlineLevel="0" collapsed="false"/>
    <row r="4119" customFormat="false" ht="12.75" hidden="false" customHeight="true" outlineLevel="0" collapsed="false"/>
    <row r="4120" customFormat="false" ht="12.75" hidden="false" customHeight="true" outlineLevel="0" collapsed="false"/>
    <row r="4121" customFormat="false" ht="12.75" hidden="false" customHeight="true" outlineLevel="0" collapsed="false"/>
    <row r="4122" customFormat="false" ht="12.75" hidden="false" customHeight="true" outlineLevel="0" collapsed="false"/>
    <row r="4123" customFormat="false" ht="12.75" hidden="false" customHeight="true" outlineLevel="0" collapsed="false"/>
    <row r="4124" customFormat="false" ht="12.75" hidden="false" customHeight="true" outlineLevel="0" collapsed="false"/>
    <row r="4125" customFormat="false" ht="12.75" hidden="false" customHeight="true" outlineLevel="0" collapsed="false"/>
    <row r="4126" customFormat="false" ht="12.75" hidden="false" customHeight="true" outlineLevel="0" collapsed="false"/>
    <row r="4127" customFormat="false" ht="12.75" hidden="false" customHeight="true" outlineLevel="0" collapsed="false"/>
    <row r="4128" customFormat="false" ht="12.75" hidden="false" customHeight="true" outlineLevel="0" collapsed="false"/>
    <row r="4129" customFormat="false" ht="12.75" hidden="false" customHeight="true" outlineLevel="0" collapsed="false"/>
    <row r="4130" customFormat="false" ht="12.75" hidden="false" customHeight="true" outlineLevel="0" collapsed="false"/>
    <row r="4131" customFormat="false" ht="12.75" hidden="false" customHeight="true" outlineLevel="0" collapsed="false"/>
    <row r="4132" customFormat="false" ht="12.75" hidden="false" customHeight="true" outlineLevel="0" collapsed="false"/>
    <row r="4133" customFormat="false" ht="12.75" hidden="false" customHeight="true" outlineLevel="0" collapsed="false"/>
    <row r="4134" customFormat="false" ht="12.75" hidden="false" customHeight="true" outlineLevel="0" collapsed="false"/>
    <row r="4135" customFormat="false" ht="12.75" hidden="false" customHeight="true" outlineLevel="0" collapsed="false"/>
    <row r="4136" customFormat="false" ht="12.75" hidden="false" customHeight="true" outlineLevel="0" collapsed="false"/>
    <row r="4137" customFormat="false" ht="12.75" hidden="false" customHeight="true" outlineLevel="0" collapsed="false"/>
    <row r="4138" customFormat="false" ht="12.75" hidden="false" customHeight="true" outlineLevel="0" collapsed="false"/>
    <row r="4139" customFormat="false" ht="12.75" hidden="false" customHeight="true" outlineLevel="0" collapsed="false"/>
    <row r="4140" customFormat="false" ht="12.75" hidden="false" customHeight="true" outlineLevel="0" collapsed="false"/>
    <row r="4141" customFormat="false" ht="12.75" hidden="false" customHeight="true" outlineLevel="0" collapsed="false"/>
    <row r="4142" customFormat="false" ht="12.75" hidden="false" customHeight="true" outlineLevel="0" collapsed="false"/>
    <row r="4143" customFormat="false" ht="12.75" hidden="false" customHeight="true" outlineLevel="0" collapsed="false"/>
    <row r="4144" customFormat="false" ht="12.75" hidden="false" customHeight="true" outlineLevel="0" collapsed="false"/>
    <row r="4145" customFormat="false" ht="12.75" hidden="false" customHeight="true" outlineLevel="0" collapsed="false"/>
    <row r="4146" customFormat="false" ht="12.75" hidden="false" customHeight="true" outlineLevel="0" collapsed="false"/>
    <row r="4147" customFormat="false" ht="12.75" hidden="false" customHeight="true" outlineLevel="0" collapsed="false"/>
    <row r="4148" customFormat="false" ht="12.75" hidden="false" customHeight="true" outlineLevel="0" collapsed="false"/>
    <row r="4149" customFormat="false" ht="12.75" hidden="false" customHeight="true" outlineLevel="0" collapsed="false"/>
    <row r="4150" customFormat="false" ht="12.75" hidden="false" customHeight="true" outlineLevel="0" collapsed="false"/>
    <row r="4151" customFormat="false" ht="12.75" hidden="false" customHeight="true" outlineLevel="0" collapsed="false"/>
    <row r="4152" customFormat="false" ht="12.75" hidden="false" customHeight="true" outlineLevel="0" collapsed="false"/>
    <row r="4153" customFormat="false" ht="12.75" hidden="false" customHeight="true" outlineLevel="0" collapsed="false"/>
    <row r="4154" customFormat="false" ht="12.75" hidden="false" customHeight="true" outlineLevel="0" collapsed="false"/>
    <row r="4155" customFormat="false" ht="12.75" hidden="false" customHeight="true" outlineLevel="0" collapsed="false"/>
    <row r="4156" customFormat="false" ht="12.75" hidden="false" customHeight="true" outlineLevel="0" collapsed="false"/>
    <row r="4157" customFormat="false" ht="12.75" hidden="false" customHeight="true" outlineLevel="0" collapsed="false"/>
    <row r="4158" customFormat="false" ht="12.75" hidden="false" customHeight="true" outlineLevel="0" collapsed="false"/>
    <row r="4159" customFormat="false" ht="12.75" hidden="false" customHeight="true" outlineLevel="0" collapsed="false"/>
    <row r="4160" customFormat="false" ht="12.75" hidden="false" customHeight="true" outlineLevel="0" collapsed="false"/>
    <row r="4161" customFormat="false" ht="12.75" hidden="false" customHeight="true" outlineLevel="0" collapsed="false"/>
    <row r="4162" customFormat="false" ht="12.75" hidden="false" customHeight="true" outlineLevel="0" collapsed="false"/>
    <row r="4163" customFormat="false" ht="12.75" hidden="false" customHeight="true" outlineLevel="0" collapsed="false"/>
    <row r="4164" customFormat="false" ht="12.75" hidden="false" customHeight="true" outlineLevel="0" collapsed="false"/>
    <row r="4165" customFormat="false" ht="12.75" hidden="false" customHeight="true" outlineLevel="0" collapsed="false"/>
    <row r="4166" customFormat="false" ht="12.75" hidden="false" customHeight="true" outlineLevel="0" collapsed="false"/>
    <row r="4167" customFormat="false" ht="12.75" hidden="false" customHeight="true" outlineLevel="0" collapsed="false"/>
    <row r="4168" customFormat="false" ht="12.75" hidden="false" customHeight="true" outlineLevel="0" collapsed="false"/>
    <row r="4169" customFormat="false" ht="12.75" hidden="false" customHeight="true" outlineLevel="0" collapsed="false"/>
    <row r="4170" customFormat="false" ht="12.75" hidden="false" customHeight="true" outlineLevel="0" collapsed="false"/>
    <row r="4171" customFormat="false" ht="12.75" hidden="false" customHeight="true" outlineLevel="0" collapsed="false"/>
    <row r="4172" customFormat="false" ht="12.75" hidden="false" customHeight="true" outlineLevel="0" collapsed="false"/>
    <row r="4173" customFormat="false" ht="12.75" hidden="false" customHeight="true" outlineLevel="0" collapsed="false"/>
    <row r="4174" customFormat="false" ht="12.75" hidden="false" customHeight="true" outlineLevel="0" collapsed="false"/>
    <row r="4175" customFormat="false" ht="12.75" hidden="false" customHeight="true" outlineLevel="0" collapsed="false"/>
    <row r="4176" customFormat="false" ht="12.75" hidden="false" customHeight="true" outlineLevel="0" collapsed="false"/>
    <row r="4177" customFormat="false" ht="12.75" hidden="false" customHeight="true" outlineLevel="0" collapsed="false"/>
    <row r="4178" customFormat="false" ht="12.75" hidden="false" customHeight="true" outlineLevel="0" collapsed="false"/>
    <row r="4179" customFormat="false" ht="12.75" hidden="false" customHeight="true" outlineLevel="0" collapsed="false"/>
    <row r="4180" customFormat="false" ht="12.75" hidden="false" customHeight="true" outlineLevel="0" collapsed="false"/>
    <row r="4181" customFormat="false" ht="12.75" hidden="false" customHeight="true" outlineLevel="0" collapsed="false"/>
    <row r="4182" customFormat="false" ht="12.75" hidden="false" customHeight="true" outlineLevel="0" collapsed="false"/>
    <row r="4183" customFormat="false" ht="12.75" hidden="false" customHeight="true" outlineLevel="0" collapsed="false"/>
    <row r="4184" customFormat="false" ht="12.75" hidden="false" customHeight="true" outlineLevel="0" collapsed="false"/>
    <row r="4185" customFormat="false" ht="12.75" hidden="false" customHeight="true" outlineLevel="0" collapsed="false"/>
    <row r="4186" customFormat="false" ht="12.75" hidden="false" customHeight="true" outlineLevel="0" collapsed="false"/>
    <row r="4187" customFormat="false" ht="12.75" hidden="false" customHeight="true" outlineLevel="0" collapsed="false"/>
    <row r="4188" customFormat="false" ht="12.75" hidden="false" customHeight="true" outlineLevel="0" collapsed="false"/>
    <row r="4189" customFormat="false" ht="12.75" hidden="false" customHeight="true" outlineLevel="0" collapsed="false"/>
    <row r="4190" customFormat="false" ht="12.75" hidden="false" customHeight="true" outlineLevel="0" collapsed="false"/>
    <row r="4191" customFormat="false" ht="12.75" hidden="false" customHeight="true" outlineLevel="0" collapsed="false"/>
    <row r="4192" customFormat="false" ht="12.75" hidden="false" customHeight="true" outlineLevel="0" collapsed="false"/>
    <row r="4193" customFormat="false" ht="12.75" hidden="false" customHeight="true" outlineLevel="0" collapsed="false"/>
    <row r="4194" customFormat="false" ht="12.75" hidden="false" customHeight="true" outlineLevel="0" collapsed="false"/>
    <row r="4195" customFormat="false" ht="12.75" hidden="false" customHeight="true" outlineLevel="0" collapsed="false"/>
    <row r="4196" customFormat="false" ht="12.75" hidden="false" customHeight="true" outlineLevel="0" collapsed="false"/>
    <row r="4197" customFormat="false" ht="12.75" hidden="false" customHeight="true" outlineLevel="0" collapsed="false"/>
    <row r="4198" customFormat="false" ht="12.75" hidden="false" customHeight="true" outlineLevel="0" collapsed="false"/>
    <row r="4199" customFormat="false" ht="12.75" hidden="false" customHeight="true" outlineLevel="0" collapsed="false"/>
    <row r="4200" customFormat="false" ht="12.75" hidden="false" customHeight="true" outlineLevel="0" collapsed="false"/>
    <row r="4201" customFormat="false" ht="12.75" hidden="false" customHeight="true" outlineLevel="0" collapsed="false"/>
    <row r="4202" customFormat="false" ht="12.75" hidden="false" customHeight="true" outlineLevel="0" collapsed="false"/>
    <row r="4203" customFormat="false" ht="12.75" hidden="false" customHeight="true" outlineLevel="0" collapsed="false"/>
    <row r="4204" customFormat="false" ht="12.75" hidden="false" customHeight="true" outlineLevel="0" collapsed="false"/>
    <row r="4205" customFormat="false" ht="12.75" hidden="false" customHeight="true" outlineLevel="0" collapsed="false"/>
    <row r="4206" customFormat="false" ht="12.75" hidden="false" customHeight="true" outlineLevel="0" collapsed="false"/>
    <row r="4207" customFormat="false" ht="12.75" hidden="false" customHeight="true" outlineLevel="0" collapsed="false"/>
    <row r="4208" customFormat="false" ht="12.75" hidden="false" customHeight="true" outlineLevel="0" collapsed="false"/>
    <row r="4209" customFormat="false" ht="12.75" hidden="false" customHeight="true" outlineLevel="0" collapsed="false"/>
    <row r="4210" customFormat="false" ht="12.75" hidden="false" customHeight="true" outlineLevel="0" collapsed="false"/>
    <row r="4211" customFormat="false" ht="12.75" hidden="false" customHeight="true" outlineLevel="0" collapsed="false"/>
    <row r="4212" customFormat="false" ht="12.75" hidden="false" customHeight="true" outlineLevel="0" collapsed="false"/>
    <row r="4213" customFormat="false" ht="12.75" hidden="false" customHeight="true" outlineLevel="0" collapsed="false"/>
    <row r="4214" customFormat="false" ht="12.75" hidden="false" customHeight="true" outlineLevel="0" collapsed="false"/>
    <row r="4215" customFormat="false" ht="12.75" hidden="false" customHeight="true" outlineLevel="0" collapsed="false"/>
    <row r="4216" customFormat="false" ht="12.75" hidden="false" customHeight="true" outlineLevel="0" collapsed="false"/>
    <row r="4217" customFormat="false" ht="12.75" hidden="false" customHeight="true" outlineLevel="0" collapsed="false"/>
    <row r="4218" customFormat="false" ht="12.75" hidden="false" customHeight="true" outlineLevel="0" collapsed="false"/>
    <row r="4219" customFormat="false" ht="12.75" hidden="false" customHeight="true" outlineLevel="0" collapsed="false"/>
    <row r="4220" customFormat="false" ht="12.75" hidden="false" customHeight="true" outlineLevel="0" collapsed="false"/>
    <row r="4221" customFormat="false" ht="12.75" hidden="false" customHeight="true" outlineLevel="0" collapsed="false"/>
    <row r="4222" customFormat="false" ht="12.75" hidden="false" customHeight="true" outlineLevel="0" collapsed="false"/>
    <row r="4223" customFormat="false" ht="12.75" hidden="false" customHeight="true" outlineLevel="0" collapsed="false"/>
    <row r="4224" customFormat="false" ht="12.75" hidden="false" customHeight="true" outlineLevel="0" collapsed="false"/>
    <row r="4225" customFormat="false" ht="12.75" hidden="false" customHeight="true" outlineLevel="0" collapsed="false"/>
    <row r="4226" customFormat="false" ht="12.75" hidden="false" customHeight="true" outlineLevel="0" collapsed="false"/>
    <row r="4227" customFormat="false" ht="12.75" hidden="false" customHeight="true" outlineLevel="0" collapsed="false"/>
    <row r="4228" customFormat="false" ht="12.75" hidden="false" customHeight="true" outlineLevel="0" collapsed="false"/>
    <row r="4229" customFormat="false" ht="12.75" hidden="false" customHeight="true" outlineLevel="0" collapsed="false"/>
    <row r="4230" customFormat="false" ht="12.75" hidden="false" customHeight="true" outlineLevel="0" collapsed="false"/>
    <row r="4231" customFormat="false" ht="12.75" hidden="false" customHeight="true" outlineLevel="0" collapsed="false"/>
    <row r="4232" customFormat="false" ht="12.75" hidden="false" customHeight="true" outlineLevel="0" collapsed="false"/>
    <row r="4233" customFormat="false" ht="12.75" hidden="false" customHeight="true" outlineLevel="0" collapsed="false"/>
    <row r="4234" customFormat="false" ht="12.75" hidden="false" customHeight="true" outlineLevel="0" collapsed="false"/>
    <row r="4235" customFormat="false" ht="12.75" hidden="false" customHeight="true" outlineLevel="0" collapsed="false"/>
    <row r="4236" customFormat="false" ht="12.75" hidden="false" customHeight="true" outlineLevel="0" collapsed="false"/>
    <row r="4237" customFormat="false" ht="12.75" hidden="false" customHeight="true" outlineLevel="0" collapsed="false"/>
    <row r="4238" customFormat="false" ht="12.75" hidden="false" customHeight="true" outlineLevel="0" collapsed="false"/>
    <row r="4239" customFormat="false" ht="12.75" hidden="false" customHeight="true" outlineLevel="0" collapsed="false"/>
    <row r="4240" customFormat="false" ht="12.75" hidden="false" customHeight="true" outlineLevel="0" collapsed="false"/>
    <row r="4241" customFormat="false" ht="12.75" hidden="false" customHeight="true" outlineLevel="0" collapsed="false"/>
    <row r="4242" customFormat="false" ht="12.75" hidden="false" customHeight="true" outlineLevel="0" collapsed="false"/>
    <row r="4243" customFormat="false" ht="12.75" hidden="false" customHeight="true" outlineLevel="0" collapsed="false"/>
    <row r="4244" customFormat="false" ht="12.75" hidden="false" customHeight="true" outlineLevel="0" collapsed="false"/>
    <row r="4245" customFormat="false" ht="12.75" hidden="false" customHeight="true" outlineLevel="0" collapsed="false"/>
    <row r="4246" customFormat="false" ht="12.75" hidden="false" customHeight="true" outlineLevel="0" collapsed="false"/>
    <row r="4247" customFormat="false" ht="12.75" hidden="false" customHeight="true" outlineLevel="0" collapsed="false"/>
    <row r="4248" customFormat="false" ht="12.75" hidden="false" customHeight="true" outlineLevel="0" collapsed="false"/>
    <row r="4249" customFormat="false" ht="12.75" hidden="false" customHeight="true" outlineLevel="0" collapsed="false"/>
    <row r="4250" customFormat="false" ht="12.75" hidden="false" customHeight="true" outlineLevel="0" collapsed="false"/>
    <row r="4251" customFormat="false" ht="12.75" hidden="false" customHeight="true" outlineLevel="0" collapsed="false"/>
    <row r="4252" customFormat="false" ht="12.75" hidden="false" customHeight="true" outlineLevel="0" collapsed="false"/>
    <row r="4253" customFormat="false" ht="12.75" hidden="false" customHeight="true" outlineLevel="0" collapsed="false"/>
    <row r="4254" customFormat="false" ht="12.75" hidden="false" customHeight="true" outlineLevel="0" collapsed="false"/>
    <row r="4255" customFormat="false" ht="12.75" hidden="false" customHeight="true" outlineLevel="0" collapsed="false"/>
    <row r="4256" customFormat="false" ht="12.75" hidden="false" customHeight="true" outlineLevel="0" collapsed="false"/>
    <row r="4257" customFormat="false" ht="12.75" hidden="false" customHeight="true" outlineLevel="0" collapsed="false"/>
    <row r="4258" customFormat="false" ht="12.75" hidden="false" customHeight="true" outlineLevel="0" collapsed="false"/>
    <row r="4259" customFormat="false" ht="12.75" hidden="false" customHeight="true" outlineLevel="0" collapsed="false"/>
    <row r="4260" customFormat="false" ht="12.75" hidden="false" customHeight="true" outlineLevel="0" collapsed="false"/>
    <row r="4261" customFormat="false" ht="12.75" hidden="false" customHeight="true" outlineLevel="0" collapsed="false"/>
    <row r="4262" customFormat="false" ht="12.75" hidden="false" customHeight="true" outlineLevel="0" collapsed="false"/>
    <row r="4263" customFormat="false" ht="12.75" hidden="false" customHeight="true" outlineLevel="0" collapsed="false"/>
    <row r="4264" customFormat="false" ht="12.75" hidden="false" customHeight="true" outlineLevel="0" collapsed="false"/>
    <row r="4265" customFormat="false" ht="12.75" hidden="false" customHeight="true" outlineLevel="0" collapsed="false"/>
    <row r="4266" customFormat="false" ht="12.75" hidden="false" customHeight="true" outlineLevel="0" collapsed="false"/>
    <row r="4267" customFormat="false" ht="12.75" hidden="false" customHeight="true" outlineLevel="0" collapsed="false"/>
    <row r="4268" customFormat="false" ht="12.75" hidden="false" customHeight="true" outlineLevel="0" collapsed="false"/>
    <row r="4269" customFormat="false" ht="12.75" hidden="false" customHeight="true" outlineLevel="0" collapsed="false"/>
    <row r="4270" customFormat="false" ht="12.75" hidden="false" customHeight="true" outlineLevel="0" collapsed="false"/>
    <row r="4271" customFormat="false" ht="12.75" hidden="false" customHeight="true" outlineLevel="0" collapsed="false"/>
    <row r="4272" customFormat="false" ht="12.75" hidden="false" customHeight="true" outlineLevel="0" collapsed="false"/>
    <row r="4273" customFormat="false" ht="12.75" hidden="false" customHeight="true" outlineLevel="0" collapsed="false"/>
    <row r="4274" customFormat="false" ht="12.75" hidden="false" customHeight="true" outlineLevel="0" collapsed="false"/>
    <row r="4275" customFormat="false" ht="12.75" hidden="false" customHeight="true" outlineLevel="0" collapsed="false"/>
    <row r="4276" customFormat="false" ht="12.75" hidden="false" customHeight="true" outlineLevel="0" collapsed="false"/>
    <row r="4277" customFormat="false" ht="12.75" hidden="false" customHeight="true" outlineLevel="0" collapsed="false"/>
    <row r="4278" customFormat="false" ht="12.75" hidden="false" customHeight="true" outlineLevel="0" collapsed="false"/>
    <row r="4279" customFormat="false" ht="12.75" hidden="false" customHeight="true" outlineLevel="0" collapsed="false"/>
    <row r="4280" customFormat="false" ht="12.75" hidden="false" customHeight="true" outlineLevel="0" collapsed="false"/>
    <row r="4281" customFormat="false" ht="12.75" hidden="false" customHeight="true" outlineLevel="0" collapsed="false"/>
    <row r="4282" customFormat="false" ht="12.75" hidden="false" customHeight="true" outlineLevel="0" collapsed="false"/>
    <row r="4283" customFormat="false" ht="12.75" hidden="false" customHeight="true" outlineLevel="0" collapsed="false"/>
    <row r="4284" customFormat="false" ht="12.75" hidden="false" customHeight="true" outlineLevel="0" collapsed="false"/>
    <row r="4285" customFormat="false" ht="12.75" hidden="false" customHeight="true" outlineLevel="0" collapsed="false"/>
    <row r="4286" customFormat="false" ht="12.75" hidden="false" customHeight="true" outlineLevel="0" collapsed="false"/>
    <row r="4287" customFormat="false" ht="12.75" hidden="false" customHeight="true" outlineLevel="0" collapsed="false"/>
    <row r="4288" customFormat="false" ht="12.75" hidden="false" customHeight="true" outlineLevel="0" collapsed="false"/>
    <row r="4289" customFormat="false" ht="12.75" hidden="false" customHeight="true" outlineLevel="0" collapsed="false"/>
    <row r="4290" customFormat="false" ht="12.75" hidden="false" customHeight="true" outlineLevel="0" collapsed="false"/>
    <row r="4291" customFormat="false" ht="12.75" hidden="false" customHeight="true" outlineLevel="0" collapsed="false"/>
    <row r="4292" customFormat="false" ht="12.75" hidden="false" customHeight="true" outlineLevel="0" collapsed="false"/>
    <row r="4293" customFormat="false" ht="12.75" hidden="false" customHeight="true" outlineLevel="0" collapsed="false"/>
    <row r="4294" customFormat="false" ht="12.75" hidden="false" customHeight="true" outlineLevel="0" collapsed="false"/>
    <row r="4295" customFormat="false" ht="12.75" hidden="false" customHeight="true" outlineLevel="0" collapsed="false"/>
    <row r="4296" customFormat="false" ht="12.75" hidden="false" customHeight="true" outlineLevel="0" collapsed="false"/>
    <row r="4297" customFormat="false" ht="12.75" hidden="false" customHeight="true" outlineLevel="0" collapsed="false"/>
    <row r="4298" customFormat="false" ht="12.75" hidden="false" customHeight="true" outlineLevel="0" collapsed="false"/>
    <row r="4299" customFormat="false" ht="12.75" hidden="false" customHeight="true" outlineLevel="0" collapsed="false"/>
    <row r="4300" customFormat="false" ht="12.75" hidden="false" customHeight="true" outlineLevel="0" collapsed="false"/>
    <row r="4301" customFormat="false" ht="12.75" hidden="false" customHeight="true" outlineLevel="0" collapsed="false"/>
    <row r="4302" customFormat="false" ht="12.75" hidden="false" customHeight="true" outlineLevel="0" collapsed="false"/>
    <row r="4303" customFormat="false" ht="12.75" hidden="false" customHeight="true" outlineLevel="0" collapsed="false"/>
    <row r="4304" customFormat="false" ht="12.75" hidden="false" customHeight="true" outlineLevel="0" collapsed="false"/>
    <row r="4305" customFormat="false" ht="12.75" hidden="false" customHeight="true" outlineLevel="0" collapsed="false"/>
    <row r="4306" customFormat="false" ht="12.75" hidden="false" customHeight="true" outlineLevel="0" collapsed="false"/>
    <row r="4307" customFormat="false" ht="12.75" hidden="false" customHeight="true" outlineLevel="0" collapsed="false"/>
    <row r="4308" customFormat="false" ht="12.75" hidden="false" customHeight="true" outlineLevel="0" collapsed="false"/>
    <row r="4309" customFormat="false" ht="12.75" hidden="false" customHeight="true" outlineLevel="0" collapsed="false"/>
    <row r="4310" customFormat="false" ht="12.75" hidden="false" customHeight="true" outlineLevel="0" collapsed="false"/>
    <row r="4311" customFormat="false" ht="12.75" hidden="false" customHeight="true" outlineLevel="0" collapsed="false"/>
    <row r="4312" customFormat="false" ht="12.75" hidden="false" customHeight="true" outlineLevel="0" collapsed="false"/>
    <row r="4313" customFormat="false" ht="12.75" hidden="false" customHeight="true" outlineLevel="0" collapsed="false"/>
    <row r="4314" customFormat="false" ht="12.75" hidden="false" customHeight="true" outlineLevel="0" collapsed="false"/>
    <row r="4315" customFormat="false" ht="12.75" hidden="false" customHeight="true" outlineLevel="0" collapsed="false"/>
    <row r="4316" customFormat="false" ht="12.75" hidden="false" customHeight="true" outlineLevel="0" collapsed="false"/>
    <row r="4317" customFormat="false" ht="12.75" hidden="false" customHeight="true" outlineLevel="0" collapsed="false"/>
    <row r="4318" customFormat="false" ht="12.75" hidden="false" customHeight="true" outlineLevel="0" collapsed="false"/>
    <row r="4319" customFormat="false" ht="12.75" hidden="false" customHeight="true" outlineLevel="0" collapsed="false"/>
    <row r="4320" customFormat="false" ht="12.75" hidden="false" customHeight="true" outlineLevel="0" collapsed="false"/>
    <row r="4321" customFormat="false" ht="12.75" hidden="false" customHeight="true" outlineLevel="0" collapsed="false"/>
    <row r="4322" customFormat="false" ht="12.75" hidden="false" customHeight="true" outlineLevel="0" collapsed="false"/>
    <row r="4323" customFormat="false" ht="12.75" hidden="false" customHeight="true" outlineLevel="0" collapsed="false"/>
    <row r="4324" customFormat="false" ht="12.75" hidden="false" customHeight="true" outlineLevel="0" collapsed="false"/>
    <row r="4325" customFormat="false" ht="12.75" hidden="false" customHeight="true" outlineLevel="0" collapsed="false"/>
    <row r="4326" customFormat="false" ht="12.75" hidden="false" customHeight="true" outlineLevel="0" collapsed="false"/>
    <row r="4327" customFormat="false" ht="12.75" hidden="false" customHeight="true" outlineLevel="0" collapsed="false"/>
    <row r="4328" customFormat="false" ht="12.75" hidden="false" customHeight="true" outlineLevel="0" collapsed="false"/>
    <row r="4329" customFormat="false" ht="12.75" hidden="false" customHeight="true" outlineLevel="0" collapsed="false"/>
    <row r="4330" customFormat="false" ht="12.75" hidden="false" customHeight="true" outlineLevel="0" collapsed="false"/>
    <row r="4331" customFormat="false" ht="12.75" hidden="false" customHeight="true" outlineLevel="0" collapsed="false"/>
    <row r="4332" customFormat="false" ht="12.75" hidden="false" customHeight="true" outlineLevel="0" collapsed="false"/>
    <row r="4333" customFormat="false" ht="12.75" hidden="false" customHeight="true" outlineLevel="0" collapsed="false"/>
    <row r="4334" customFormat="false" ht="12.75" hidden="false" customHeight="true" outlineLevel="0" collapsed="false"/>
    <row r="4335" customFormat="false" ht="12.75" hidden="false" customHeight="true" outlineLevel="0" collapsed="false"/>
    <row r="4336" customFormat="false" ht="12.75" hidden="false" customHeight="true" outlineLevel="0" collapsed="false"/>
    <row r="4337" customFormat="false" ht="12.75" hidden="false" customHeight="true" outlineLevel="0" collapsed="false"/>
    <row r="4338" customFormat="false" ht="12.75" hidden="false" customHeight="true" outlineLevel="0" collapsed="false"/>
    <row r="4339" customFormat="false" ht="12.75" hidden="false" customHeight="true" outlineLevel="0" collapsed="false"/>
    <row r="4340" customFormat="false" ht="12.75" hidden="false" customHeight="true" outlineLevel="0" collapsed="false"/>
    <row r="4341" customFormat="false" ht="12.75" hidden="false" customHeight="true" outlineLevel="0" collapsed="false"/>
    <row r="4342" customFormat="false" ht="12.75" hidden="false" customHeight="true" outlineLevel="0" collapsed="false"/>
    <row r="4343" customFormat="false" ht="12.75" hidden="false" customHeight="true" outlineLevel="0" collapsed="false"/>
    <row r="4344" customFormat="false" ht="12.75" hidden="false" customHeight="true" outlineLevel="0" collapsed="false"/>
    <row r="4345" customFormat="false" ht="12.75" hidden="false" customHeight="true" outlineLevel="0" collapsed="false"/>
    <row r="4346" customFormat="false" ht="12.75" hidden="false" customHeight="true" outlineLevel="0" collapsed="false"/>
    <row r="4347" customFormat="false" ht="12.75" hidden="false" customHeight="true" outlineLevel="0" collapsed="false"/>
    <row r="4348" customFormat="false" ht="12.75" hidden="false" customHeight="true" outlineLevel="0" collapsed="false"/>
    <row r="4349" customFormat="false" ht="12.75" hidden="false" customHeight="true" outlineLevel="0" collapsed="false"/>
    <row r="4350" customFormat="false" ht="12.75" hidden="false" customHeight="true" outlineLevel="0" collapsed="false"/>
    <row r="4351" customFormat="false" ht="12.75" hidden="false" customHeight="true" outlineLevel="0" collapsed="false"/>
    <row r="4352" customFormat="false" ht="12.75" hidden="false" customHeight="true" outlineLevel="0" collapsed="false"/>
    <row r="4353" customFormat="false" ht="12.75" hidden="false" customHeight="true" outlineLevel="0" collapsed="false"/>
    <row r="4354" customFormat="false" ht="12.75" hidden="false" customHeight="true" outlineLevel="0" collapsed="false"/>
    <row r="4355" customFormat="false" ht="12.75" hidden="false" customHeight="true" outlineLevel="0" collapsed="false"/>
    <row r="4356" customFormat="false" ht="12.75" hidden="false" customHeight="true" outlineLevel="0" collapsed="false"/>
    <row r="4357" customFormat="false" ht="12.75" hidden="false" customHeight="true" outlineLevel="0" collapsed="false"/>
    <row r="4358" customFormat="false" ht="12.75" hidden="false" customHeight="true" outlineLevel="0" collapsed="false"/>
    <row r="4359" customFormat="false" ht="12.75" hidden="false" customHeight="true" outlineLevel="0" collapsed="false"/>
    <row r="4360" customFormat="false" ht="12.75" hidden="false" customHeight="true" outlineLevel="0" collapsed="false"/>
    <row r="4361" customFormat="false" ht="12.75" hidden="false" customHeight="true" outlineLevel="0" collapsed="false"/>
    <row r="4362" customFormat="false" ht="12.75" hidden="false" customHeight="true" outlineLevel="0" collapsed="false"/>
    <row r="4363" customFormat="false" ht="12.75" hidden="false" customHeight="true" outlineLevel="0" collapsed="false"/>
    <row r="4364" customFormat="false" ht="12.75" hidden="false" customHeight="true" outlineLevel="0" collapsed="false"/>
    <row r="4365" customFormat="false" ht="12.75" hidden="false" customHeight="true" outlineLevel="0" collapsed="false"/>
    <row r="4366" customFormat="false" ht="12.75" hidden="false" customHeight="true" outlineLevel="0" collapsed="false"/>
    <row r="4367" customFormat="false" ht="12.75" hidden="false" customHeight="true" outlineLevel="0" collapsed="false"/>
    <row r="4368" customFormat="false" ht="12.75" hidden="false" customHeight="true" outlineLevel="0" collapsed="false"/>
    <row r="4369" customFormat="false" ht="12.75" hidden="false" customHeight="true" outlineLevel="0" collapsed="false"/>
    <row r="4370" customFormat="false" ht="12.75" hidden="false" customHeight="true" outlineLevel="0" collapsed="false"/>
    <row r="4371" customFormat="false" ht="12.75" hidden="false" customHeight="true" outlineLevel="0" collapsed="false"/>
    <row r="4372" customFormat="false" ht="12.75" hidden="false" customHeight="true" outlineLevel="0" collapsed="false"/>
    <row r="4373" customFormat="false" ht="12.75" hidden="false" customHeight="true" outlineLevel="0" collapsed="false"/>
    <row r="4374" customFormat="false" ht="12.75" hidden="false" customHeight="true" outlineLevel="0" collapsed="false"/>
    <row r="4375" customFormat="false" ht="12.75" hidden="false" customHeight="true" outlineLevel="0" collapsed="false"/>
    <row r="4376" customFormat="false" ht="12.75" hidden="false" customHeight="true" outlineLevel="0" collapsed="false"/>
    <row r="4377" customFormat="false" ht="12.75" hidden="false" customHeight="true" outlineLevel="0" collapsed="false"/>
    <row r="4378" customFormat="false" ht="12.75" hidden="false" customHeight="true" outlineLevel="0" collapsed="false"/>
    <row r="4379" customFormat="false" ht="12.75" hidden="false" customHeight="true" outlineLevel="0" collapsed="false"/>
    <row r="4380" customFormat="false" ht="12.75" hidden="false" customHeight="true" outlineLevel="0" collapsed="false"/>
    <row r="4381" customFormat="false" ht="12.75" hidden="false" customHeight="true" outlineLevel="0" collapsed="false"/>
    <row r="4382" customFormat="false" ht="12.75" hidden="false" customHeight="true" outlineLevel="0" collapsed="false"/>
    <row r="4383" customFormat="false" ht="12.75" hidden="false" customHeight="true" outlineLevel="0" collapsed="false"/>
    <row r="4384" customFormat="false" ht="12.75" hidden="false" customHeight="true" outlineLevel="0" collapsed="false"/>
    <row r="4385" customFormat="false" ht="12.75" hidden="false" customHeight="true" outlineLevel="0" collapsed="false"/>
    <row r="4386" customFormat="false" ht="12.75" hidden="false" customHeight="true" outlineLevel="0" collapsed="false"/>
    <row r="4387" customFormat="false" ht="12.75" hidden="false" customHeight="true" outlineLevel="0" collapsed="false"/>
    <row r="4388" customFormat="false" ht="12.75" hidden="false" customHeight="true" outlineLevel="0" collapsed="false"/>
    <row r="4389" customFormat="false" ht="12.75" hidden="false" customHeight="true" outlineLevel="0" collapsed="false"/>
    <row r="4390" customFormat="false" ht="12.75" hidden="false" customHeight="true" outlineLevel="0" collapsed="false"/>
    <row r="4391" customFormat="false" ht="12.75" hidden="false" customHeight="true" outlineLevel="0" collapsed="false"/>
    <row r="4392" customFormat="false" ht="12.75" hidden="false" customHeight="true" outlineLevel="0" collapsed="false"/>
    <row r="4393" customFormat="false" ht="12.75" hidden="false" customHeight="true" outlineLevel="0" collapsed="false"/>
    <row r="4394" customFormat="false" ht="12.75" hidden="false" customHeight="true" outlineLevel="0" collapsed="false"/>
    <row r="4395" customFormat="false" ht="12.75" hidden="false" customHeight="true" outlineLevel="0" collapsed="false"/>
    <row r="4396" customFormat="false" ht="12.75" hidden="false" customHeight="true" outlineLevel="0" collapsed="false"/>
    <row r="4397" customFormat="false" ht="12.75" hidden="false" customHeight="true" outlineLevel="0" collapsed="false"/>
    <row r="4398" customFormat="false" ht="12.75" hidden="false" customHeight="true" outlineLevel="0" collapsed="false"/>
    <row r="4399" customFormat="false" ht="12.75" hidden="false" customHeight="true" outlineLevel="0" collapsed="false"/>
    <row r="4400" customFormat="false" ht="12.75" hidden="false" customHeight="true" outlineLevel="0" collapsed="false"/>
    <row r="4401" customFormat="false" ht="12.75" hidden="false" customHeight="true" outlineLevel="0" collapsed="false"/>
    <row r="4402" customFormat="false" ht="12.75" hidden="false" customHeight="true" outlineLevel="0" collapsed="false"/>
    <row r="4403" customFormat="false" ht="12.75" hidden="false" customHeight="true" outlineLevel="0" collapsed="false"/>
    <row r="4404" customFormat="false" ht="12.75" hidden="false" customHeight="true" outlineLevel="0" collapsed="false"/>
    <row r="4405" customFormat="false" ht="12.75" hidden="false" customHeight="true" outlineLevel="0" collapsed="false"/>
    <row r="4406" customFormat="false" ht="12.75" hidden="false" customHeight="true" outlineLevel="0" collapsed="false"/>
    <row r="4407" customFormat="false" ht="12.75" hidden="false" customHeight="true" outlineLevel="0" collapsed="false"/>
    <row r="4408" customFormat="false" ht="12.75" hidden="false" customHeight="true" outlineLevel="0" collapsed="false"/>
    <row r="4409" customFormat="false" ht="12.75" hidden="false" customHeight="true" outlineLevel="0" collapsed="false"/>
    <row r="4410" customFormat="false" ht="12.75" hidden="false" customHeight="true" outlineLevel="0" collapsed="false"/>
    <row r="4411" customFormat="false" ht="12.75" hidden="false" customHeight="true" outlineLevel="0" collapsed="false"/>
    <row r="4412" customFormat="false" ht="12.75" hidden="false" customHeight="true" outlineLevel="0" collapsed="false"/>
    <row r="4413" customFormat="false" ht="12.75" hidden="false" customHeight="true" outlineLevel="0" collapsed="false"/>
    <row r="4414" customFormat="false" ht="12.75" hidden="false" customHeight="true" outlineLevel="0" collapsed="false"/>
    <row r="4415" customFormat="false" ht="12.75" hidden="false" customHeight="true" outlineLevel="0" collapsed="false"/>
    <row r="4416" customFormat="false" ht="12.75" hidden="false" customHeight="true" outlineLevel="0" collapsed="false"/>
    <row r="4417" customFormat="false" ht="12.75" hidden="false" customHeight="true" outlineLevel="0" collapsed="false"/>
    <row r="4418" customFormat="false" ht="12.75" hidden="false" customHeight="true" outlineLevel="0" collapsed="false"/>
    <row r="4419" customFormat="false" ht="12.75" hidden="false" customHeight="true" outlineLevel="0" collapsed="false"/>
    <row r="4420" customFormat="false" ht="12.75" hidden="false" customHeight="true" outlineLevel="0" collapsed="false"/>
    <row r="4421" customFormat="false" ht="12.75" hidden="false" customHeight="true" outlineLevel="0" collapsed="false"/>
    <row r="4422" customFormat="false" ht="12.75" hidden="false" customHeight="true" outlineLevel="0" collapsed="false"/>
    <row r="4423" customFormat="false" ht="12.75" hidden="false" customHeight="true" outlineLevel="0" collapsed="false"/>
    <row r="4424" customFormat="false" ht="12.75" hidden="false" customHeight="true" outlineLevel="0" collapsed="false"/>
    <row r="4425" customFormat="false" ht="12.75" hidden="false" customHeight="true" outlineLevel="0" collapsed="false"/>
    <row r="4426" customFormat="false" ht="12.75" hidden="false" customHeight="true" outlineLevel="0" collapsed="false"/>
    <row r="4427" customFormat="false" ht="12.75" hidden="false" customHeight="true" outlineLevel="0" collapsed="false"/>
    <row r="4428" customFormat="false" ht="12.75" hidden="false" customHeight="true" outlineLevel="0" collapsed="false"/>
    <row r="4429" customFormat="false" ht="12.75" hidden="false" customHeight="true" outlineLevel="0" collapsed="false"/>
    <row r="4430" customFormat="false" ht="12.75" hidden="false" customHeight="true" outlineLevel="0" collapsed="false"/>
    <row r="4431" customFormat="false" ht="12.75" hidden="false" customHeight="true" outlineLevel="0" collapsed="false"/>
    <row r="4432" customFormat="false" ht="12.75" hidden="false" customHeight="true" outlineLevel="0" collapsed="false"/>
    <row r="4433" customFormat="false" ht="12.75" hidden="false" customHeight="true" outlineLevel="0" collapsed="false"/>
    <row r="4434" customFormat="false" ht="12.75" hidden="false" customHeight="true" outlineLevel="0" collapsed="false"/>
    <row r="4435" customFormat="false" ht="12.75" hidden="false" customHeight="true" outlineLevel="0" collapsed="false"/>
    <row r="4436" customFormat="false" ht="12.75" hidden="false" customHeight="true" outlineLevel="0" collapsed="false"/>
    <row r="4437" customFormat="false" ht="12.75" hidden="false" customHeight="true" outlineLevel="0" collapsed="false"/>
    <row r="4438" customFormat="false" ht="12.75" hidden="false" customHeight="true" outlineLevel="0" collapsed="false"/>
    <row r="4439" customFormat="false" ht="12.75" hidden="false" customHeight="true" outlineLevel="0" collapsed="false"/>
    <row r="4440" customFormat="false" ht="12.75" hidden="false" customHeight="true" outlineLevel="0" collapsed="false"/>
    <row r="4441" customFormat="false" ht="12.75" hidden="false" customHeight="true" outlineLevel="0" collapsed="false"/>
    <row r="4442" customFormat="false" ht="12.75" hidden="false" customHeight="true" outlineLevel="0" collapsed="false"/>
    <row r="4443" customFormat="false" ht="12.75" hidden="false" customHeight="true" outlineLevel="0" collapsed="false"/>
    <row r="4444" customFormat="false" ht="12.75" hidden="false" customHeight="true" outlineLevel="0" collapsed="false"/>
    <row r="4445" customFormat="false" ht="12.75" hidden="false" customHeight="true" outlineLevel="0" collapsed="false"/>
    <row r="4446" customFormat="false" ht="12.75" hidden="false" customHeight="true" outlineLevel="0" collapsed="false"/>
    <row r="4447" customFormat="false" ht="12.75" hidden="false" customHeight="true" outlineLevel="0" collapsed="false"/>
    <row r="4448" customFormat="false" ht="12.75" hidden="false" customHeight="true" outlineLevel="0" collapsed="false"/>
    <row r="4449" customFormat="false" ht="12.75" hidden="false" customHeight="true" outlineLevel="0" collapsed="false"/>
    <row r="4450" customFormat="false" ht="12.75" hidden="false" customHeight="true" outlineLevel="0" collapsed="false"/>
    <row r="4451" customFormat="false" ht="12.75" hidden="false" customHeight="true" outlineLevel="0" collapsed="false"/>
    <row r="4452" customFormat="false" ht="12.75" hidden="false" customHeight="true" outlineLevel="0" collapsed="false"/>
    <row r="4453" customFormat="false" ht="12.75" hidden="false" customHeight="true" outlineLevel="0" collapsed="false"/>
    <row r="4454" customFormat="false" ht="12.75" hidden="false" customHeight="true" outlineLevel="0" collapsed="false"/>
    <row r="4455" customFormat="false" ht="12.75" hidden="false" customHeight="true" outlineLevel="0" collapsed="false"/>
    <row r="4456" customFormat="false" ht="12.75" hidden="false" customHeight="true" outlineLevel="0" collapsed="false"/>
    <row r="4457" customFormat="false" ht="12.75" hidden="false" customHeight="true" outlineLevel="0" collapsed="false"/>
    <row r="4458" customFormat="false" ht="12.75" hidden="false" customHeight="true" outlineLevel="0" collapsed="false"/>
    <row r="4459" customFormat="false" ht="12.75" hidden="false" customHeight="true" outlineLevel="0" collapsed="false"/>
    <row r="4460" customFormat="false" ht="12.75" hidden="false" customHeight="true" outlineLevel="0" collapsed="false"/>
    <row r="4461" customFormat="false" ht="12.75" hidden="false" customHeight="true" outlineLevel="0" collapsed="false"/>
    <row r="4462" customFormat="false" ht="12.75" hidden="false" customHeight="true" outlineLevel="0" collapsed="false"/>
    <row r="4463" customFormat="false" ht="12.75" hidden="false" customHeight="true" outlineLevel="0" collapsed="false"/>
    <row r="4464" customFormat="false" ht="12.75" hidden="false" customHeight="true" outlineLevel="0" collapsed="false"/>
    <row r="4465" customFormat="false" ht="12.75" hidden="false" customHeight="true" outlineLevel="0" collapsed="false"/>
    <row r="4466" customFormat="false" ht="12.75" hidden="false" customHeight="true" outlineLevel="0" collapsed="false"/>
    <row r="4467" customFormat="false" ht="12.75" hidden="false" customHeight="true" outlineLevel="0" collapsed="false"/>
    <row r="4468" customFormat="false" ht="12.75" hidden="false" customHeight="true" outlineLevel="0" collapsed="false"/>
    <row r="4469" customFormat="false" ht="12.75" hidden="false" customHeight="true" outlineLevel="0" collapsed="false"/>
    <row r="4470" customFormat="false" ht="12.75" hidden="false" customHeight="true" outlineLevel="0" collapsed="false"/>
    <row r="4471" customFormat="false" ht="12.75" hidden="false" customHeight="true" outlineLevel="0" collapsed="false"/>
    <row r="4472" customFormat="false" ht="12.75" hidden="false" customHeight="true" outlineLevel="0" collapsed="false"/>
    <row r="4473" customFormat="false" ht="12.75" hidden="false" customHeight="true" outlineLevel="0" collapsed="false"/>
    <row r="4474" customFormat="false" ht="12.75" hidden="false" customHeight="true" outlineLevel="0" collapsed="false"/>
    <row r="4475" customFormat="false" ht="12.75" hidden="false" customHeight="true" outlineLevel="0" collapsed="false"/>
    <row r="4476" customFormat="false" ht="12.75" hidden="false" customHeight="true" outlineLevel="0" collapsed="false"/>
    <row r="4477" customFormat="false" ht="12.75" hidden="false" customHeight="true" outlineLevel="0" collapsed="false"/>
    <row r="4478" customFormat="false" ht="12.75" hidden="false" customHeight="true" outlineLevel="0" collapsed="false"/>
    <row r="4479" customFormat="false" ht="12.75" hidden="false" customHeight="true" outlineLevel="0" collapsed="false"/>
    <row r="4480" customFormat="false" ht="12.75" hidden="false" customHeight="true" outlineLevel="0" collapsed="false"/>
    <row r="4481" customFormat="false" ht="12.75" hidden="false" customHeight="true" outlineLevel="0" collapsed="false"/>
    <row r="4482" customFormat="false" ht="12.75" hidden="false" customHeight="true" outlineLevel="0" collapsed="false"/>
    <row r="4483" customFormat="false" ht="12.75" hidden="false" customHeight="true" outlineLevel="0" collapsed="false"/>
    <row r="4484" customFormat="false" ht="12.75" hidden="false" customHeight="true" outlineLevel="0" collapsed="false"/>
    <row r="4485" customFormat="false" ht="12.75" hidden="false" customHeight="true" outlineLevel="0" collapsed="false"/>
    <row r="4486" customFormat="false" ht="12.75" hidden="false" customHeight="true" outlineLevel="0" collapsed="false"/>
    <row r="4487" customFormat="false" ht="12.75" hidden="false" customHeight="true" outlineLevel="0" collapsed="false"/>
    <row r="4488" customFormat="false" ht="12.75" hidden="false" customHeight="true" outlineLevel="0" collapsed="false"/>
    <row r="4489" customFormat="false" ht="12.75" hidden="false" customHeight="true" outlineLevel="0" collapsed="false"/>
    <row r="4490" customFormat="false" ht="12.75" hidden="false" customHeight="true" outlineLevel="0" collapsed="false"/>
    <row r="4491" customFormat="false" ht="12.75" hidden="false" customHeight="true" outlineLevel="0" collapsed="false"/>
    <row r="4492" customFormat="false" ht="12.75" hidden="false" customHeight="true" outlineLevel="0" collapsed="false"/>
    <row r="4493" customFormat="false" ht="12.75" hidden="false" customHeight="true" outlineLevel="0" collapsed="false"/>
    <row r="4494" customFormat="false" ht="12.75" hidden="false" customHeight="true" outlineLevel="0" collapsed="false"/>
    <row r="4495" customFormat="false" ht="12.75" hidden="false" customHeight="true" outlineLevel="0" collapsed="false"/>
    <row r="4496" customFormat="false" ht="12.75" hidden="false" customHeight="true" outlineLevel="0" collapsed="false"/>
    <row r="4497" customFormat="false" ht="12.75" hidden="false" customHeight="true" outlineLevel="0" collapsed="false"/>
    <row r="4498" customFormat="false" ht="12.75" hidden="false" customHeight="true" outlineLevel="0" collapsed="false"/>
    <row r="4499" customFormat="false" ht="12.75" hidden="false" customHeight="true" outlineLevel="0" collapsed="false"/>
    <row r="4500" customFormat="false" ht="12.75" hidden="false" customHeight="true" outlineLevel="0" collapsed="false"/>
    <row r="4501" customFormat="false" ht="12.75" hidden="false" customHeight="true" outlineLevel="0" collapsed="false"/>
    <row r="4502" customFormat="false" ht="12.75" hidden="false" customHeight="true" outlineLevel="0" collapsed="false"/>
    <row r="4503" customFormat="false" ht="12.75" hidden="false" customHeight="true" outlineLevel="0" collapsed="false"/>
    <row r="4504" customFormat="false" ht="12.75" hidden="false" customHeight="true" outlineLevel="0" collapsed="false"/>
    <row r="4505" customFormat="false" ht="12.75" hidden="false" customHeight="true" outlineLevel="0" collapsed="false"/>
    <row r="4506" customFormat="false" ht="12.75" hidden="false" customHeight="true" outlineLevel="0" collapsed="false"/>
    <row r="4507" customFormat="false" ht="12.75" hidden="false" customHeight="true" outlineLevel="0" collapsed="false"/>
    <row r="4508" customFormat="false" ht="12.75" hidden="false" customHeight="true" outlineLevel="0" collapsed="false"/>
    <row r="4509" customFormat="false" ht="12.75" hidden="false" customHeight="true" outlineLevel="0" collapsed="false"/>
    <row r="4510" customFormat="false" ht="12.75" hidden="false" customHeight="true" outlineLevel="0" collapsed="false"/>
    <row r="4511" customFormat="false" ht="12.75" hidden="false" customHeight="true" outlineLevel="0" collapsed="false"/>
    <row r="4512" customFormat="false" ht="12.75" hidden="false" customHeight="true" outlineLevel="0" collapsed="false"/>
    <row r="4513" customFormat="false" ht="12.75" hidden="false" customHeight="true" outlineLevel="0" collapsed="false"/>
    <row r="4514" customFormat="false" ht="12.75" hidden="false" customHeight="true" outlineLevel="0" collapsed="false"/>
    <row r="4515" customFormat="false" ht="12.75" hidden="false" customHeight="true" outlineLevel="0" collapsed="false"/>
    <row r="4516" customFormat="false" ht="12.75" hidden="false" customHeight="true" outlineLevel="0" collapsed="false"/>
    <row r="4517" customFormat="false" ht="12.75" hidden="false" customHeight="true" outlineLevel="0" collapsed="false"/>
    <row r="4518" customFormat="false" ht="12.75" hidden="false" customHeight="true" outlineLevel="0" collapsed="false"/>
    <row r="4519" customFormat="false" ht="12.75" hidden="false" customHeight="true" outlineLevel="0" collapsed="false"/>
    <row r="4520" customFormat="false" ht="12.75" hidden="false" customHeight="true" outlineLevel="0" collapsed="false"/>
    <row r="4521" customFormat="false" ht="12.75" hidden="false" customHeight="true" outlineLevel="0" collapsed="false"/>
    <row r="4522" customFormat="false" ht="12.75" hidden="false" customHeight="true" outlineLevel="0" collapsed="false"/>
    <row r="4523" customFormat="false" ht="12.75" hidden="false" customHeight="true" outlineLevel="0" collapsed="false"/>
    <row r="4524" customFormat="false" ht="12.75" hidden="false" customHeight="true" outlineLevel="0" collapsed="false"/>
    <row r="4525" customFormat="false" ht="12.75" hidden="false" customHeight="true" outlineLevel="0" collapsed="false"/>
    <row r="4526" customFormat="false" ht="12.75" hidden="false" customHeight="true" outlineLevel="0" collapsed="false"/>
    <row r="4527" customFormat="false" ht="12.75" hidden="false" customHeight="true" outlineLevel="0" collapsed="false"/>
    <row r="4528" customFormat="false" ht="12.75" hidden="false" customHeight="true" outlineLevel="0" collapsed="false"/>
    <row r="4529" customFormat="false" ht="12.75" hidden="false" customHeight="true" outlineLevel="0" collapsed="false"/>
    <row r="4530" customFormat="false" ht="12.75" hidden="false" customHeight="true" outlineLevel="0" collapsed="false"/>
    <row r="4531" customFormat="false" ht="12.75" hidden="false" customHeight="true" outlineLevel="0" collapsed="false"/>
    <row r="4532" customFormat="false" ht="12.75" hidden="false" customHeight="true" outlineLevel="0" collapsed="false"/>
    <row r="4533" customFormat="false" ht="12.75" hidden="false" customHeight="true" outlineLevel="0" collapsed="false"/>
    <row r="4534" customFormat="false" ht="12.75" hidden="false" customHeight="true" outlineLevel="0" collapsed="false"/>
    <row r="4535" customFormat="false" ht="12.75" hidden="false" customHeight="true" outlineLevel="0" collapsed="false"/>
    <row r="4536" customFormat="false" ht="12.75" hidden="false" customHeight="true" outlineLevel="0" collapsed="false"/>
    <row r="4537" customFormat="false" ht="12.75" hidden="false" customHeight="true" outlineLevel="0" collapsed="false"/>
    <row r="4538" customFormat="false" ht="12.75" hidden="false" customHeight="true" outlineLevel="0" collapsed="false"/>
    <row r="4539" customFormat="false" ht="12.75" hidden="false" customHeight="true" outlineLevel="0" collapsed="false"/>
    <row r="4540" customFormat="false" ht="12.75" hidden="false" customHeight="true" outlineLevel="0" collapsed="false"/>
    <row r="4541" customFormat="false" ht="12.75" hidden="false" customHeight="true" outlineLevel="0" collapsed="false"/>
    <row r="4542" customFormat="false" ht="12.75" hidden="false" customHeight="true" outlineLevel="0" collapsed="false"/>
    <row r="4543" customFormat="false" ht="12.75" hidden="false" customHeight="true" outlineLevel="0" collapsed="false"/>
    <row r="4544" customFormat="false" ht="12.75" hidden="false" customHeight="true" outlineLevel="0" collapsed="false"/>
    <row r="4545" customFormat="false" ht="12.75" hidden="false" customHeight="true" outlineLevel="0" collapsed="false"/>
    <row r="4546" customFormat="false" ht="12.75" hidden="false" customHeight="true" outlineLevel="0" collapsed="false"/>
    <row r="4547" customFormat="false" ht="12.75" hidden="false" customHeight="true" outlineLevel="0" collapsed="false"/>
    <row r="4548" customFormat="false" ht="12.75" hidden="false" customHeight="true" outlineLevel="0" collapsed="false"/>
    <row r="4549" customFormat="false" ht="12.75" hidden="false" customHeight="true" outlineLevel="0" collapsed="false"/>
    <row r="4550" customFormat="false" ht="12.75" hidden="false" customHeight="true" outlineLevel="0" collapsed="false"/>
    <row r="4551" customFormat="false" ht="12.75" hidden="false" customHeight="true" outlineLevel="0" collapsed="false"/>
    <row r="4552" customFormat="false" ht="12.75" hidden="false" customHeight="true" outlineLevel="0" collapsed="false"/>
    <row r="4553" customFormat="false" ht="12.75" hidden="false" customHeight="true" outlineLevel="0" collapsed="false"/>
    <row r="4554" customFormat="false" ht="12.75" hidden="false" customHeight="true" outlineLevel="0" collapsed="false"/>
    <row r="4555" customFormat="false" ht="12.75" hidden="false" customHeight="true" outlineLevel="0" collapsed="false"/>
    <row r="4556" customFormat="false" ht="12.75" hidden="false" customHeight="true" outlineLevel="0" collapsed="false"/>
    <row r="4557" customFormat="false" ht="12.75" hidden="false" customHeight="true" outlineLevel="0" collapsed="false"/>
    <row r="4558" customFormat="false" ht="12.75" hidden="false" customHeight="true" outlineLevel="0" collapsed="false"/>
    <row r="4559" customFormat="false" ht="12.75" hidden="false" customHeight="true" outlineLevel="0" collapsed="false"/>
    <row r="4560" customFormat="false" ht="12.75" hidden="false" customHeight="true" outlineLevel="0" collapsed="false"/>
    <row r="4561" customFormat="false" ht="12.75" hidden="false" customHeight="true" outlineLevel="0" collapsed="false"/>
    <row r="4562" customFormat="false" ht="12.75" hidden="false" customHeight="true" outlineLevel="0" collapsed="false"/>
    <row r="4563" customFormat="false" ht="12.75" hidden="false" customHeight="true" outlineLevel="0" collapsed="false"/>
    <row r="4564" customFormat="false" ht="12.75" hidden="false" customHeight="true" outlineLevel="0" collapsed="false"/>
    <row r="4565" customFormat="false" ht="12.75" hidden="false" customHeight="true" outlineLevel="0" collapsed="false"/>
    <row r="4566" customFormat="false" ht="12.75" hidden="false" customHeight="true" outlineLevel="0" collapsed="false"/>
    <row r="4567" customFormat="false" ht="12.75" hidden="false" customHeight="true" outlineLevel="0" collapsed="false"/>
    <row r="4568" customFormat="false" ht="12.75" hidden="false" customHeight="true" outlineLevel="0" collapsed="false"/>
    <row r="4569" customFormat="false" ht="12.75" hidden="false" customHeight="true" outlineLevel="0" collapsed="false"/>
    <row r="4570" customFormat="false" ht="12.75" hidden="false" customHeight="true" outlineLevel="0" collapsed="false"/>
    <row r="4571" customFormat="false" ht="12.75" hidden="false" customHeight="true" outlineLevel="0" collapsed="false"/>
    <row r="4572" customFormat="false" ht="12.75" hidden="false" customHeight="true" outlineLevel="0" collapsed="false"/>
    <row r="4573" customFormat="false" ht="12.75" hidden="false" customHeight="true" outlineLevel="0" collapsed="false"/>
    <row r="4574" customFormat="false" ht="12.75" hidden="false" customHeight="true" outlineLevel="0" collapsed="false"/>
    <row r="4575" customFormat="false" ht="12.75" hidden="false" customHeight="true" outlineLevel="0" collapsed="false"/>
    <row r="4576" customFormat="false" ht="12.75" hidden="false" customHeight="true" outlineLevel="0" collapsed="false"/>
    <row r="4577" customFormat="false" ht="12.75" hidden="false" customHeight="true" outlineLevel="0" collapsed="false"/>
    <row r="4578" customFormat="false" ht="12.75" hidden="false" customHeight="true" outlineLevel="0" collapsed="false"/>
    <row r="4579" customFormat="false" ht="12.75" hidden="false" customHeight="true" outlineLevel="0" collapsed="false"/>
    <row r="4580" customFormat="false" ht="12.75" hidden="false" customHeight="true" outlineLevel="0" collapsed="false"/>
    <row r="4581" customFormat="false" ht="12.75" hidden="false" customHeight="true" outlineLevel="0" collapsed="false"/>
    <row r="4582" customFormat="false" ht="12.75" hidden="false" customHeight="true" outlineLevel="0" collapsed="false"/>
    <row r="4583" customFormat="false" ht="12.75" hidden="false" customHeight="true" outlineLevel="0" collapsed="false"/>
    <row r="4584" customFormat="false" ht="12.75" hidden="false" customHeight="true" outlineLevel="0" collapsed="false"/>
    <row r="4585" customFormat="false" ht="12.75" hidden="false" customHeight="true" outlineLevel="0" collapsed="false"/>
    <row r="4586" customFormat="false" ht="12.75" hidden="false" customHeight="true" outlineLevel="0" collapsed="false"/>
    <row r="4587" customFormat="false" ht="12.75" hidden="false" customHeight="true" outlineLevel="0" collapsed="false"/>
    <row r="4588" customFormat="false" ht="12.75" hidden="false" customHeight="true" outlineLevel="0" collapsed="false"/>
    <row r="4589" customFormat="false" ht="12.75" hidden="false" customHeight="true" outlineLevel="0" collapsed="false"/>
    <row r="4590" customFormat="false" ht="12.75" hidden="false" customHeight="true" outlineLevel="0" collapsed="false"/>
    <row r="4591" customFormat="false" ht="12.75" hidden="false" customHeight="true" outlineLevel="0" collapsed="false"/>
    <row r="4592" customFormat="false" ht="12.75" hidden="false" customHeight="true" outlineLevel="0" collapsed="false"/>
    <row r="4593" customFormat="false" ht="12.75" hidden="false" customHeight="true" outlineLevel="0" collapsed="false"/>
    <row r="4594" customFormat="false" ht="12.75" hidden="false" customHeight="true" outlineLevel="0" collapsed="false"/>
    <row r="4595" customFormat="false" ht="12.75" hidden="false" customHeight="true" outlineLevel="0" collapsed="false"/>
    <row r="4596" customFormat="false" ht="12.75" hidden="false" customHeight="true" outlineLevel="0" collapsed="false"/>
    <row r="4597" customFormat="false" ht="12.75" hidden="false" customHeight="true" outlineLevel="0" collapsed="false"/>
    <row r="4598" customFormat="false" ht="12.75" hidden="false" customHeight="true" outlineLevel="0" collapsed="false"/>
    <row r="4599" customFormat="false" ht="12.75" hidden="false" customHeight="true" outlineLevel="0" collapsed="false"/>
    <row r="4600" customFormat="false" ht="12.75" hidden="false" customHeight="true" outlineLevel="0" collapsed="false"/>
    <row r="4601" customFormat="false" ht="12.75" hidden="false" customHeight="true" outlineLevel="0" collapsed="false"/>
    <row r="4602" customFormat="false" ht="12.75" hidden="false" customHeight="true" outlineLevel="0" collapsed="false"/>
    <row r="4603" customFormat="false" ht="12.75" hidden="false" customHeight="true" outlineLevel="0" collapsed="false"/>
    <row r="4604" customFormat="false" ht="12.75" hidden="false" customHeight="true" outlineLevel="0" collapsed="false"/>
    <row r="4605" customFormat="false" ht="12.75" hidden="false" customHeight="true" outlineLevel="0" collapsed="false"/>
    <row r="4606" customFormat="false" ht="12.75" hidden="false" customHeight="true" outlineLevel="0" collapsed="false"/>
    <row r="4607" customFormat="false" ht="12.75" hidden="false" customHeight="true" outlineLevel="0" collapsed="false"/>
    <row r="4608" customFormat="false" ht="12.75" hidden="false" customHeight="true" outlineLevel="0" collapsed="false"/>
    <row r="4609" customFormat="false" ht="12.75" hidden="false" customHeight="true" outlineLevel="0" collapsed="false"/>
    <row r="4610" customFormat="false" ht="12.75" hidden="false" customHeight="true" outlineLevel="0" collapsed="false"/>
    <row r="4611" customFormat="false" ht="12.75" hidden="false" customHeight="true" outlineLevel="0" collapsed="false"/>
    <row r="4612" customFormat="false" ht="12.75" hidden="false" customHeight="true" outlineLevel="0" collapsed="false"/>
    <row r="4613" customFormat="false" ht="12.75" hidden="false" customHeight="true" outlineLevel="0" collapsed="false"/>
    <row r="4614" customFormat="false" ht="12.75" hidden="false" customHeight="true" outlineLevel="0" collapsed="false"/>
    <row r="4615" customFormat="false" ht="12.75" hidden="false" customHeight="true" outlineLevel="0" collapsed="false"/>
    <row r="4616" customFormat="false" ht="12.75" hidden="false" customHeight="true" outlineLevel="0" collapsed="false"/>
    <row r="4617" customFormat="false" ht="12.75" hidden="false" customHeight="true" outlineLevel="0" collapsed="false"/>
    <row r="4618" customFormat="false" ht="12.75" hidden="false" customHeight="true" outlineLevel="0" collapsed="false"/>
    <row r="4619" customFormat="false" ht="12.75" hidden="false" customHeight="true" outlineLevel="0" collapsed="false"/>
    <row r="4620" customFormat="false" ht="12.75" hidden="false" customHeight="true" outlineLevel="0" collapsed="false"/>
    <row r="4621" customFormat="false" ht="12.75" hidden="false" customHeight="true" outlineLevel="0" collapsed="false"/>
    <row r="4622" customFormat="false" ht="12.75" hidden="false" customHeight="true" outlineLevel="0" collapsed="false"/>
    <row r="4623" customFormat="false" ht="12.75" hidden="false" customHeight="true" outlineLevel="0" collapsed="false"/>
    <row r="4624" customFormat="false" ht="12.75" hidden="false" customHeight="true" outlineLevel="0" collapsed="false"/>
    <row r="4625" customFormat="false" ht="12.75" hidden="false" customHeight="true" outlineLevel="0" collapsed="false"/>
    <row r="4626" customFormat="false" ht="12.75" hidden="false" customHeight="true" outlineLevel="0" collapsed="false"/>
    <row r="4627" customFormat="false" ht="12.75" hidden="false" customHeight="true" outlineLevel="0" collapsed="false"/>
    <row r="4628" customFormat="false" ht="12.75" hidden="false" customHeight="true" outlineLevel="0" collapsed="false"/>
    <row r="4629" customFormat="false" ht="12.75" hidden="false" customHeight="true" outlineLevel="0" collapsed="false"/>
    <row r="4630" customFormat="false" ht="12.75" hidden="false" customHeight="true" outlineLevel="0" collapsed="false"/>
    <row r="4631" customFormat="false" ht="12.75" hidden="false" customHeight="true" outlineLevel="0" collapsed="false"/>
    <row r="4632" customFormat="false" ht="12.75" hidden="false" customHeight="true" outlineLevel="0" collapsed="false"/>
    <row r="4633" customFormat="false" ht="12.75" hidden="false" customHeight="true" outlineLevel="0" collapsed="false"/>
    <row r="4634" customFormat="false" ht="12.75" hidden="false" customHeight="true" outlineLevel="0" collapsed="false"/>
    <row r="4635" customFormat="false" ht="12.75" hidden="false" customHeight="true" outlineLevel="0" collapsed="false"/>
    <row r="4636" customFormat="false" ht="12.75" hidden="false" customHeight="true" outlineLevel="0" collapsed="false"/>
    <row r="4637" customFormat="false" ht="12.75" hidden="false" customHeight="true" outlineLevel="0" collapsed="false"/>
    <row r="4638" customFormat="false" ht="12.75" hidden="false" customHeight="true" outlineLevel="0" collapsed="false"/>
    <row r="4639" customFormat="false" ht="12.75" hidden="false" customHeight="true" outlineLevel="0" collapsed="false"/>
    <row r="4640" customFormat="false" ht="12.75" hidden="false" customHeight="true" outlineLevel="0" collapsed="false"/>
    <row r="4641" customFormat="false" ht="12.75" hidden="false" customHeight="true" outlineLevel="0" collapsed="false"/>
    <row r="4642" customFormat="false" ht="12.75" hidden="false" customHeight="true" outlineLevel="0" collapsed="false"/>
    <row r="4643" customFormat="false" ht="12.75" hidden="false" customHeight="true" outlineLevel="0" collapsed="false"/>
    <row r="4644" customFormat="false" ht="12.75" hidden="false" customHeight="true" outlineLevel="0" collapsed="false"/>
    <row r="4645" customFormat="false" ht="12.75" hidden="false" customHeight="true" outlineLevel="0" collapsed="false"/>
    <row r="4646" customFormat="false" ht="12.75" hidden="false" customHeight="true" outlineLevel="0" collapsed="false"/>
    <row r="4647" customFormat="false" ht="12.75" hidden="false" customHeight="true" outlineLevel="0" collapsed="false"/>
    <row r="4648" customFormat="false" ht="12.75" hidden="false" customHeight="true" outlineLevel="0" collapsed="false"/>
    <row r="4649" customFormat="false" ht="12.75" hidden="false" customHeight="true" outlineLevel="0" collapsed="false"/>
    <row r="4650" customFormat="false" ht="12.75" hidden="false" customHeight="true" outlineLevel="0" collapsed="false"/>
    <row r="4651" customFormat="false" ht="12.75" hidden="false" customHeight="true" outlineLevel="0" collapsed="false"/>
    <row r="4652" customFormat="false" ht="12.75" hidden="false" customHeight="true" outlineLevel="0" collapsed="false"/>
    <row r="4653" customFormat="false" ht="12.75" hidden="false" customHeight="true" outlineLevel="0" collapsed="false"/>
    <row r="4654" customFormat="false" ht="12.75" hidden="false" customHeight="true" outlineLevel="0" collapsed="false"/>
    <row r="4655" customFormat="false" ht="12.75" hidden="false" customHeight="true" outlineLevel="0" collapsed="false"/>
    <row r="4656" customFormat="false" ht="12.75" hidden="false" customHeight="true" outlineLevel="0" collapsed="false"/>
    <row r="4657" customFormat="false" ht="12.75" hidden="false" customHeight="true" outlineLevel="0" collapsed="false"/>
    <row r="4658" customFormat="false" ht="12.75" hidden="false" customHeight="true" outlineLevel="0" collapsed="false"/>
    <row r="4659" customFormat="false" ht="12.75" hidden="false" customHeight="true" outlineLevel="0" collapsed="false"/>
    <row r="4660" customFormat="false" ht="12.75" hidden="false" customHeight="true" outlineLevel="0" collapsed="false"/>
    <row r="4661" customFormat="false" ht="12.75" hidden="false" customHeight="true" outlineLevel="0" collapsed="false"/>
    <row r="4662" customFormat="false" ht="12.75" hidden="false" customHeight="true" outlineLevel="0" collapsed="false"/>
    <row r="4663" customFormat="false" ht="12.75" hidden="false" customHeight="true" outlineLevel="0" collapsed="false"/>
    <row r="4664" customFormat="false" ht="12.75" hidden="false" customHeight="true" outlineLevel="0" collapsed="false"/>
    <row r="4665" customFormat="false" ht="12.75" hidden="false" customHeight="true" outlineLevel="0" collapsed="false"/>
    <row r="4666" customFormat="false" ht="12.75" hidden="false" customHeight="true" outlineLevel="0" collapsed="false"/>
    <row r="4667" customFormat="false" ht="12.75" hidden="false" customHeight="true" outlineLevel="0" collapsed="false"/>
    <row r="4668" customFormat="false" ht="12.75" hidden="false" customHeight="true" outlineLevel="0" collapsed="false"/>
    <row r="4669" customFormat="false" ht="12.75" hidden="false" customHeight="true" outlineLevel="0" collapsed="false"/>
    <row r="4670" customFormat="false" ht="12.75" hidden="false" customHeight="true" outlineLevel="0" collapsed="false"/>
    <row r="4671" customFormat="false" ht="12.75" hidden="false" customHeight="true" outlineLevel="0" collapsed="false"/>
    <row r="4672" customFormat="false" ht="12.75" hidden="false" customHeight="true" outlineLevel="0" collapsed="false"/>
    <row r="4673" customFormat="false" ht="12.75" hidden="false" customHeight="true" outlineLevel="0" collapsed="false"/>
    <row r="4674" customFormat="false" ht="12.75" hidden="false" customHeight="true" outlineLevel="0" collapsed="false"/>
    <row r="4675" customFormat="false" ht="12.75" hidden="false" customHeight="true" outlineLevel="0" collapsed="false"/>
    <row r="4676" customFormat="false" ht="12.75" hidden="false" customHeight="true" outlineLevel="0" collapsed="false"/>
    <row r="4677" customFormat="false" ht="12.75" hidden="false" customHeight="true" outlineLevel="0" collapsed="false"/>
    <row r="4678" customFormat="false" ht="12.75" hidden="false" customHeight="true" outlineLevel="0" collapsed="false"/>
    <row r="4679" customFormat="false" ht="12.75" hidden="false" customHeight="true" outlineLevel="0" collapsed="false"/>
    <row r="4680" customFormat="false" ht="12.75" hidden="false" customHeight="true" outlineLevel="0" collapsed="false"/>
    <row r="4681" customFormat="false" ht="12.75" hidden="false" customHeight="true" outlineLevel="0" collapsed="false"/>
    <row r="4682" customFormat="false" ht="12.75" hidden="false" customHeight="true" outlineLevel="0" collapsed="false"/>
    <row r="4683" customFormat="false" ht="12.75" hidden="false" customHeight="true" outlineLevel="0" collapsed="false"/>
    <row r="4684" customFormat="false" ht="12.75" hidden="false" customHeight="true" outlineLevel="0" collapsed="false"/>
    <row r="4685" customFormat="false" ht="12.75" hidden="false" customHeight="true" outlineLevel="0" collapsed="false"/>
    <row r="4686" customFormat="false" ht="12.75" hidden="false" customHeight="true" outlineLevel="0" collapsed="false"/>
    <row r="4687" customFormat="false" ht="12.75" hidden="false" customHeight="true" outlineLevel="0" collapsed="false"/>
    <row r="4688" customFormat="false" ht="12.75" hidden="false" customHeight="true" outlineLevel="0" collapsed="false"/>
    <row r="4689" customFormat="false" ht="12.75" hidden="false" customHeight="true" outlineLevel="0" collapsed="false"/>
    <row r="4690" customFormat="false" ht="12.75" hidden="false" customHeight="true" outlineLevel="0" collapsed="false"/>
    <row r="4691" customFormat="false" ht="12.75" hidden="false" customHeight="true" outlineLevel="0" collapsed="false"/>
    <row r="4692" customFormat="false" ht="12.75" hidden="false" customHeight="true" outlineLevel="0" collapsed="false"/>
    <row r="4693" customFormat="false" ht="12.75" hidden="false" customHeight="true" outlineLevel="0" collapsed="false"/>
    <row r="4694" customFormat="false" ht="12.75" hidden="false" customHeight="true" outlineLevel="0" collapsed="false"/>
    <row r="4695" customFormat="false" ht="12.75" hidden="false" customHeight="true" outlineLevel="0" collapsed="false"/>
    <row r="4696" customFormat="false" ht="12.75" hidden="false" customHeight="true" outlineLevel="0" collapsed="false"/>
    <row r="4697" customFormat="false" ht="12.75" hidden="false" customHeight="true" outlineLevel="0" collapsed="false"/>
    <row r="4698" customFormat="false" ht="12.75" hidden="false" customHeight="true" outlineLevel="0" collapsed="false"/>
    <row r="4699" customFormat="false" ht="12.75" hidden="false" customHeight="true" outlineLevel="0" collapsed="false"/>
    <row r="4700" customFormat="false" ht="12.75" hidden="false" customHeight="true" outlineLevel="0" collapsed="false"/>
    <row r="4701" customFormat="false" ht="12.75" hidden="false" customHeight="true" outlineLevel="0" collapsed="false"/>
    <row r="4702" customFormat="false" ht="12.75" hidden="false" customHeight="true" outlineLevel="0" collapsed="false"/>
    <row r="4703" customFormat="false" ht="12.75" hidden="false" customHeight="true" outlineLevel="0" collapsed="false"/>
    <row r="4704" customFormat="false" ht="12.75" hidden="false" customHeight="true" outlineLevel="0" collapsed="false"/>
    <row r="4705" customFormat="false" ht="12.75" hidden="false" customHeight="true" outlineLevel="0" collapsed="false"/>
    <row r="4706" customFormat="false" ht="12.75" hidden="false" customHeight="true" outlineLevel="0" collapsed="false"/>
    <row r="4707" customFormat="false" ht="12.75" hidden="false" customHeight="true" outlineLevel="0" collapsed="false"/>
    <row r="4708" customFormat="false" ht="12.75" hidden="false" customHeight="true" outlineLevel="0" collapsed="false"/>
    <row r="4709" customFormat="false" ht="12.75" hidden="false" customHeight="true" outlineLevel="0" collapsed="false"/>
    <row r="4710" customFormat="false" ht="12.75" hidden="false" customHeight="true" outlineLevel="0" collapsed="false"/>
    <row r="4711" customFormat="false" ht="12.75" hidden="false" customHeight="true" outlineLevel="0" collapsed="false"/>
    <row r="4712" customFormat="false" ht="12.75" hidden="false" customHeight="true" outlineLevel="0" collapsed="false"/>
    <row r="4713" customFormat="false" ht="12.75" hidden="false" customHeight="true" outlineLevel="0" collapsed="false"/>
    <row r="4714" customFormat="false" ht="12.75" hidden="false" customHeight="true" outlineLevel="0" collapsed="false"/>
    <row r="4715" customFormat="false" ht="12.75" hidden="false" customHeight="true" outlineLevel="0" collapsed="false"/>
    <row r="4716" customFormat="false" ht="12.75" hidden="false" customHeight="true" outlineLevel="0" collapsed="false"/>
    <row r="4717" customFormat="false" ht="12.75" hidden="false" customHeight="true" outlineLevel="0" collapsed="false"/>
    <row r="4718" customFormat="false" ht="12.75" hidden="false" customHeight="true" outlineLevel="0" collapsed="false"/>
    <row r="4719" customFormat="false" ht="12.75" hidden="false" customHeight="true" outlineLevel="0" collapsed="false"/>
    <row r="4720" customFormat="false" ht="12.75" hidden="false" customHeight="true" outlineLevel="0" collapsed="false"/>
    <row r="4721" customFormat="false" ht="12.75" hidden="false" customHeight="true" outlineLevel="0" collapsed="false"/>
    <row r="4722" customFormat="false" ht="12.75" hidden="false" customHeight="true" outlineLevel="0" collapsed="false"/>
    <row r="4723" customFormat="false" ht="12.75" hidden="false" customHeight="true" outlineLevel="0" collapsed="false"/>
    <row r="4724" customFormat="false" ht="12.75" hidden="false" customHeight="true" outlineLevel="0" collapsed="false"/>
    <row r="4725" customFormat="false" ht="12.75" hidden="false" customHeight="true" outlineLevel="0" collapsed="false"/>
    <row r="4726" customFormat="false" ht="12.75" hidden="false" customHeight="true" outlineLevel="0" collapsed="false"/>
    <row r="4727" customFormat="false" ht="12.75" hidden="false" customHeight="true" outlineLevel="0" collapsed="false"/>
    <row r="4728" customFormat="false" ht="12.75" hidden="false" customHeight="true" outlineLevel="0" collapsed="false"/>
    <row r="4729" customFormat="false" ht="12.75" hidden="false" customHeight="true" outlineLevel="0" collapsed="false"/>
    <row r="4730" customFormat="false" ht="12.75" hidden="false" customHeight="true" outlineLevel="0" collapsed="false"/>
    <row r="4731" customFormat="false" ht="12.75" hidden="false" customHeight="true" outlineLevel="0" collapsed="false"/>
    <row r="4732" customFormat="false" ht="12.75" hidden="false" customHeight="true" outlineLevel="0" collapsed="false"/>
    <row r="4733" customFormat="false" ht="12.75" hidden="false" customHeight="true" outlineLevel="0" collapsed="false"/>
    <row r="4734" customFormat="false" ht="12.75" hidden="false" customHeight="true" outlineLevel="0" collapsed="false"/>
    <row r="4735" customFormat="false" ht="12.75" hidden="false" customHeight="true" outlineLevel="0" collapsed="false"/>
    <row r="4736" customFormat="false" ht="12.75" hidden="false" customHeight="true" outlineLevel="0" collapsed="false"/>
    <row r="4737" customFormat="false" ht="12.75" hidden="false" customHeight="true" outlineLevel="0" collapsed="false"/>
    <row r="4738" customFormat="false" ht="12.75" hidden="false" customHeight="true" outlineLevel="0" collapsed="false"/>
    <row r="4739" customFormat="false" ht="12.75" hidden="false" customHeight="true" outlineLevel="0" collapsed="false"/>
    <row r="4740" customFormat="false" ht="12.75" hidden="false" customHeight="true" outlineLevel="0" collapsed="false"/>
    <row r="4741" customFormat="false" ht="12.75" hidden="false" customHeight="true" outlineLevel="0" collapsed="false"/>
    <row r="4742" customFormat="false" ht="12.75" hidden="false" customHeight="true" outlineLevel="0" collapsed="false"/>
    <row r="4743" customFormat="false" ht="12.75" hidden="false" customHeight="true" outlineLevel="0" collapsed="false"/>
    <row r="4744" customFormat="false" ht="12.75" hidden="false" customHeight="true" outlineLevel="0" collapsed="false"/>
    <row r="4745" customFormat="false" ht="12.75" hidden="false" customHeight="true" outlineLevel="0" collapsed="false"/>
    <row r="4746" customFormat="false" ht="12.75" hidden="false" customHeight="true" outlineLevel="0" collapsed="false"/>
    <row r="4747" customFormat="false" ht="12.75" hidden="false" customHeight="true" outlineLevel="0" collapsed="false"/>
    <row r="4748" customFormat="false" ht="12.75" hidden="false" customHeight="true" outlineLevel="0" collapsed="false"/>
    <row r="4749" customFormat="false" ht="12.75" hidden="false" customHeight="true" outlineLevel="0" collapsed="false"/>
    <row r="4750" customFormat="false" ht="12.75" hidden="false" customHeight="true" outlineLevel="0" collapsed="false"/>
    <row r="4751" customFormat="false" ht="12.75" hidden="false" customHeight="true" outlineLevel="0" collapsed="false"/>
    <row r="4752" customFormat="false" ht="12.75" hidden="false" customHeight="true" outlineLevel="0" collapsed="false"/>
    <row r="4753" customFormat="false" ht="12.75" hidden="false" customHeight="true" outlineLevel="0" collapsed="false"/>
    <row r="4754" customFormat="false" ht="12.75" hidden="false" customHeight="true" outlineLevel="0" collapsed="false"/>
    <row r="4755" customFormat="false" ht="12.75" hidden="false" customHeight="true" outlineLevel="0" collapsed="false"/>
    <row r="4756" customFormat="false" ht="12.75" hidden="false" customHeight="true" outlineLevel="0" collapsed="false"/>
    <row r="4757" customFormat="false" ht="12.75" hidden="false" customHeight="true" outlineLevel="0" collapsed="false"/>
    <row r="4758" customFormat="false" ht="12.75" hidden="false" customHeight="true" outlineLevel="0" collapsed="false"/>
    <row r="4759" customFormat="false" ht="12.75" hidden="false" customHeight="true" outlineLevel="0" collapsed="false"/>
    <row r="4760" customFormat="false" ht="12.75" hidden="false" customHeight="true" outlineLevel="0" collapsed="false"/>
    <row r="4761" customFormat="false" ht="12.75" hidden="false" customHeight="true" outlineLevel="0" collapsed="false"/>
    <row r="4762" customFormat="false" ht="12.75" hidden="false" customHeight="true" outlineLevel="0" collapsed="false"/>
    <row r="4763" customFormat="false" ht="12.75" hidden="false" customHeight="true" outlineLevel="0" collapsed="false"/>
    <row r="4764" customFormat="false" ht="12.75" hidden="false" customHeight="true" outlineLevel="0" collapsed="false"/>
    <row r="4765" customFormat="false" ht="12.75" hidden="false" customHeight="true" outlineLevel="0" collapsed="false"/>
    <row r="4766" customFormat="false" ht="12.75" hidden="false" customHeight="true" outlineLevel="0" collapsed="false"/>
    <row r="4767" customFormat="false" ht="12.75" hidden="false" customHeight="true" outlineLevel="0" collapsed="false"/>
    <row r="4768" customFormat="false" ht="12.75" hidden="false" customHeight="true" outlineLevel="0" collapsed="false"/>
    <row r="4769" customFormat="false" ht="12.75" hidden="false" customHeight="true" outlineLevel="0" collapsed="false"/>
    <row r="4770" customFormat="false" ht="12.75" hidden="false" customHeight="true" outlineLevel="0" collapsed="false"/>
    <row r="4771" customFormat="false" ht="12.75" hidden="false" customHeight="true" outlineLevel="0" collapsed="false"/>
    <row r="4772" customFormat="false" ht="12.75" hidden="false" customHeight="true" outlineLevel="0" collapsed="false"/>
    <row r="4773" customFormat="false" ht="12.75" hidden="false" customHeight="true" outlineLevel="0" collapsed="false"/>
    <row r="4774" customFormat="false" ht="12.75" hidden="false" customHeight="true" outlineLevel="0" collapsed="false"/>
    <row r="4775" customFormat="false" ht="12.75" hidden="false" customHeight="true" outlineLevel="0" collapsed="false"/>
    <row r="4776" customFormat="false" ht="12.75" hidden="false" customHeight="true" outlineLevel="0" collapsed="false"/>
    <row r="4777" customFormat="false" ht="12.75" hidden="false" customHeight="true" outlineLevel="0" collapsed="false"/>
    <row r="4778" customFormat="false" ht="12.75" hidden="false" customHeight="true" outlineLevel="0" collapsed="false"/>
    <row r="4779" customFormat="false" ht="12.75" hidden="false" customHeight="true" outlineLevel="0" collapsed="false"/>
    <row r="4780" customFormat="false" ht="12.75" hidden="false" customHeight="true" outlineLevel="0" collapsed="false"/>
    <row r="4781" customFormat="false" ht="12.75" hidden="false" customHeight="true" outlineLevel="0" collapsed="false"/>
    <row r="4782" customFormat="false" ht="12.75" hidden="false" customHeight="true" outlineLevel="0" collapsed="false"/>
    <row r="4783" customFormat="false" ht="12.75" hidden="false" customHeight="true" outlineLevel="0" collapsed="false"/>
    <row r="4784" customFormat="false" ht="12.75" hidden="false" customHeight="true" outlineLevel="0" collapsed="false"/>
    <row r="4785" customFormat="false" ht="12.75" hidden="false" customHeight="true" outlineLevel="0" collapsed="false"/>
    <row r="4786" customFormat="false" ht="12.75" hidden="false" customHeight="true" outlineLevel="0" collapsed="false"/>
    <row r="4787" customFormat="false" ht="12.75" hidden="false" customHeight="true" outlineLevel="0" collapsed="false"/>
    <row r="4788" customFormat="false" ht="12.75" hidden="false" customHeight="true" outlineLevel="0" collapsed="false"/>
    <row r="4789" customFormat="false" ht="12.75" hidden="false" customHeight="true" outlineLevel="0" collapsed="false"/>
    <row r="4790" customFormat="false" ht="12.75" hidden="false" customHeight="true" outlineLevel="0" collapsed="false"/>
    <row r="4791" customFormat="false" ht="12.75" hidden="false" customHeight="true" outlineLevel="0" collapsed="false"/>
    <row r="4792" customFormat="false" ht="12.75" hidden="false" customHeight="true" outlineLevel="0" collapsed="false"/>
    <row r="4793" customFormat="false" ht="12.75" hidden="false" customHeight="true" outlineLevel="0" collapsed="false"/>
    <row r="4794" customFormat="false" ht="12.75" hidden="false" customHeight="true" outlineLevel="0" collapsed="false"/>
    <row r="4795" customFormat="false" ht="12.75" hidden="false" customHeight="true" outlineLevel="0" collapsed="false"/>
    <row r="4796" customFormat="false" ht="12.75" hidden="false" customHeight="true" outlineLevel="0" collapsed="false"/>
    <row r="4797" customFormat="false" ht="12.75" hidden="false" customHeight="true" outlineLevel="0" collapsed="false"/>
    <row r="4798" customFormat="false" ht="12.75" hidden="false" customHeight="true" outlineLevel="0" collapsed="false"/>
    <row r="4799" customFormat="false" ht="12.75" hidden="false" customHeight="true" outlineLevel="0" collapsed="false"/>
    <row r="4800" customFormat="false" ht="12.75" hidden="false" customHeight="true" outlineLevel="0" collapsed="false"/>
    <row r="4801" customFormat="false" ht="12.75" hidden="false" customHeight="true" outlineLevel="0" collapsed="false"/>
    <row r="4802" customFormat="false" ht="12.75" hidden="false" customHeight="true" outlineLevel="0" collapsed="false"/>
    <row r="4803" customFormat="false" ht="12.75" hidden="false" customHeight="true" outlineLevel="0" collapsed="false"/>
    <row r="4804" customFormat="false" ht="12.75" hidden="false" customHeight="true" outlineLevel="0" collapsed="false"/>
    <row r="4805" customFormat="false" ht="12.75" hidden="false" customHeight="true" outlineLevel="0" collapsed="false"/>
    <row r="4806" customFormat="false" ht="12.75" hidden="false" customHeight="true" outlineLevel="0" collapsed="false"/>
    <row r="4807" customFormat="false" ht="12.75" hidden="false" customHeight="true" outlineLevel="0" collapsed="false"/>
    <row r="4808" customFormat="false" ht="12.75" hidden="false" customHeight="true" outlineLevel="0" collapsed="false"/>
    <row r="4809" customFormat="false" ht="12.75" hidden="false" customHeight="true" outlineLevel="0" collapsed="false"/>
    <row r="4810" customFormat="false" ht="12.75" hidden="false" customHeight="true" outlineLevel="0" collapsed="false"/>
    <row r="4811" customFormat="false" ht="12.75" hidden="false" customHeight="true" outlineLevel="0" collapsed="false"/>
    <row r="4812" customFormat="false" ht="12.75" hidden="false" customHeight="true" outlineLevel="0" collapsed="false"/>
    <row r="4813" customFormat="false" ht="12.75" hidden="false" customHeight="true" outlineLevel="0" collapsed="false"/>
    <row r="4814" customFormat="false" ht="12.75" hidden="false" customHeight="true" outlineLevel="0" collapsed="false"/>
    <row r="4815" customFormat="false" ht="12.75" hidden="false" customHeight="true" outlineLevel="0" collapsed="false"/>
    <row r="4816" customFormat="false" ht="12.75" hidden="false" customHeight="true" outlineLevel="0" collapsed="false"/>
    <row r="4817" customFormat="false" ht="12.75" hidden="false" customHeight="true" outlineLevel="0" collapsed="false"/>
    <row r="4818" customFormat="false" ht="12.75" hidden="false" customHeight="true" outlineLevel="0" collapsed="false"/>
    <row r="4819" customFormat="false" ht="12.75" hidden="false" customHeight="true" outlineLevel="0" collapsed="false"/>
    <row r="4820" customFormat="false" ht="12.75" hidden="false" customHeight="true" outlineLevel="0" collapsed="false"/>
    <row r="4821" customFormat="false" ht="12.75" hidden="false" customHeight="true" outlineLevel="0" collapsed="false"/>
    <row r="4822" customFormat="false" ht="12.75" hidden="false" customHeight="true" outlineLevel="0" collapsed="false"/>
    <row r="4823" customFormat="false" ht="12.75" hidden="false" customHeight="true" outlineLevel="0" collapsed="false"/>
    <row r="4824" customFormat="false" ht="12.75" hidden="false" customHeight="true" outlineLevel="0" collapsed="false"/>
    <row r="4825" customFormat="false" ht="12.75" hidden="false" customHeight="true" outlineLevel="0" collapsed="false"/>
    <row r="4826" customFormat="false" ht="12.75" hidden="false" customHeight="true" outlineLevel="0" collapsed="false"/>
    <row r="4827" customFormat="false" ht="12.75" hidden="false" customHeight="true" outlineLevel="0" collapsed="false"/>
    <row r="4828" customFormat="false" ht="12.75" hidden="false" customHeight="true" outlineLevel="0" collapsed="false"/>
    <row r="4829" customFormat="false" ht="12.75" hidden="false" customHeight="true" outlineLevel="0" collapsed="false"/>
    <row r="4830" customFormat="false" ht="12.75" hidden="false" customHeight="true" outlineLevel="0" collapsed="false"/>
    <row r="4831" customFormat="false" ht="12.75" hidden="false" customHeight="true" outlineLevel="0" collapsed="false"/>
    <row r="4832" customFormat="false" ht="12.75" hidden="false" customHeight="true" outlineLevel="0" collapsed="false"/>
    <row r="4833" customFormat="false" ht="12.75" hidden="false" customHeight="true" outlineLevel="0" collapsed="false"/>
    <row r="4834" customFormat="false" ht="12.75" hidden="false" customHeight="true" outlineLevel="0" collapsed="false"/>
    <row r="4835" customFormat="false" ht="12.75" hidden="false" customHeight="true" outlineLevel="0" collapsed="false"/>
    <row r="4836" customFormat="false" ht="12.75" hidden="false" customHeight="true" outlineLevel="0" collapsed="false"/>
    <row r="4837" customFormat="false" ht="12.75" hidden="false" customHeight="true" outlineLevel="0" collapsed="false"/>
    <row r="4838" customFormat="false" ht="12.75" hidden="false" customHeight="true" outlineLevel="0" collapsed="false"/>
    <row r="4839" customFormat="false" ht="12.75" hidden="false" customHeight="true" outlineLevel="0" collapsed="false"/>
    <row r="4840" customFormat="false" ht="12.75" hidden="false" customHeight="true" outlineLevel="0" collapsed="false"/>
    <row r="4841" customFormat="false" ht="12.75" hidden="false" customHeight="true" outlineLevel="0" collapsed="false"/>
    <row r="4842" customFormat="false" ht="12.75" hidden="false" customHeight="true" outlineLevel="0" collapsed="false"/>
    <row r="4843" customFormat="false" ht="12.75" hidden="false" customHeight="true" outlineLevel="0" collapsed="false"/>
    <row r="4844" customFormat="false" ht="12.75" hidden="false" customHeight="true" outlineLevel="0" collapsed="false"/>
    <row r="4845" customFormat="false" ht="12.75" hidden="false" customHeight="true" outlineLevel="0" collapsed="false"/>
    <row r="4846" customFormat="false" ht="12.75" hidden="false" customHeight="true" outlineLevel="0" collapsed="false"/>
    <row r="4847" customFormat="false" ht="12.75" hidden="false" customHeight="true" outlineLevel="0" collapsed="false"/>
    <row r="4848" customFormat="false" ht="12.75" hidden="false" customHeight="true" outlineLevel="0" collapsed="false"/>
    <row r="4849" customFormat="false" ht="12.75" hidden="false" customHeight="true" outlineLevel="0" collapsed="false"/>
    <row r="4850" customFormat="false" ht="12.75" hidden="false" customHeight="true" outlineLevel="0" collapsed="false"/>
    <row r="4851" customFormat="false" ht="12.75" hidden="false" customHeight="true" outlineLevel="0" collapsed="false"/>
    <row r="4852" customFormat="false" ht="12.75" hidden="false" customHeight="true" outlineLevel="0" collapsed="false"/>
    <row r="4853" customFormat="false" ht="12.75" hidden="false" customHeight="true" outlineLevel="0" collapsed="false"/>
    <row r="4854" customFormat="false" ht="12.75" hidden="false" customHeight="true" outlineLevel="0" collapsed="false"/>
    <row r="4855" customFormat="false" ht="12.75" hidden="false" customHeight="true" outlineLevel="0" collapsed="false"/>
    <row r="4856" customFormat="false" ht="12.75" hidden="false" customHeight="true" outlineLevel="0" collapsed="false"/>
    <row r="4857" customFormat="false" ht="12.75" hidden="false" customHeight="true" outlineLevel="0" collapsed="false"/>
    <row r="4858" customFormat="false" ht="12.75" hidden="false" customHeight="true" outlineLevel="0" collapsed="false"/>
    <row r="4859" customFormat="false" ht="12.75" hidden="false" customHeight="true" outlineLevel="0" collapsed="false"/>
    <row r="4860" customFormat="false" ht="12.75" hidden="false" customHeight="true" outlineLevel="0" collapsed="false"/>
    <row r="4861" customFormat="false" ht="12.75" hidden="false" customHeight="true" outlineLevel="0" collapsed="false"/>
    <row r="4862" customFormat="false" ht="12.75" hidden="false" customHeight="true" outlineLevel="0" collapsed="false"/>
    <row r="4863" customFormat="false" ht="12.75" hidden="false" customHeight="true" outlineLevel="0" collapsed="false"/>
    <row r="4864" customFormat="false" ht="12.75" hidden="false" customHeight="true" outlineLevel="0" collapsed="false"/>
    <row r="4865" customFormat="false" ht="12.75" hidden="false" customHeight="true" outlineLevel="0" collapsed="false"/>
    <row r="4866" customFormat="false" ht="12.75" hidden="false" customHeight="true" outlineLevel="0" collapsed="false"/>
    <row r="4867" customFormat="false" ht="12.75" hidden="false" customHeight="true" outlineLevel="0" collapsed="false"/>
    <row r="4868" customFormat="false" ht="12.75" hidden="false" customHeight="true" outlineLevel="0" collapsed="false"/>
    <row r="4869" customFormat="false" ht="12.75" hidden="false" customHeight="true" outlineLevel="0" collapsed="false"/>
    <row r="4870" customFormat="false" ht="12.75" hidden="false" customHeight="true" outlineLevel="0" collapsed="false"/>
    <row r="4871" customFormat="false" ht="12.75" hidden="false" customHeight="true" outlineLevel="0" collapsed="false"/>
    <row r="4872" customFormat="false" ht="12.75" hidden="false" customHeight="true" outlineLevel="0" collapsed="false"/>
    <row r="4873" customFormat="false" ht="12.75" hidden="false" customHeight="true" outlineLevel="0" collapsed="false"/>
    <row r="4874" customFormat="false" ht="12.75" hidden="false" customHeight="true" outlineLevel="0" collapsed="false"/>
    <row r="4875" customFormat="false" ht="12.75" hidden="false" customHeight="true" outlineLevel="0" collapsed="false"/>
    <row r="4876" customFormat="false" ht="12.75" hidden="false" customHeight="true" outlineLevel="0" collapsed="false"/>
    <row r="4877" customFormat="false" ht="12.75" hidden="false" customHeight="true" outlineLevel="0" collapsed="false"/>
    <row r="4878" customFormat="false" ht="12.75" hidden="false" customHeight="true" outlineLevel="0" collapsed="false"/>
    <row r="4879" customFormat="false" ht="12.75" hidden="false" customHeight="true" outlineLevel="0" collapsed="false"/>
    <row r="4880" customFormat="false" ht="12.75" hidden="false" customHeight="true" outlineLevel="0" collapsed="false"/>
    <row r="4881" customFormat="false" ht="12.75" hidden="false" customHeight="true" outlineLevel="0" collapsed="false"/>
    <row r="4882" customFormat="false" ht="12.75" hidden="false" customHeight="true" outlineLevel="0" collapsed="false"/>
    <row r="4883" customFormat="false" ht="12.75" hidden="false" customHeight="true" outlineLevel="0" collapsed="false"/>
    <row r="4884" customFormat="false" ht="12.75" hidden="false" customHeight="true" outlineLevel="0" collapsed="false"/>
    <row r="4885" customFormat="false" ht="12.75" hidden="false" customHeight="true" outlineLevel="0" collapsed="false"/>
    <row r="4886" customFormat="false" ht="12.75" hidden="false" customHeight="true" outlineLevel="0" collapsed="false"/>
    <row r="4887" customFormat="false" ht="12.75" hidden="false" customHeight="true" outlineLevel="0" collapsed="false"/>
    <row r="4888" customFormat="false" ht="12.75" hidden="false" customHeight="true" outlineLevel="0" collapsed="false"/>
    <row r="4889" customFormat="false" ht="12.75" hidden="false" customHeight="true" outlineLevel="0" collapsed="false"/>
    <row r="4890" customFormat="false" ht="12.75" hidden="false" customHeight="true" outlineLevel="0" collapsed="false"/>
    <row r="4891" customFormat="false" ht="12.75" hidden="false" customHeight="true" outlineLevel="0" collapsed="false"/>
    <row r="4892" customFormat="false" ht="12.75" hidden="false" customHeight="true" outlineLevel="0" collapsed="false"/>
    <row r="4893" customFormat="false" ht="12.75" hidden="false" customHeight="true" outlineLevel="0" collapsed="false"/>
    <row r="4894" customFormat="false" ht="12.75" hidden="false" customHeight="true" outlineLevel="0" collapsed="false"/>
    <row r="4895" customFormat="false" ht="12.75" hidden="false" customHeight="true" outlineLevel="0" collapsed="false"/>
    <row r="4896" customFormat="false" ht="12.75" hidden="false" customHeight="true" outlineLevel="0" collapsed="false"/>
    <row r="4897" customFormat="false" ht="12.75" hidden="false" customHeight="true" outlineLevel="0" collapsed="false"/>
    <row r="4898" customFormat="false" ht="12.75" hidden="false" customHeight="true" outlineLevel="0" collapsed="false"/>
    <row r="4899" customFormat="false" ht="12.75" hidden="false" customHeight="true" outlineLevel="0" collapsed="false"/>
    <row r="4900" customFormat="false" ht="12.75" hidden="false" customHeight="true" outlineLevel="0" collapsed="false"/>
    <row r="4901" customFormat="false" ht="12.75" hidden="false" customHeight="true" outlineLevel="0" collapsed="false"/>
    <row r="4902" customFormat="false" ht="12.75" hidden="false" customHeight="true" outlineLevel="0" collapsed="false"/>
    <row r="4903" customFormat="false" ht="12.75" hidden="false" customHeight="true" outlineLevel="0" collapsed="false"/>
    <row r="4904" customFormat="false" ht="12.75" hidden="false" customHeight="true" outlineLevel="0" collapsed="false"/>
    <row r="4905" customFormat="false" ht="12.75" hidden="false" customHeight="true" outlineLevel="0" collapsed="false"/>
    <row r="4906" customFormat="false" ht="12.75" hidden="false" customHeight="true" outlineLevel="0" collapsed="false"/>
    <row r="4907" customFormat="false" ht="12.75" hidden="false" customHeight="true" outlineLevel="0" collapsed="false"/>
    <row r="4908" customFormat="false" ht="12.75" hidden="false" customHeight="true" outlineLevel="0" collapsed="false"/>
    <row r="4909" customFormat="false" ht="12.75" hidden="false" customHeight="true" outlineLevel="0" collapsed="false"/>
    <row r="4910" customFormat="false" ht="12.75" hidden="false" customHeight="true" outlineLevel="0" collapsed="false"/>
    <row r="4911" customFormat="false" ht="12.75" hidden="false" customHeight="true" outlineLevel="0" collapsed="false"/>
    <row r="4912" customFormat="false" ht="12.75" hidden="false" customHeight="true" outlineLevel="0" collapsed="false"/>
    <row r="4913" customFormat="false" ht="12.75" hidden="false" customHeight="true" outlineLevel="0" collapsed="false"/>
    <row r="4914" customFormat="false" ht="12.75" hidden="false" customHeight="true" outlineLevel="0" collapsed="false"/>
    <row r="4915" customFormat="false" ht="12.75" hidden="false" customHeight="true" outlineLevel="0" collapsed="false"/>
    <row r="4916" customFormat="false" ht="12.75" hidden="false" customHeight="true" outlineLevel="0" collapsed="false"/>
    <row r="4917" customFormat="false" ht="12.75" hidden="false" customHeight="true" outlineLevel="0" collapsed="false"/>
    <row r="4918" customFormat="false" ht="12.75" hidden="false" customHeight="true" outlineLevel="0" collapsed="false"/>
    <row r="4919" customFormat="false" ht="12.75" hidden="false" customHeight="true" outlineLevel="0" collapsed="false"/>
    <row r="4920" customFormat="false" ht="12.75" hidden="false" customHeight="true" outlineLevel="0" collapsed="false"/>
    <row r="4921" customFormat="false" ht="12.75" hidden="false" customHeight="true" outlineLevel="0" collapsed="false"/>
    <row r="4922" customFormat="false" ht="12.75" hidden="false" customHeight="true" outlineLevel="0" collapsed="false"/>
    <row r="4923" customFormat="false" ht="12.75" hidden="false" customHeight="true" outlineLevel="0" collapsed="false"/>
    <row r="4924" customFormat="false" ht="12.75" hidden="false" customHeight="true" outlineLevel="0" collapsed="false"/>
    <row r="4925" customFormat="false" ht="12.75" hidden="false" customHeight="true" outlineLevel="0" collapsed="false"/>
    <row r="4926" customFormat="false" ht="12.75" hidden="false" customHeight="true" outlineLevel="0" collapsed="false"/>
    <row r="4927" customFormat="false" ht="12.75" hidden="false" customHeight="true" outlineLevel="0" collapsed="false"/>
    <row r="4928" customFormat="false" ht="12.75" hidden="false" customHeight="true" outlineLevel="0" collapsed="false"/>
    <row r="4929" customFormat="false" ht="12.75" hidden="false" customHeight="true" outlineLevel="0" collapsed="false"/>
    <row r="4930" customFormat="false" ht="12.75" hidden="false" customHeight="true" outlineLevel="0" collapsed="false"/>
    <row r="4931" customFormat="false" ht="12.75" hidden="false" customHeight="true" outlineLevel="0" collapsed="false"/>
    <row r="4932" customFormat="false" ht="12.75" hidden="false" customHeight="true" outlineLevel="0" collapsed="false"/>
    <row r="4933" customFormat="false" ht="12.75" hidden="false" customHeight="true" outlineLevel="0" collapsed="false"/>
    <row r="4934" customFormat="false" ht="12.75" hidden="false" customHeight="true" outlineLevel="0" collapsed="false"/>
    <row r="4935" customFormat="false" ht="12.75" hidden="false" customHeight="true" outlineLevel="0" collapsed="false"/>
    <row r="4936" customFormat="false" ht="12.75" hidden="false" customHeight="true" outlineLevel="0" collapsed="false"/>
    <row r="4937" customFormat="false" ht="12.75" hidden="false" customHeight="true" outlineLevel="0" collapsed="false"/>
    <row r="4938" customFormat="false" ht="12.75" hidden="false" customHeight="true" outlineLevel="0" collapsed="false"/>
    <row r="4939" customFormat="false" ht="12.75" hidden="false" customHeight="true" outlineLevel="0" collapsed="false"/>
    <row r="4940" customFormat="false" ht="12.75" hidden="false" customHeight="true" outlineLevel="0" collapsed="false"/>
    <row r="4941" customFormat="false" ht="12.75" hidden="false" customHeight="true" outlineLevel="0" collapsed="false"/>
    <row r="4942" customFormat="false" ht="12.75" hidden="false" customHeight="true" outlineLevel="0" collapsed="false"/>
    <row r="4943" customFormat="false" ht="12.75" hidden="false" customHeight="true" outlineLevel="0" collapsed="false"/>
    <row r="4944" customFormat="false" ht="12.75" hidden="false" customHeight="true" outlineLevel="0" collapsed="false"/>
    <row r="4945" customFormat="false" ht="12.75" hidden="false" customHeight="true" outlineLevel="0" collapsed="false"/>
    <row r="4946" customFormat="false" ht="12.75" hidden="false" customHeight="true" outlineLevel="0" collapsed="false"/>
    <row r="4947" customFormat="false" ht="12.75" hidden="false" customHeight="true" outlineLevel="0" collapsed="false"/>
    <row r="4948" customFormat="false" ht="12.75" hidden="false" customHeight="true" outlineLevel="0" collapsed="false"/>
    <row r="4949" customFormat="false" ht="12.75" hidden="false" customHeight="true" outlineLevel="0" collapsed="false"/>
    <row r="4950" customFormat="false" ht="12.75" hidden="false" customHeight="true" outlineLevel="0" collapsed="false"/>
    <row r="4951" customFormat="false" ht="12.75" hidden="false" customHeight="true" outlineLevel="0" collapsed="false"/>
    <row r="4952" customFormat="false" ht="12.75" hidden="false" customHeight="true" outlineLevel="0" collapsed="false"/>
    <row r="4953" customFormat="false" ht="12.75" hidden="false" customHeight="true" outlineLevel="0" collapsed="false"/>
    <row r="4954" customFormat="false" ht="12.75" hidden="false" customHeight="true" outlineLevel="0" collapsed="false"/>
    <row r="4955" customFormat="false" ht="12.75" hidden="false" customHeight="true" outlineLevel="0" collapsed="false"/>
    <row r="4956" customFormat="false" ht="12.75" hidden="false" customHeight="true" outlineLevel="0" collapsed="false"/>
    <row r="4957" customFormat="false" ht="12.75" hidden="false" customHeight="true" outlineLevel="0" collapsed="false"/>
    <row r="4958" customFormat="false" ht="12.75" hidden="false" customHeight="true" outlineLevel="0" collapsed="false"/>
    <row r="4959" customFormat="false" ht="12.75" hidden="false" customHeight="true" outlineLevel="0" collapsed="false"/>
    <row r="4960" customFormat="false" ht="12.75" hidden="false" customHeight="true" outlineLevel="0" collapsed="false"/>
    <row r="4961" customFormat="false" ht="12.75" hidden="false" customHeight="true" outlineLevel="0" collapsed="false"/>
    <row r="4962" customFormat="false" ht="12.75" hidden="false" customHeight="true" outlineLevel="0" collapsed="false"/>
    <row r="4963" customFormat="false" ht="12.75" hidden="false" customHeight="true" outlineLevel="0" collapsed="false"/>
    <row r="4964" customFormat="false" ht="12.75" hidden="false" customHeight="true" outlineLevel="0" collapsed="false"/>
    <row r="4965" customFormat="false" ht="12.75" hidden="false" customHeight="true" outlineLevel="0" collapsed="false"/>
    <row r="4966" customFormat="false" ht="12.75" hidden="false" customHeight="true" outlineLevel="0" collapsed="false"/>
    <row r="4967" customFormat="false" ht="12.75" hidden="false" customHeight="true" outlineLevel="0" collapsed="false"/>
    <row r="4968" customFormat="false" ht="12.75" hidden="false" customHeight="true" outlineLevel="0" collapsed="false"/>
    <row r="4969" customFormat="false" ht="12.75" hidden="false" customHeight="true" outlineLevel="0" collapsed="false"/>
    <row r="4970" customFormat="false" ht="12.75" hidden="false" customHeight="true" outlineLevel="0" collapsed="false"/>
    <row r="4971" customFormat="false" ht="12.75" hidden="false" customHeight="true" outlineLevel="0" collapsed="false"/>
    <row r="4972" customFormat="false" ht="12.75" hidden="false" customHeight="true" outlineLevel="0" collapsed="false"/>
    <row r="4973" customFormat="false" ht="12.75" hidden="false" customHeight="true" outlineLevel="0" collapsed="false"/>
    <row r="4974" customFormat="false" ht="12.75" hidden="false" customHeight="true" outlineLevel="0" collapsed="false"/>
    <row r="4975" customFormat="false" ht="12.75" hidden="false" customHeight="true" outlineLevel="0" collapsed="false"/>
    <row r="4976" customFormat="false" ht="12.75" hidden="false" customHeight="true" outlineLevel="0" collapsed="false"/>
    <row r="4977" customFormat="false" ht="12.75" hidden="false" customHeight="true" outlineLevel="0" collapsed="false"/>
    <row r="4978" customFormat="false" ht="12.75" hidden="false" customHeight="true" outlineLevel="0" collapsed="false"/>
    <row r="4979" customFormat="false" ht="12.75" hidden="false" customHeight="true" outlineLevel="0" collapsed="false"/>
    <row r="4980" customFormat="false" ht="12.75" hidden="false" customHeight="true" outlineLevel="0" collapsed="false"/>
    <row r="4981" customFormat="false" ht="12.75" hidden="false" customHeight="true" outlineLevel="0" collapsed="false"/>
    <row r="4982" customFormat="false" ht="12.75" hidden="false" customHeight="true" outlineLevel="0" collapsed="false"/>
    <row r="4983" customFormat="false" ht="12.75" hidden="false" customHeight="true" outlineLevel="0" collapsed="false"/>
    <row r="4984" customFormat="false" ht="12.75" hidden="false" customHeight="true" outlineLevel="0" collapsed="false"/>
    <row r="4985" customFormat="false" ht="12.75" hidden="false" customHeight="true" outlineLevel="0" collapsed="false"/>
    <row r="4986" customFormat="false" ht="12.75" hidden="false" customHeight="true" outlineLevel="0" collapsed="false"/>
    <row r="4987" customFormat="false" ht="12.75" hidden="false" customHeight="true" outlineLevel="0" collapsed="false"/>
    <row r="4988" customFormat="false" ht="12.75" hidden="false" customHeight="true" outlineLevel="0" collapsed="false"/>
    <row r="4989" customFormat="false" ht="12.75" hidden="false" customHeight="true" outlineLevel="0" collapsed="false"/>
    <row r="4990" customFormat="false" ht="12.75" hidden="false" customHeight="true" outlineLevel="0" collapsed="false"/>
    <row r="4991" customFormat="false" ht="12.75" hidden="false" customHeight="true" outlineLevel="0" collapsed="false"/>
    <row r="4992" customFormat="false" ht="12.75" hidden="false" customHeight="true" outlineLevel="0" collapsed="false"/>
    <row r="4993" customFormat="false" ht="12.75" hidden="false" customHeight="true" outlineLevel="0" collapsed="false"/>
    <row r="4994" customFormat="false" ht="12.75" hidden="false" customHeight="true" outlineLevel="0" collapsed="false"/>
    <row r="4995" customFormat="false" ht="12.75" hidden="false" customHeight="true" outlineLevel="0" collapsed="false"/>
    <row r="4996" customFormat="false" ht="12.75" hidden="false" customHeight="true" outlineLevel="0" collapsed="false"/>
    <row r="4997" customFormat="false" ht="12.75" hidden="false" customHeight="true" outlineLevel="0" collapsed="false"/>
    <row r="4998" customFormat="false" ht="12.75" hidden="false" customHeight="true" outlineLevel="0" collapsed="false"/>
    <row r="4999" customFormat="false" ht="12.75" hidden="false" customHeight="true" outlineLevel="0" collapsed="false"/>
    <row r="5000" customFormat="false" ht="12.75" hidden="false" customHeight="true" outlineLevel="0" collapsed="false"/>
    <row r="5001" customFormat="false" ht="12.75" hidden="false" customHeight="true" outlineLevel="0" collapsed="false"/>
    <row r="5002" customFormat="false" ht="12.75" hidden="false" customHeight="true" outlineLevel="0" collapsed="false"/>
    <row r="5003" customFormat="false" ht="12.75" hidden="false" customHeight="true" outlineLevel="0" collapsed="false"/>
    <row r="5004" customFormat="false" ht="12.75" hidden="false" customHeight="true" outlineLevel="0" collapsed="false"/>
    <row r="5005" customFormat="false" ht="12.75" hidden="false" customHeight="true" outlineLevel="0" collapsed="false"/>
    <row r="5006" customFormat="false" ht="12.75" hidden="false" customHeight="true" outlineLevel="0" collapsed="false"/>
    <row r="5007" customFormat="false" ht="12.75" hidden="false" customHeight="true" outlineLevel="0" collapsed="false"/>
    <row r="5008" customFormat="false" ht="12.75" hidden="false" customHeight="true" outlineLevel="0" collapsed="false"/>
    <row r="5009" customFormat="false" ht="12.75" hidden="false" customHeight="true" outlineLevel="0" collapsed="false"/>
    <row r="5010" customFormat="false" ht="15.75" hidden="false" customHeight="true" outlineLevel="0" collapsed="false"/>
  </sheetData>
  <autoFilter ref="A3:S5011"/>
  <mergeCells count="2">
    <mergeCell ref="A1:P1"/>
    <mergeCell ref="A2:P2"/>
  </mergeCells>
  <conditionalFormatting sqref="G171">
    <cfRule type="expression" priority="2" aboveAverage="0" equalAverage="0" bottom="0" percent="0" rank="0" text="" dxfId="6">
      <formula>ISEVEN(ROW())</formula>
    </cfRule>
  </conditionalFormatting>
  <dataValidations count="3">
    <dataValidation allowBlank="true" errorStyle="stop" operator="between" showDropDown="false" showErrorMessage="true" showInputMessage="false" sqref="D4:D1494" type="list">
      <formula1>Categorias</formula1>
      <formula2>0</formula2>
    </dataValidation>
    <dataValidation allowBlank="true" errorStyle="stop" operator="between" showDropDown="false" showErrorMessage="true" showInputMessage="false" sqref="E4:E1494" type="list">
      <formula1>OFFSET(Repasses,1,MATCH(D4,Categorias,0)-1,OFFSET(Repasses,-1,MATCH(D4,Categorias,0)-1),1)</formula1>
      <formula2>0</formula2>
    </dataValidation>
    <dataValidation allowBlank="true" errorStyle="stop" operator="between" showDropDown="false" showErrorMessage="true" showInputMessage="false" sqref="I4:I649 I651:I1494" type="list">
      <formula1>VinculoPT</formula1>
      <formula2>0</formula2>
    </dataValidation>
  </dataValidations>
  <printOptions headings="false" gridLines="false" gridLinesSet="true" horizontalCentered="true" verticalCentered="false"/>
  <pageMargins left="0.590277777777778" right="0.590277777777778" top="0.590277777777778" bottom="0.590277777777778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C0C0C"/>
    <pageSetUpPr fitToPage="true"/>
  </sheetPr>
  <dimension ref="A1:Z1007"/>
  <sheetViews>
    <sheetView showFormulas="false" showGridLines="false" showRowColHeaders="true" showZeros="true" rightToLeft="false" tabSelected="false" showOutlineSymbols="true" defaultGridColor="true" view="normal" topLeftCell="A1" colorId="64" zoomScale="82" zoomScaleNormal="82" zoomScalePageLayoutView="100" workbookViewId="0">
      <pane xSplit="4" ySplit="3" topLeftCell="E4" activePane="bottomRight" state="frozen"/>
      <selection pane="topLeft" activeCell="A1" activeCellId="0" sqref="A1"/>
      <selection pane="topRight" activeCell="E1" activeCellId="0" sqref="E1"/>
      <selection pane="bottomLeft" activeCell="A4" activeCellId="0" sqref="A4"/>
      <selection pane="bottomRight" activeCell="E4" activeCellId="0" sqref="E4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5.63"/>
    <col collapsed="false" customWidth="true" hidden="false" outlineLevel="0" max="2" min="2" style="1" width="10.13"/>
    <col collapsed="false" customWidth="true" hidden="false" outlineLevel="0" max="3" min="3" style="1" width="23.63"/>
    <col collapsed="false" customWidth="true" hidden="false" outlineLevel="0" max="4" min="4" style="1" width="12.88"/>
    <col collapsed="false" customWidth="true" hidden="false" outlineLevel="0" max="5" min="5" style="1" width="52.63"/>
    <col collapsed="false" customWidth="true" hidden="false" outlineLevel="0" max="6" min="6" style="1" width="23.88"/>
    <col collapsed="false" customWidth="true" hidden="false" outlineLevel="0" max="8" min="7" style="1" width="20"/>
    <col collapsed="false" customWidth="true" hidden="false" outlineLevel="0" max="9" min="9" style="1" width="17.38"/>
    <col collapsed="false" customWidth="true" hidden="false" outlineLevel="0" max="10" min="10" style="1" width="13.38"/>
    <col collapsed="false" customWidth="true" hidden="false" outlineLevel="0" max="11" min="11" style="1" width="14.38"/>
    <col collapsed="false" customWidth="true" hidden="false" outlineLevel="0" max="12" min="12" style="1" width="11"/>
    <col collapsed="false" customWidth="true" hidden="false" outlineLevel="0" max="26" min="13" style="1" width="9.13"/>
  </cols>
  <sheetData>
    <row r="1" customFormat="false" ht="18" hidden="false" customHeight="true" outlineLevel="0" collapsed="false">
      <c r="A1" s="14" t="str">
        <f aca="false">Capa!A70</f>
        <v>Contrato de Gestão nº14.2025 - Secretaria de Estado de Justiça e Segurança Pública - SEJUSP e Instituto Jurídico para Efetivação da Cidadania e Saúde - Avante Social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</row>
    <row r="2" customFormat="false" ht="18" hidden="false" customHeight="true" outlineLevel="0" collapsed="false">
      <c r="A2" s="105" t="s">
        <v>1276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287"/>
    </row>
    <row r="3" customFormat="false" ht="39" hidden="false" customHeight="true" outlineLevel="0" collapsed="false">
      <c r="A3" s="345" t="s">
        <v>457</v>
      </c>
      <c r="B3" s="345" t="s">
        <v>458</v>
      </c>
      <c r="C3" s="346" t="s">
        <v>434</v>
      </c>
      <c r="D3" s="346" t="s">
        <v>460</v>
      </c>
      <c r="E3" s="346" t="s">
        <v>435</v>
      </c>
      <c r="F3" s="346" t="s">
        <v>437</v>
      </c>
      <c r="G3" s="347" t="s">
        <v>438</v>
      </c>
      <c r="H3" s="346" t="s">
        <v>438</v>
      </c>
      <c r="I3" s="346" t="s">
        <v>461</v>
      </c>
      <c r="J3" s="346" t="s">
        <v>462</v>
      </c>
      <c r="K3" s="346" t="s">
        <v>463</v>
      </c>
      <c r="L3" s="346" t="s">
        <v>464</v>
      </c>
      <c r="M3" s="348"/>
      <c r="N3" s="348"/>
      <c r="O3" s="348"/>
      <c r="P3" s="348"/>
      <c r="Q3" s="348"/>
      <c r="R3" s="348"/>
      <c r="S3" s="348"/>
      <c r="T3" s="348"/>
      <c r="U3" s="348"/>
      <c r="V3" s="348"/>
      <c r="W3" s="348"/>
      <c r="X3" s="348"/>
      <c r="Y3" s="348"/>
      <c r="Z3" s="348"/>
    </row>
    <row r="4" customFormat="false" ht="15" hidden="false" customHeight="false" outlineLevel="0" collapsed="false">
      <c r="A4" s="291" t="n">
        <v>1</v>
      </c>
      <c r="B4" s="303" t="n">
        <v>45821</v>
      </c>
      <c r="C4" s="251" t="s">
        <v>113</v>
      </c>
      <c r="D4" s="278" t="n">
        <v>948.15</v>
      </c>
      <c r="E4" s="251" t="s">
        <v>1277</v>
      </c>
      <c r="F4" s="280"/>
      <c r="G4" s="349"/>
      <c r="H4" s="280" t="str">
        <f aca="false">IF(G4="","",IF(LEN(G4)&gt;14,G4,REPLACE(REPLACE(G4,1,3,"XXX"),13,2,"XX")))</f>
        <v/>
      </c>
      <c r="I4" s="297"/>
      <c r="J4" s="297"/>
      <c r="K4" s="316"/>
      <c r="L4" s="292" t="n">
        <v>45747</v>
      </c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287"/>
    </row>
    <row r="5" customFormat="false" ht="31.9" hidden="false" customHeight="false" outlineLevel="0" collapsed="false">
      <c r="A5" s="302" t="n">
        <v>2</v>
      </c>
      <c r="B5" s="303" t="n">
        <v>45842</v>
      </c>
      <c r="C5" s="251" t="s">
        <v>113</v>
      </c>
      <c r="D5" s="278" t="n">
        <v>1079.38</v>
      </c>
      <c r="E5" s="251" t="s">
        <v>1278</v>
      </c>
      <c r="F5" s="280"/>
      <c r="G5" s="349"/>
      <c r="H5" s="280"/>
      <c r="I5" s="297"/>
      <c r="J5" s="297"/>
      <c r="K5" s="316"/>
      <c r="L5" s="292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</row>
    <row r="6" customFormat="false" ht="15" hidden="false" customHeight="false" outlineLevel="0" collapsed="false">
      <c r="A6" s="302" t="n">
        <v>3</v>
      </c>
      <c r="B6" s="303" t="n">
        <v>45845</v>
      </c>
      <c r="C6" s="251" t="s">
        <v>121</v>
      </c>
      <c r="D6" s="278" t="n">
        <v>948.15</v>
      </c>
      <c r="E6" s="253" t="s">
        <v>1279</v>
      </c>
      <c r="F6" s="280"/>
      <c r="G6" s="349"/>
      <c r="H6" s="280"/>
      <c r="I6" s="297"/>
      <c r="J6" s="297"/>
      <c r="K6" s="316"/>
      <c r="L6" s="292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</row>
    <row r="7" customFormat="false" ht="15" hidden="false" customHeight="false" outlineLevel="0" collapsed="false">
      <c r="A7" s="302" t="n">
        <v>4</v>
      </c>
      <c r="B7" s="303" t="n">
        <v>45859</v>
      </c>
      <c r="C7" s="251" t="s">
        <v>113</v>
      </c>
      <c r="D7" s="278" t="n">
        <v>948.15</v>
      </c>
      <c r="E7" s="253" t="s">
        <v>1280</v>
      </c>
      <c r="F7" s="280"/>
      <c r="G7" s="349"/>
      <c r="H7" s="280" t="str">
        <f aca="false">IF(G7="","",IF(LEN(G7)&gt;14,G7,REPLACE(REPLACE(G7,1,3,"XXX"),13,2,"XX")))</f>
        <v/>
      </c>
      <c r="I7" s="250"/>
      <c r="J7" s="250"/>
      <c r="K7" s="250"/>
      <c r="L7" s="303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</row>
    <row r="8" customFormat="false" ht="21.65" hidden="false" customHeight="false" outlineLevel="0" collapsed="false">
      <c r="A8" s="302" t="n">
        <v>5</v>
      </c>
      <c r="B8" s="303" t="n">
        <v>45877</v>
      </c>
      <c r="C8" s="251" t="s">
        <v>113</v>
      </c>
      <c r="D8" s="278" t="n">
        <v>458.48</v>
      </c>
      <c r="E8" s="251" t="s">
        <v>1281</v>
      </c>
      <c r="F8" s="280"/>
      <c r="G8" s="349"/>
      <c r="H8" s="280" t="str">
        <f aca="false">IF(G8="","",IF(LEN(G8)&gt;14,G8,REPLACE(REPLACE(G8,1,3,"XXX"),13,2,"XX")))</f>
        <v/>
      </c>
      <c r="I8" s="250"/>
      <c r="J8" s="250"/>
      <c r="K8" s="250"/>
      <c r="L8" s="303"/>
      <c r="M8" s="287"/>
      <c r="N8" s="287"/>
      <c r="O8" s="287"/>
      <c r="P8" s="287"/>
      <c r="Q8" s="287"/>
      <c r="R8" s="287"/>
      <c r="S8" s="287"/>
      <c r="T8" s="287"/>
      <c r="U8" s="287"/>
      <c r="V8" s="287"/>
      <c r="W8" s="287"/>
      <c r="X8" s="287"/>
      <c r="Y8" s="287"/>
      <c r="Z8" s="287"/>
    </row>
    <row r="9" customFormat="false" ht="24.05" hidden="false" customHeight="false" outlineLevel="0" collapsed="false">
      <c r="A9" s="302" t="n">
        <v>6</v>
      </c>
      <c r="B9" s="303" t="n">
        <v>45877</v>
      </c>
      <c r="C9" s="251" t="s">
        <v>121</v>
      </c>
      <c r="D9" s="278" t="n">
        <v>2027.53</v>
      </c>
      <c r="E9" s="253" t="s">
        <v>1282</v>
      </c>
      <c r="F9" s="280"/>
      <c r="G9" s="349"/>
      <c r="H9" s="280" t="str">
        <f aca="false">IF(G9="","",IF(LEN(G9)&gt;14,G9,REPLACE(REPLACE(G9,1,3,"XXX"),13,2,"XX")))</f>
        <v/>
      </c>
      <c r="I9" s="250"/>
      <c r="J9" s="250"/>
      <c r="K9" s="250"/>
      <c r="L9" s="303"/>
      <c r="M9" s="287"/>
      <c r="N9" s="287"/>
      <c r="O9" s="287"/>
      <c r="P9" s="287"/>
      <c r="Q9" s="287"/>
      <c r="R9" s="287"/>
      <c r="S9" s="287"/>
      <c r="T9" s="287"/>
      <c r="U9" s="287"/>
      <c r="V9" s="287"/>
      <c r="W9" s="287"/>
      <c r="X9" s="287"/>
      <c r="Y9" s="287"/>
      <c r="Z9" s="287"/>
    </row>
    <row r="10" customFormat="false" ht="12.75" hidden="false" customHeight="true" outlineLevel="0" collapsed="false">
      <c r="A10" s="302" t="n">
        <v>7</v>
      </c>
      <c r="B10" s="303" t="n">
        <v>45884</v>
      </c>
      <c r="C10" s="251" t="s">
        <v>121</v>
      </c>
      <c r="D10" s="278" t="n">
        <v>458.48</v>
      </c>
      <c r="E10" s="253" t="s">
        <v>1283</v>
      </c>
      <c r="F10" s="280"/>
      <c r="G10" s="349"/>
      <c r="H10" s="280" t="str">
        <f aca="false">IF(G10="","",IF(LEN(G10)&gt;14,G10,REPLACE(REPLACE(G10,1,3,"XXX"),13,2,"XX")))</f>
        <v/>
      </c>
      <c r="I10" s="250"/>
      <c r="J10" s="250"/>
      <c r="K10" s="250"/>
      <c r="L10" s="303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</row>
    <row r="11" customFormat="false" ht="21.65" hidden="false" customHeight="false" outlineLevel="0" collapsed="false">
      <c r="A11" s="302" t="n">
        <v>8</v>
      </c>
      <c r="B11" s="303" t="n">
        <v>45904</v>
      </c>
      <c r="C11" s="251" t="s">
        <v>113</v>
      </c>
      <c r="D11" s="278" t="n">
        <v>596.22</v>
      </c>
      <c r="E11" s="251" t="s">
        <v>1284</v>
      </c>
      <c r="F11" s="280"/>
      <c r="G11" s="349"/>
      <c r="H11" s="280" t="str">
        <f aca="false">IF(G11="","",IF(LEN(G11)&gt;14,G11,REPLACE(REPLACE(G11,1,3,"XXX"),13,2,"XX")))</f>
        <v/>
      </c>
      <c r="I11" s="250"/>
      <c r="J11" s="250"/>
      <c r="K11" s="250"/>
      <c r="L11" s="303"/>
      <c r="M11" s="287"/>
      <c r="N11" s="287"/>
      <c r="O11" s="287"/>
      <c r="P11" s="287"/>
      <c r="Q11" s="287"/>
      <c r="R11" s="287"/>
      <c r="S11" s="287"/>
      <c r="T11" s="287"/>
      <c r="U11" s="287"/>
      <c r="V11" s="287"/>
      <c r="W11" s="287"/>
      <c r="X11" s="287"/>
      <c r="Y11" s="287"/>
      <c r="Z11" s="287"/>
    </row>
    <row r="12" customFormat="false" ht="12.75" hidden="false" customHeight="true" outlineLevel="0" collapsed="false">
      <c r="A12" s="302" t="n">
        <v>9</v>
      </c>
      <c r="B12" s="303" t="n">
        <v>45930</v>
      </c>
      <c r="C12" s="277" t="s">
        <v>117</v>
      </c>
      <c r="D12" s="278" t="n">
        <v>0.59</v>
      </c>
      <c r="E12" s="253" t="s">
        <v>1285</v>
      </c>
      <c r="F12" s="280"/>
      <c r="G12" s="349"/>
      <c r="H12" s="280" t="str">
        <f aca="false">IF(G12="","",IF(LEN(G12)&gt;14,G12,REPLACE(REPLACE(G12,1,3,"XXX"),13,2,"XX")))</f>
        <v/>
      </c>
      <c r="I12" s="250"/>
      <c r="J12" s="250"/>
      <c r="K12" s="250"/>
      <c r="L12" s="303"/>
      <c r="M12" s="287"/>
      <c r="N12" s="287"/>
      <c r="O12" s="287"/>
      <c r="P12" s="287"/>
      <c r="Q12" s="287"/>
      <c r="R12" s="287"/>
      <c r="S12" s="287"/>
      <c r="T12" s="287"/>
      <c r="U12" s="287"/>
      <c r="V12" s="287"/>
      <c r="W12" s="287"/>
      <c r="X12" s="287"/>
      <c r="Y12" s="287"/>
      <c r="Z12" s="287"/>
    </row>
    <row r="13" customFormat="false" ht="12.75" hidden="false" customHeight="true" outlineLevel="0" collapsed="false">
      <c r="A13" s="302" t="n">
        <v>10</v>
      </c>
      <c r="B13" s="303" t="n">
        <v>45932</v>
      </c>
      <c r="C13" s="251" t="s">
        <v>113</v>
      </c>
      <c r="D13" s="278" t="n">
        <v>1540.72</v>
      </c>
      <c r="E13" s="251" t="s">
        <v>1277</v>
      </c>
      <c r="F13" s="280"/>
      <c r="G13" s="349"/>
      <c r="H13" s="280" t="str">
        <f aca="false">IF(G13="","",IF(LEN(G13)&gt;14,G13,REPLACE(REPLACE(G13,1,3,"XXX"),13,2,"XX")))</f>
        <v/>
      </c>
      <c r="I13" s="250"/>
      <c r="J13" s="250"/>
      <c r="K13" s="250"/>
      <c r="L13" s="303"/>
      <c r="M13" s="287"/>
      <c r="N13" s="287"/>
      <c r="O13" s="287"/>
      <c r="P13" s="287"/>
      <c r="Q13" s="287"/>
      <c r="R13" s="287"/>
      <c r="S13" s="287"/>
      <c r="T13" s="287"/>
      <c r="U13" s="287"/>
      <c r="V13" s="287"/>
      <c r="W13" s="287"/>
      <c r="X13" s="287"/>
      <c r="Y13" s="287"/>
      <c r="Z13" s="287"/>
    </row>
    <row r="14" customFormat="false" ht="12.75" hidden="false" customHeight="true" outlineLevel="0" collapsed="false">
      <c r="A14" s="302" t="n">
        <v>11</v>
      </c>
      <c r="B14" s="303" t="n">
        <v>45947</v>
      </c>
      <c r="C14" s="251" t="s">
        <v>113</v>
      </c>
      <c r="D14" s="278" t="n">
        <v>2027.53</v>
      </c>
      <c r="E14" s="253" t="s">
        <v>1277</v>
      </c>
      <c r="F14" s="280"/>
      <c r="G14" s="349"/>
      <c r="H14" s="280" t="str">
        <f aca="false">IF(G14="","",IF(LEN(G14)&gt;14,G14,REPLACE(REPLACE(G14,1,3,"XXX"),13,2,"XX")))</f>
        <v/>
      </c>
      <c r="I14" s="250"/>
      <c r="J14" s="250"/>
      <c r="K14" s="250"/>
      <c r="L14" s="303"/>
      <c r="M14" s="287"/>
      <c r="N14" s="287"/>
      <c r="O14" s="287"/>
      <c r="P14" s="287"/>
      <c r="Q14" s="287"/>
      <c r="R14" s="287"/>
      <c r="S14" s="287"/>
      <c r="T14" s="287"/>
      <c r="U14" s="287"/>
      <c r="V14" s="287"/>
      <c r="W14" s="287"/>
      <c r="X14" s="287"/>
      <c r="Y14" s="287"/>
      <c r="Z14" s="287"/>
    </row>
    <row r="15" customFormat="false" ht="12.75" hidden="false" customHeight="true" outlineLevel="0" collapsed="false">
      <c r="A15" s="302" t="n">
        <v>12</v>
      </c>
      <c r="B15" s="303" t="n">
        <v>45961</v>
      </c>
      <c r="C15" s="251" t="s">
        <v>117</v>
      </c>
      <c r="D15" s="278" t="n">
        <v>3.64</v>
      </c>
      <c r="E15" s="253" t="s">
        <v>1286</v>
      </c>
      <c r="F15" s="280"/>
      <c r="G15" s="349"/>
      <c r="H15" s="280" t="str">
        <f aca="false">IF(G15="","",IF(LEN(G15)&gt;14,G15,REPLACE(REPLACE(G15,1,3,"XXX"),13,2,"XX")))</f>
        <v/>
      </c>
      <c r="I15" s="250"/>
      <c r="J15" s="250"/>
      <c r="K15" s="250"/>
      <c r="L15" s="303"/>
      <c r="M15" s="287"/>
      <c r="N15" s="287"/>
      <c r="O15" s="287"/>
      <c r="P15" s="287"/>
      <c r="Q15" s="287"/>
      <c r="R15" s="287"/>
      <c r="S15" s="287"/>
      <c r="T15" s="287"/>
      <c r="U15" s="287"/>
      <c r="V15" s="287"/>
      <c r="W15" s="287"/>
      <c r="X15" s="287"/>
      <c r="Y15" s="287"/>
      <c r="Z15" s="287"/>
    </row>
    <row r="16" customFormat="false" ht="12.75" hidden="false" customHeight="true" outlineLevel="0" collapsed="false">
      <c r="A16" s="302" t="n">
        <v>13</v>
      </c>
      <c r="B16" s="303" t="n">
        <v>45972</v>
      </c>
      <c r="C16" s="251" t="s">
        <v>113</v>
      </c>
      <c r="D16" s="278" t="n">
        <v>558.11</v>
      </c>
      <c r="E16" s="253" t="s">
        <v>1277</v>
      </c>
      <c r="F16" s="280"/>
      <c r="G16" s="349"/>
      <c r="H16" s="280" t="str">
        <f aca="false">IF(G16="","",IF(LEN(G16)&gt;14,G16,REPLACE(REPLACE(G16,1,3,"XXX"),13,2,"XX")))</f>
        <v/>
      </c>
      <c r="I16" s="250"/>
      <c r="J16" s="250"/>
      <c r="K16" s="250"/>
      <c r="L16" s="303"/>
      <c r="M16" s="287"/>
      <c r="N16" s="287"/>
      <c r="O16" s="287"/>
      <c r="P16" s="287"/>
      <c r="Q16" s="287"/>
      <c r="R16" s="287"/>
      <c r="S16" s="287"/>
      <c r="T16" s="287"/>
      <c r="U16" s="287"/>
      <c r="V16" s="287"/>
      <c r="W16" s="287"/>
      <c r="X16" s="287"/>
      <c r="Y16" s="287"/>
      <c r="Z16" s="287"/>
    </row>
    <row r="17" customFormat="false" ht="12.75" hidden="false" customHeight="true" outlineLevel="0" collapsed="false">
      <c r="A17" s="302" t="n">
        <v>14</v>
      </c>
      <c r="B17" s="303" t="n">
        <v>45991</v>
      </c>
      <c r="C17" s="251" t="s">
        <v>117</v>
      </c>
      <c r="D17" s="278" t="n">
        <v>6.72</v>
      </c>
      <c r="E17" s="253" t="s">
        <v>1287</v>
      </c>
      <c r="F17" s="280"/>
      <c r="G17" s="349"/>
      <c r="H17" s="280" t="str">
        <f aca="false">IF(G17="","",IF(LEN(G17)&gt;14,G17,REPLACE(REPLACE(G17,1,3,"XXX"),13,2,"XX")))</f>
        <v/>
      </c>
      <c r="I17" s="250"/>
      <c r="J17" s="250"/>
      <c r="K17" s="250"/>
      <c r="L17" s="303"/>
      <c r="M17" s="287"/>
      <c r="N17" s="287"/>
      <c r="O17" s="287"/>
      <c r="P17" s="287"/>
      <c r="Q17" s="287"/>
      <c r="R17" s="287"/>
      <c r="S17" s="287"/>
      <c r="T17" s="287"/>
      <c r="U17" s="287"/>
      <c r="V17" s="287"/>
      <c r="W17" s="287"/>
      <c r="X17" s="287"/>
      <c r="Y17" s="287"/>
      <c r="Z17" s="287"/>
    </row>
    <row r="18" customFormat="false" ht="12.75" hidden="false" customHeight="true" outlineLevel="0" collapsed="false">
      <c r="A18" s="302" t="n">
        <v>15</v>
      </c>
      <c r="B18" s="303" t="n">
        <v>46006</v>
      </c>
      <c r="C18" s="251" t="s">
        <v>113</v>
      </c>
      <c r="D18" s="278" t="n">
        <v>558.11</v>
      </c>
      <c r="E18" s="253" t="s">
        <v>1277</v>
      </c>
      <c r="F18" s="280"/>
      <c r="G18" s="349"/>
      <c r="H18" s="280" t="str">
        <f aca="false">IF(G18="","",IF(LEN(G18)&gt;14,G18,REPLACE(REPLACE(G18,1,3,"XXX"),13,2,"XX")))</f>
        <v/>
      </c>
      <c r="I18" s="250"/>
      <c r="J18" s="250"/>
      <c r="K18" s="250"/>
      <c r="L18" s="303"/>
      <c r="M18" s="287"/>
      <c r="N18" s="287"/>
      <c r="O18" s="287"/>
      <c r="P18" s="287"/>
      <c r="Q18" s="287"/>
      <c r="R18" s="287"/>
      <c r="S18" s="287"/>
      <c r="T18" s="287"/>
      <c r="U18" s="287"/>
      <c r="V18" s="287"/>
      <c r="W18" s="287"/>
      <c r="X18" s="287"/>
      <c r="Y18" s="287"/>
      <c r="Z18" s="287"/>
    </row>
    <row r="19" customFormat="false" ht="12.75" hidden="false" customHeight="true" outlineLevel="0" collapsed="false">
      <c r="A19" s="302" t="n">
        <v>16</v>
      </c>
      <c r="B19" s="303" t="n">
        <v>46022</v>
      </c>
      <c r="C19" s="251" t="s">
        <v>117</v>
      </c>
      <c r="D19" s="278" t="n">
        <v>17.82</v>
      </c>
      <c r="E19" s="253" t="s">
        <v>1288</v>
      </c>
      <c r="F19" s="280"/>
      <c r="G19" s="349"/>
      <c r="H19" s="280" t="str">
        <f aca="false">IF(G19="","",IF(LEN(G19)&gt;14,G19,REPLACE(REPLACE(G19,1,3,"XXX"),13,2,"XX")))</f>
        <v/>
      </c>
      <c r="I19" s="250"/>
      <c r="J19" s="250"/>
      <c r="K19" s="250"/>
      <c r="L19" s="303"/>
      <c r="M19" s="287"/>
      <c r="N19" s="287"/>
      <c r="O19" s="287"/>
      <c r="P19" s="287"/>
      <c r="Q19" s="287"/>
      <c r="R19" s="287"/>
      <c r="S19" s="287"/>
      <c r="T19" s="287"/>
      <c r="U19" s="287"/>
      <c r="V19" s="287"/>
      <c r="W19" s="287"/>
      <c r="X19" s="287"/>
      <c r="Y19" s="287"/>
      <c r="Z19" s="287"/>
    </row>
    <row r="20" customFormat="false" ht="12.75" hidden="false" customHeight="true" outlineLevel="0" collapsed="false">
      <c r="A20" s="302" t="n">
        <v>17</v>
      </c>
      <c r="B20" s="303"/>
      <c r="C20" s="251"/>
      <c r="D20" s="278"/>
      <c r="E20" s="253"/>
      <c r="F20" s="280"/>
      <c r="G20" s="349"/>
      <c r="H20" s="280" t="str">
        <f aca="false">IF(G20="","",IF(LEN(G20)&gt;14,G20,REPLACE(REPLACE(G20,1,3,"XXX"),13,2,"XX")))</f>
        <v/>
      </c>
      <c r="I20" s="250"/>
      <c r="J20" s="250"/>
      <c r="K20" s="250"/>
      <c r="L20" s="303"/>
      <c r="M20" s="287"/>
      <c r="N20" s="287"/>
      <c r="O20" s="287"/>
      <c r="P20" s="287"/>
      <c r="Q20" s="287"/>
      <c r="R20" s="287"/>
      <c r="S20" s="287"/>
      <c r="T20" s="287"/>
      <c r="U20" s="287"/>
      <c r="V20" s="287"/>
      <c r="W20" s="287"/>
      <c r="X20" s="287"/>
      <c r="Y20" s="287"/>
      <c r="Z20" s="287"/>
    </row>
    <row r="21" customFormat="false" ht="12.75" hidden="false" customHeight="true" outlineLevel="0" collapsed="false">
      <c r="A21" s="302" t="n">
        <v>18</v>
      </c>
      <c r="B21" s="303"/>
      <c r="C21" s="251"/>
      <c r="D21" s="278"/>
      <c r="E21" s="253"/>
      <c r="F21" s="280"/>
      <c r="G21" s="349"/>
      <c r="H21" s="280" t="str">
        <f aca="false">IF(G21="","",IF(LEN(G21)&gt;14,G21,REPLACE(REPLACE(G21,1,3,"XXX"),13,2,"XX")))</f>
        <v/>
      </c>
      <c r="I21" s="250"/>
      <c r="J21" s="250"/>
      <c r="K21" s="250"/>
      <c r="L21" s="303"/>
      <c r="M21" s="287"/>
      <c r="N21" s="287"/>
      <c r="O21" s="287"/>
      <c r="P21" s="287"/>
      <c r="Q21" s="287"/>
      <c r="R21" s="287"/>
      <c r="S21" s="287"/>
      <c r="T21" s="287"/>
      <c r="U21" s="287"/>
      <c r="V21" s="287"/>
      <c r="W21" s="287"/>
      <c r="X21" s="287"/>
      <c r="Y21" s="287"/>
      <c r="Z21" s="287"/>
    </row>
    <row r="22" customFormat="false" ht="12.75" hidden="false" customHeight="true" outlineLevel="0" collapsed="false">
      <c r="A22" s="302" t="n">
        <v>19</v>
      </c>
      <c r="B22" s="303"/>
      <c r="C22" s="251"/>
      <c r="D22" s="278"/>
      <c r="E22" s="253"/>
      <c r="F22" s="280"/>
      <c r="G22" s="349"/>
      <c r="H22" s="280" t="str">
        <f aca="false">IF(G22="","",IF(LEN(G22)&gt;14,G22,REPLACE(REPLACE(G22,1,3,"XXX"),13,2,"XX")))</f>
        <v/>
      </c>
      <c r="I22" s="250"/>
      <c r="J22" s="250"/>
      <c r="K22" s="250"/>
      <c r="L22" s="303"/>
      <c r="M22" s="287"/>
      <c r="N22" s="287"/>
      <c r="O22" s="287"/>
      <c r="P22" s="287"/>
      <c r="Q22" s="287"/>
      <c r="R22" s="287"/>
      <c r="S22" s="287"/>
      <c r="T22" s="287"/>
      <c r="U22" s="287"/>
      <c r="V22" s="287"/>
      <c r="W22" s="287"/>
      <c r="X22" s="287"/>
      <c r="Y22" s="287"/>
      <c r="Z22" s="287"/>
    </row>
    <row r="23" customFormat="false" ht="12.75" hidden="false" customHeight="true" outlineLevel="0" collapsed="false">
      <c r="A23" s="302" t="n">
        <v>20</v>
      </c>
      <c r="B23" s="303"/>
      <c r="C23" s="251"/>
      <c r="D23" s="278"/>
      <c r="E23" s="253"/>
      <c r="F23" s="280"/>
      <c r="G23" s="349"/>
      <c r="H23" s="280" t="str">
        <f aca="false">IF(G23="","",IF(LEN(G23)&gt;14,G23,REPLACE(REPLACE(G23,1,3,"XXX"),13,2,"XX")))</f>
        <v/>
      </c>
      <c r="I23" s="250"/>
      <c r="J23" s="250"/>
      <c r="K23" s="250"/>
      <c r="L23" s="303"/>
      <c r="M23" s="287"/>
      <c r="N23" s="287"/>
      <c r="O23" s="287"/>
      <c r="P23" s="287"/>
      <c r="Q23" s="287"/>
      <c r="R23" s="287"/>
      <c r="S23" s="287"/>
      <c r="T23" s="287"/>
      <c r="U23" s="287"/>
      <c r="V23" s="287"/>
      <c r="W23" s="287"/>
      <c r="X23" s="287"/>
      <c r="Y23" s="287"/>
      <c r="Z23" s="287"/>
    </row>
    <row r="24" customFormat="false" ht="12.75" hidden="false" customHeight="true" outlineLevel="0" collapsed="false">
      <c r="A24" s="302" t="n">
        <v>21</v>
      </c>
      <c r="B24" s="303"/>
      <c r="C24" s="251"/>
      <c r="D24" s="278"/>
      <c r="E24" s="253"/>
      <c r="F24" s="280"/>
      <c r="G24" s="349"/>
      <c r="H24" s="280" t="str">
        <f aca="false">IF(G24="","",IF(LEN(G24)&gt;14,G24,REPLACE(REPLACE(G24,1,3,"XXX"),13,2,"XX")))</f>
        <v/>
      </c>
      <c r="I24" s="250"/>
      <c r="J24" s="250"/>
      <c r="K24" s="250"/>
      <c r="L24" s="303"/>
      <c r="M24" s="287"/>
      <c r="N24" s="287"/>
      <c r="O24" s="287"/>
      <c r="P24" s="287"/>
      <c r="Q24" s="287"/>
      <c r="R24" s="287"/>
      <c r="S24" s="287"/>
      <c r="T24" s="287"/>
      <c r="U24" s="287"/>
      <c r="V24" s="287"/>
      <c r="W24" s="287"/>
      <c r="X24" s="287"/>
      <c r="Y24" s="287"/>
      <c r="Z24" s="287"/>
    </row>
    <row r="25" customFormat="false" ht="12.75" hidden="false" customHeight="true" outlineLevel="0" collapsed="false">
      <c r="A25" s="302" t="n">
        <v>22</v>
      </c>
      <c r="B25" s="303"/>
      <c r="C25" s="251"/>
      <c r="D25" s="278"/>
      <c r="E25" s="253"/>
      <c r="F25" s="280"/>
      <c r="G25" s="349"/>
      <c r="H25" s="280" t="str">
        <f aca="false">IF(G25="","",IF(LEN(G25)&gt;14,G25,REPLACE(REPLACE(G25,1,3,"XXX"),13,2,"XX")))</f>
        <v/>
      </c>
      <c r="I25" s="250"/>
      <c r="J25" s="250"/>
      <c r="K25" s="250"/>
      <c r="L25" s="303"/>
      <c r="M25" s="287"/>
      <c r="N25" s="287"/>
      <c r="O25" s="287"/>
      <c r="P25" s="287"/>
      <c r="Q25" s="287"/>
      <c r="R25" s="287"/>
      <c r="S25" s="287"/>
      <c r="T25" s="287"/>
      <c r="U25" s="287"/>
      <c r="V25" s="287"/>
      <c r="W25" s="287"/>
      <c r="X25" s="287"/>
      <c r="Y25" s="287"/>
      <c r="Z25" s="287"/>
    </row>
    <row r="26" customFormat="false" ht="12.75" hidden="false" customHeight="true" outlineLevel="0" collapsed="false">
      <c r="A26" s="302" t="n">
        <v>23</v>
      </c>
      <c r="B26" s="303"/>
      <c r="C26" s="251"/>
      <c r="D26" s="278"/>
      <c r="E26" s="253"/>
      <c r="F26" s="280"/>
      <c r="G26" s="349"/>
      <c r="H26" s="280" t="str">
        <f aca="false">IF(G26="","",IF(LEN(G26)&gt;14,G26,REPLACE(REPLACE(G26,1,3,"XXX"),13,2,"XX")))</f>
        <v/>
      </c>
      <c r="I26" s="250"/>
      <c r="J26" s="250"/>
      <c r="K26" s="250"/>
      <c r="L26" s="303"/>
      <c r="M26" s="287"/>
      <c r="N26" s="287"/>
      <c r="O26" s="287"/>
      <c r="P26" s="287"/>
      <c r="Q26" s="287"/>
      <c r="R26" s="287"/>
      <c r="S26" s="287"/>
      <c r="T26" s="287"/>
      <c r="U26" s="287"/>
      <c r="V26" s="287"/>
      <c r="W26" s="287"/>
      <c r="X26" s="287"/>
      <c r="Y26" s="287"/>
      <c r="Z26" s="287"/>
    </row>
    <row r="27" customFormat="false" ht="12.75" hidden="false" customHeight="true" outlineLevel="0" collapsed="false">
      <c r="A27" s="302" t="n">
        <v>24</v>
      </c>
      <c r="B27" s="303"/>
      <c r="C27" s="251"/>
      <c r="D27" s="278"/>
      <c r="E27" s="253"/>
      <c r="F27" s="280"/>
      <c r="G27" s="349"/>
      <c r="H27" s="280" t="str">
        <f aca="false">IF(G27="","",IF(LEN(G27)&gt;14,G27,REPLACE(REPLACE(G27,1,3,"XXX"),13,2,"XX")))</f>
        <v/>
      </c>
      <c r="I27" s="250"/>
      <c r="J27" s="250"/>
      <c r="K27" s="250"/>
      <c r="L27" s="303"/>
      <c r="M27" s="287"/>
      <c r="N27" s="287"/>
      <c r="O27" s="287"/>
      <c r="P27" s="287"/>
      <c r="Q27" s="287"/>
      <c r="R27" s="287"/>
      <c r="S27" s="287"/>
      <c r="T27" s="287"/>
      <c r="U27" s="287"/>
      <c r="V27" s="287"/>
      <c r="W27" s="287"/>
      <c r="X27" s="287"/>
      <c r="Y27" s="287"/>
      <c r="Z27" s="287"/>
    </row>
    <row r="28" customFormat="false" ht="12.75" hidden="false" customHeight="true" outlineLevel="0" collapsed="false">
      <c r="A28" s="302" t="n">
        <v>25</v>
      </c>
      <c r="B28" s="303"/>
      <c r="C28" s="251"/>
      <c r="D28" s="278"/>
      <c r="E28" s="253"/>
      <c r="F28" s="280"/>
      <c r="G28" s="349"/>
      <c r="H28" s="280" t="str">
        <f aca="false">IF(G28="","",IF(LEN(G28)&gt;14,G28,REPLACE(REPLACE(G28,1,3,"XXX"),13,2,"XX")))</f>
        <v/>
      </c>
      <c r="I28" s="250"/>
      <c r="J28" s="250"/>
      <c r="K28" s="250"/>
      <c r="L28" s="303"/>
      <c r="M28" s="287"/>
      <c r="N28" s="287"/>
      <c r="O28" s="287"/>
      <c r="P28" s="287"/>
      <c r="Q28" s="287"/>
      <c r="R28" s="287"/>
      <c r="S28" s="287"/>
      <c r="T28" s="287"/>
      <c r="U28" s="287"/>
      <c r="V28" s="287"/>
      <c r="W28" s="287"/>
      <c r="X28" s="287"/>
      <c r="Y28" s="287"/>
      <c r="Z28" s="287"/>
    </row>
    <row r="29" customFormat="false" ht="12.75" hidden="false" customHeight="true" outlineLevel="0" collapsed="false">
      <c r="A29" s="302" t="n">
        <v>26</v>
      </c>
      <c r="B29" s="303"/>
      <c r="C29" s="251"/>
      <c r="D29" s="278"/>
      <c r="E29" s="253"/>
      <c r="F29" s="280"/>
      <c r="G29" s="349"/>
      <c r="H29" s="280" t="str">
        <f aca="false">IF(G29="","",IF(LEN(G29)&gt;14,G29,REPLACE(REPLACE(G29,1,3,"XXX"),13,2,"XX")))</f>
        <v/>
      </c>
      <c r="I29" s="250"/>
      <c r="J29" s="250"/>
      <c r="K29" s="250"/>
      <c r="L29" s="303"/>
      <c r="M29" s="287"/>
      <c r="N29" s="287"/>
      <c r="O29" s="287"/>
      <c r="P29" s="287"/>
      <c r="Q29" s="287"/>
      <c r="R29" s="287"/>
      <c r="S29" s="287"/>
      <c r="T29" s="287"/>
      <c r="U29" s="287"/>
      <c r="V29" s="287"/>
      <c r="W29" s="287"/>
      <c r="X29" s="287"/>
      <c r="Y29" s="287"/>
      <c r="Z29" s="287"/>
    </row>
    <row r="30" customFormat="false" ht="12.75" hidden="false" customHeight="true" outlineLevel="0" collapsed="false">
      <c r="A30" s="302" t="n">
        <v>27</v>
      </c>
      <c r="B30" s="303"/>
      <c r="C30" s="251"/>
      <c r="D30" s="278"/>
      <c r="E30" s="253"/>
      <c r="F30" s="280"/>
      <c r="G30" s="349"/>
      <c r="H30" s="280" t="str">
        <f aca="false">IF(G30="","",IF(LEN(G30)&gt;14,G30,REPLACE(REPLACE(G30,1,3,"XXX"),13,2,"XX")))</f>
        <v/>
      </c>
      <c r="I30" s="250"/>
      <c r="J30" s="250"/>
      <c r="K30" s="250"/>
      <c r="L30" s="303"/>
      <c r="M30" s="287"/>
      <c r="N30" s="287"/>
      <c r="O30" s="287"/>
      <c r="P30" s="287"/>
      <c r="Q30" s="287"/>
      <c r="R30" s="287"/>
      <c r="S30" s="287"/>
      <c r="T30" s="287"/>
      <c r="U30" s="287"/>
      <c r="V30" s="287"/>
      <c r="W30" s="287"/>
      <c r="X30" s="287"/>
      <c r="Y30" s="287"/>
      <c r="Z30" s="287"/>
    </row>
    <row r="31" customFormat="false" ht="12.75" hidden="false" customHeight="true" outlineLevel="0" collapsed="false">
      <c r="A31" s="302" t="n">
        <v>28</v>
      </c>
      <c r="B31" s="303"/>
      <c r="C31" s="251"/>
      <c r="D31" s="278"/>
      <c r="E31" s="253"/>
      <c r="F31" s="280"/>
      <c r="G31" s="349"/>
      <c r="H31" s="280" t="str">
        <f aca="false">IF(G31="","",IF(LEN(G31)&gt;14,G31,REPLACE(REPLACE(G31,1,3,"XXX"),13,2,"XX")))</f>
        <v/>
      </c>
      <c r="I31" s="250"/>
      <c r="J31" s="250"/>
      <c r="K31" s="250"/>
      <c r="L31" s="303"/>
      <c r="M31" s="287"/>
      <c r="N31" s="287"/>
      <c r="O31" s="287"/>
      <c r="P31" s="287"/>
      <c r="Q31" s="287"/>
      <c r="R31" s="287"/>
      <c r="S31" s="287"/>
      <c r="T31" s="287"/>
      <c r="U31" s="287"/>
      <c r="V31" s="287"/>
      <c r="W31" s="287"/>
      <c r="X31" s="287"/>
      <c r="Y31" s="287"/>
      <c r="Z31" s="287"/>
    </row>
    <row r="32" customFormat="false" ht="12.75" hidden="false" customHeight="true" outlineLevel="0" collapsed="false">
      <c r="A32" s="302" t="n">
        <v>29</v>
      </c>
      <c r="B32" s="303"/>
      <c r="C32" s="251"/>
      <c r="D32" s="278"/>
      <c r="E32" s="253"/>
      <c r="F32" s="280"/>
      <c r="G32" s="349"/>
      <c r="H32" s="280" t="str">
        <f aca="false">IF(G32="","",IF(LEN(G32)&gt;14,G32,REPLACE(REPLACE(G32,1,3,"XXX"),13,2,"XX")))</f>
        <v/>
      </c>
      <c r="I32" s="250"/>
      <c r="J32" s="250"/>
      <c r="K32" s="250"/>
      <c r="L32" s="303"/>
      <c r="M32" s="287"/>
      <c r="N32" s="287"/>
      <c r="O32" s="287"/>
      <c r="P32" s="287"/>
      <c r="Q32" s="287"/>
      <c r="R32" s="287"/>
      <c r="S32" s="287"/>
      <c r="T32" s="287"/>
      <c r="U32" s="287"/>
      <c r="V32" s="287"/>
      <c r="W32" s="287"/>
      <c r="X32" s="287"/>
      <c r="Y32" s="287"/>
      <c r="Z32" s="287"/>
    </row>
    <row r="33" customFormat="false" ht="12.75" hidden="false" customHeight="true" outlineLevel="0" collapsed="false">
      <c r="A33" s="302" t="n">
        <v>30</v>
      </c>
      <c r="B33" s="303"/>
      <c r="C33" s="251"/>
      <c r="D33" s="278"/>
      <c r="E33" s="253"/>
      <c r="F33" s="280"/>
      <c r="G33" s="349"/>
      <c r="H33" s="280" t="str">
        <f aca="false">IF(G33="","",IF(LEN(G33)&gt;14,G33,REPLACE(REPLACE(G33,1,3,"XXX"),13,2,"XX")))</f>
        <v/>
      </c>
      <c r="I33" s="250"/>
      <c r="J33" s="250"/>
      <c r="K33" s="250"/>
      <c r="L33" s="303"/>
      <c r="M33" s="287"/>
      <c r="N33" s="287"/>
      <c r="O33" s="287"/>
      <c r="P33" s="287"/>
      <c r="Q33" s="287"/>
      <c r="R33" s="287"/>
      <c r="S33" s="287"/>
      <c r="T33" s="287"/>
      <c r="U33" s="287"/>
      <c r="V33" s="287"/>
      <c r="W33" s="287"/>
      <c r="X33" s="287"/>
      <c r="Y33" s="287"/>
      <c r="Z33" s="287"/>
    </row>
    <row r="34" customFormat="false" ht="12.75" hidden="false" customHeight="true" outlineLevel="0" collapsed="false">
      <c r="A34" s="302" t="n">
        <v>31</v>
      </c>
      <c r="B34" s="303"/>
      <c r="C34" s="251"/>
      <c r="D34" s="278"/>
      <c r="E34" s="253"/>
      <c r="F34" s="280"/>
      <c r="G34" s="349"/>
      <c r="H34" s="280" t="str">
        <f aca="false">IF(G34="","",IF(LEN(G34)&gt;14,G34,REPLACE(REPLACE(G34,1,3,"XXX"),13,2,"XX")))</f>
        <v/>
      </c>
      <c r="I34" s="250"/>
      <c r="J34" s="250"/>
      <c r="K34" s="250"/>
      <c r="L34" s="303"/>
      <c r="M34" s="287"/>
      <c r="N34" s="287"/>
      <c r="O34" s="287"/>
      <c r="P34" s="287"/>
      <c r="Q34" s="287"/>
      <c r="R34" s="287"/>
      <c r="S34" s="287"/>
      <c r="T34" s="287"/>
      <c r="U34" s="287"/>
      <c r="V34" s="287"/>
      <c r="W34" s="287"/>
      <c r="X34" s="287"/>
      <c r="Y34" s="287"/>
      <c r="Z34" s="287"/>
    </row>
    <row r="35" customFormat="false" ht="12.75" hidden="false" customHeight="true" outlineLevel="0" collapsed="false">
      <c r="A35" s="302" t="n">
        <v>32</v>
      </c>
      <c r="B35" s="303"/>
      <c r="C35" s="251"/>
      <c r="D35" s="278"/>
      <c r="E35" s="253"/>
      <c r="F35" s="280"/>
      <c r="G35" s="349"/>
      <c r="H35" s="280" t="str">
        <f aca="false">IF(G35="","",IF(LEN(G35)&gt;14,G35,REPLACE(REPLACE(G35,1,3,"XXX"),13,2,"XX")))</f>
        <v/>
      </c>
      <c r="I35" s="250"/>
      <c r="J35" s="250"/>
      <c r="K35" s="250"/>
      <c r="L35" s="303"/>
      <c r="M35" s="287"/>
      <c r="N35" s="287"/>
      <c r="O35" s="287"/>
      <c r="P35" s="287"/>
      <c r="Q35" s="287"/>
      <c r="R35" s="287"/>
      <c r="S35" s="287"/>
      <c r="T35" s="287"/>
      <c r="U35" s="287"/>
      <c r="V35" s="287"/>
      <c r="W35" s="287"/>
      <c r="X35" s="287"/>
      <c r="Y35" s="287"/>
      <c r="Z35" s="287"/>
    </row>
    <row r="36" customFormat="false" ht="12.75" hidden="false" customHeight="true" outlineLevel="0" collapsed="false">
      <c r="A36" s="302" t="n">
        <v>33</v>
      </c>
      <c r="B36" s="303"/>
      <c r="C36" s="251"/>
      <c r="D36" s="278"/>
      <c r="E36" s="253"/>
      <c r="F36" s="280"/>
      <c r="G36" s="349"/>
      <c r="H36" s="280" t="str">
        <f aca="false">IF(G36="","",IF(LEN(G36)&gt;14,G36,REPLACE(REPLACE(G36,1,3,"XXX"),13,2,"XX")))</f>
        <v/>
      </c>
      <c r="I36" s="250"/>
      <c r="J36" s="250"/>
      <c r="K36" s="250"/>
      <c r="L36" s="303"/>
      <c r="M36" s="287"/>
      <c r="N36" s="287"/>
      <c r="O36" s="287"/>
      <c r="P36" s="287"/>
      <c r="Q36" s="287"/>
      <c r="R36" s="287"/>
      <c r="S36" s="287"/>
      <c r="T36" s="287"/>
      <c r="U36" s="287"/>
      <c r="V36" s="287"/>
      <c r="W36" s="287"/>
      <c r="X36" s="287"/>
      <c r="Y36" s="287"/>
      <c r="Z36" s="287"/>
    </row>
    <row r="37" customFormat="false" ht="12.75" hidden="false" customHeight="true" outlineLevel="0" collapsed="false">
      <c r="A37" s="302" t="n">
        <v>34</v>
      </c>
      <c r="B37" s="303"/>
      <c r="C37" s="251"/>
      <c r="D37" s="278"/>
      <c r="E37" s="253"/>
      <c r="F37" s="280"/>
      <c r="G37" s="349"/>
      <c r="H37" s="280" t="str">
        <f aca="false">IF(G37="","",IF(LEN(G37)&gt;14,G37,REPLACE(REPLACE(G37,1,3,"XXX"),13,2,"XX")))</f>
        <v/>
      </c>
      <c r="I37" s="250"/>
      <c r="J37" s="250"/>
      <c r="K37" s="250"/>
      <c r="L37" s="303"/>
      <c r="M37" s="287"/>
      <c r="N37" s="287"/>
      <c r="O37" s="287"/>
      <c r="P37" s="287"/>
      <c r="Q37" s="287"/>
      <c r="R37" s="287"/>
      <c r="S37" s="287"/>
      <c r="T37" s="287"/>
      <c r="U37" s="287"/>
      <c r="V37" s="287"/>
      <c r="W37" s="287"/>
      <c r="X37" s="287"/>
      <c r="Y37" s="287"/>
      <c r="Z37" s="287"/>
    </row>
    <row r="38" customFormat="false" ht="12.75" hidden="false" customHeight="true" outlineLevel="0" collapsed="false">
      <c r="A38" s="302" t="n">
        <v>35</v>
      </c>
      <c r="B38" s="303"/>
      <c r="C38" s="251"/>
      <c r="D38" s="278"/>
      <c r="E38" s="253"/>
      <c r="F38" s="280"/>
      <c r="G38" s="349"/>
      <c r="H38" s="280" t="str">
        <f aca="false">IF(G38="","",IF(LEN(G38)&gt;14,G38,REPLACE(REPLACE(G38,1,3,"XXX"),13,2,"XX")))</f>
        <v/>
      </c>
      <c r="I38" s="250"/>
      <c r="J38" s="250"/>
      <c r="K38" s="250"/>
      <c r="L38" s="303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</row>
    <row r="39" customFormat="false" ht="12.75" hidden="false" customHeight="true" outlineLevel="0" collapsed="false">
      <c r="A39" s="302" t="n">
        <v>36</v>
      </c>
      <c r="B39" s="303"/>
      <c r="C39" s="251"/>
      <c r="D39" s="278"/>
      <c r="E39" s="253"/>
      <c r="F39" s="280"/>
      <c r="G39" s="349"/>
      <c r="H39" s="280" t="str">
        <f aca="false">IF(G39="","",IF(LEN(G39)&gt;14,G39,REPLACE(REPLACE(G39,1,3,"XXX"),13,2,"XX")))</f>
        <v/>
      </c>
      <c r="I39" s="250"/>
      <c r="J39" s="250"/>
      <c r="K39" s="250"/>
      <c r="L39" s="303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</row>
    <row r="40" customFormat="false" ht="12.75" hidden="false" customHeight="true" outlineLevel="0" collapsed="false">
      <c r="A40" s="302" t="n">
        <v>37</v>
      </c>
      <c r="B40" s="303"/>
      <c r="C40" s="251"/>
      <c r="D40" s="278"/>
      <c r="E40" s="253"/>
      <c r="F40" s="280"/>
      <c r="G40" s="349"/>
      <c r="H40" s="280" t="str">
        <f aca="false">IF(G40="","",IF(LEN(G40)&gt;14,G40,REPLACE(REPLACE(G40,1,3,"XXX"),13,2,"XX")))</f>
        <v/>
      </c>
      <c r="I40" s="250"/>
      <c r="J40" s="250"/>
      <c r="K40" s="250"/>
      <c r="L40" s="303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</row>
    <row r="41" customFormat="false" ht="12.75" hidden="false" customHeight="true" outlineLevel="0" collapsed="false">
      <c r="A41" s="302" t="n">
        <v>38</v>
      </c>
      <c r="B41" s="303"/>
      <c r="C41" s="251"/>
      <c r="D41" s="278"/>
      <c r="E41" s="253"/>
      <c r="F41" s="280"/>
      <c r="G41" s="349"/>
      <c r="H41" s="280" t="str">
        <f aca="false">IF(G41="","",IF(LEN(G41)&gt;14,G41,REPLACE(REPLACE(G41,1,3,"XXX"),13,2,"XX")))</f>
        <v/>
      </c>
      <c r="I41" s="250"/>
      <c r="J41" s="250"/>
      <c r="K41" s="250"/>
      <c r="L41" s="303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</row>
    <row r="42" customFormat="false" ht="12.75" hidden="false" customHeight="true" outlineLevel="0" collapsed="false">
      <c r="A42" s="302" t="n">
        <v>39</v>
      </c>
      <c r="B42" s="303"/>
      <c r="C42" s="251"/>
      <c r="D42" s="278"/>
      <c r="E42" s="253"/>
      <c r="F42" s="280"/>
      <c r="G42" s="349"/>
      <c r="H42" s="280" t="str">
        <f aca="false">IF(G42="","",IF(LEN(G42)&gt;14,G42,REPLACE(REPLACE(G42,1,3,"XXX"),13,2,"XX")))</f>
        <v/>
      </c>
      <c r="I42" s="250"/>
      <c r="J42" s="250"/>
      <c r="K42" s="250"/>
      <c r="L42" s="303"/>
      <c r="M42" s="287"/>
      <c r="N42" s="287"/>
      <c r="O42" s="287"/>
      <c r="P42" s="287"/>
      <c r="Q42" s="287"/>
      <c r="R42" s="287"/>
      <c r="S42" s="287"/>
      <c r="T42" s="287"/>
      <c r="U42" s="287"/>
      <c r="V42" s="287"/>
      <c r="W42" s="287"/>
      <c r="X42" s="287"/>
      <c r="Y42" s="287"/>
      <c r="Z42" s="287"/>
    </row>
    <row r="43" customFormat="false" ht="12.75" hidden="false" customHeight="true" outlineLevel="0" collapsed="false">
      <c r="A43" s="302" t="n">
        <v>40</v>
      </c>
      <c r="B43" s="303"/>
      <c r="C43" s="251"/>
      <c r="D43" s="278"/>
      <c r="E43" s="253"/>
      <c r="F43" s="280"/>
      <c r="G43" s="349"/>
      <c r="H43" s="280" t="str">
        <f aca="false">IF(G43="","",IF(LEN(G43)&gt;14,G43,REPLACE(REPLACE(G43,1,3,"XXX"),13,2,"XX")))</f>
        <v/>
      </c>
      <c r="I43" s="250"/>
      <c r="J43" s="250"/>
      <c r="K43" s="250"/>
      <c r="L43" s="303"/>
      <c r="M43" s="287"/>
      <c r="N43" s="287"/>
      <c r="O43" s="287"/>
      <c r="P43" s="287"/>
      <c r="Q43" s="287"/>
      <c r="R43" s="287"/>
      <c r="S43" s="287"/>
      <c r="T43" s="287"/>
      <c r="U43" s="287"/>
      <c r="V43" s="287"/>
      <c r="W43" s="287"/>
      <c r="X43" s="287"/>
      <c r="Y43" s="287"/>
      <c r="Z43" s="287"/>
    </row>
    <row r="44" customFormat="false" ht="12.75" hidden="false" customHeight="true" outlineLevel="0" collapsed="false">
      <c r="A44" s="302" t="n">
        <v>41</v>
      </c>
      <c r="B44" s="303"/>
      <c r="C44" s="251"/>
      <c r="D44" s="278"/>
      <c r="E44" s="253"/>
      <c r="F44" s="280"/>
      <c r="G44" s="349"/>
      <c r="H44" s="280" t="str">
        <f aca="false">IF(G44="","",IF(LEN(G44)&gt;14,G44,REPLACE(REPLACE(G44,1,3,"XXX"),13,2,"XX")))</f>
        <v/>
      </c>
      <c r="I44" s="250"/>
      <c r="J44" s="250"/>
      <c r="K44" s="250"/>
      <c r="L44" s="303"/>
      <c r="M44" s="287"/>
      <c r="N44" s="287"/>
      <c r="O44" s="287"/>
      <c r="P44" s="287"/>
      <c r="Q44" s="287"/>
      <c r="R44" s="287"/>
      <c r="S44" s="287"/>
      <c r="T44" s="287"/>
      <c r="U44" s="287"/>
      <c r="V44" s="287"/>
      <c r="W44" s="287"/>
      <c r="X44" s="287"/>
      <c r="Y44" s="287"/>
      <c r="Z44" s="287"/>
    </row>
    <row r="45" customFormat="false" ht="12.75" hidden="false" customHeight="true" outlineLevel="0" collapsed="false">
      <c r="A45" s="302" t="n">
        <v>42</v>
      </c>
      <c r="B45" s="303"/>
      <c r="C45" s="251"/>
      <c r="D45" s="278"/>
      <c r="E45" s="253"/>
      <c r="F45" s="280"/>
      <c r="G45" s="349"/>
      <c r="H45" s="280" t="str">
        <f aca="false">IF(G45="","",IF(LEN(G45)&gt;14,G45,REPLACE(REPLACE(G45,1,3,"XXX"),13,2,"XX")))</f>
        <v/>
      </c>
      <c r="I45" s="250"/>
      <c r="J45" s="250"/>
      <c r="K45" s="250"/>
      <c r="L45" s="303"/>
      <c r="M45" s="287"/>
      <c r="N45" s="287"/>
      <c r="O45" s="287"/>
      <c r="P45" s="287"/>
      <c r="Q45" s="287"/>
      <c r="R45" s="287"/>
      <c r="S45" s="287"/>
      <c r="T45" s="287"/>
      <c r="U45" s="287"/>
      <c r="V45" s="287"/>
      <c r="W45" s="287"/>
      <c r="X45" s="287"/>
      <c r="Y45" s="287"/>
      <c r="Z45" s="287"/>
    </row>
    <row r="46" customFormat="false" ht="12.75" hidden="false" customHeight="true" outlineLevel="0" collapsed="false">
      <c r="A46" s="302" t="n">
        <v>43</v>
      </c>
      <c r="B46" s="303"/>
      <c r="C46" s="251"/>
      <c r="D46" s="278"/>
      <c r="E46" s="253"/>
      <c r="F46" s="280"/>
      <c r="G46" s="349"/>
      <c r="H46" s="280" t="str">
        <f aca="false">IF(G46="","",IF(LEN(G46)&gt;14,G46,REPLACE(REPLACE(G46,1,3,"XXX"),13,2,"XX")))</f>
        <v/>
      </c>
      <c r="I46" s="250"/>
      <c r="J46" s="250"/>
      <c r="K46" s="250"/>
      <c r="L46" s="303"/>
      <c r="M46" s="287"/>
      <c r="N46" s="287"/>
      <c r="O46" s="287"/>
      <c r="P46" s="287"/>
      <c r="Q46" s="287"/>
      <c r="R46" s="287"/>
      <c r="S46" s="287"/>
      <c r="T46" s="287"/>
      <c r="U46" s="287"/>
      <c r="V46" s="287"/>
      <c r="W46" s="287"/>
      <c r="X46" s="287"/>
      <c r="Y46" s="287"/>
      <c r="Z46" s="287"/>
    </row>
    <row r="47" customFormat="false" ht="12.75" hidden="false" customHeight="true" outlineLevel="0" collapsed="false">
      <c r="A47" s="302" t="n">
        <v>44</v>
      </c>
      <c r="B47" s="303"/>
      <c r="C47" s="251"/>
      <c r="D47" s="278"/>
      <c r="E47" s="253"/>
      <c r="F47" s="280"/>
      <c r="G47" s="349"/>
      <c r="H47" s="280" t="str">
        <f aca="false">IF(G47="","",IF(LEN(G47)&gt;14,G47,REPLACE(REPLACE(G47,1,3,"XXX"),13,2,"XX")))</f>
        <v/>
      </c>
      <c r="I47" s="250"/>
      <c r="J47" s="250"/>
      <c r="K47" s="250"/>
      <c r="L47" s="303"/>
      <c r="M47" s="287"/>
      <c r="N47" s="287"/>
      <c r="O47" s="287"/>
      <c r="P47" s="287"/>
      <c r="Q47" s="287"/>
      <c r="R47" s="287"/>
      <c r="S47" s="287"/>
      <c r="T47" s="287"/>
      <c r="U47" s="287"/>
      <c r="V47" s="287"/>
      <c r="W47" s="287"/>
      <c r="X47" s="287"/>
      <c r="Y47" s="287"/>
      <c r="Z47" s="287"/>
    </row>
    <row r="48" customFormat="false" ht="12.75" hidden="false" customHeight="true" outlineLevel="0" collapsed="false">
      <c r="A48" s="302" t="n">
        <v>45</v>
      </c>
      <c r="B48" s="303"/>
      <c r="C48" s="251"/>
      <c r="D48" s="278"/>
      <c r="E48" s="253"/>
      <c r="F48" s="280"/>
      <c r="G48" s="349"/>
      <c r="H48" s="280" t="str">
        <f aca="false">IF(G48="","",IF(LEN(G48)&gt;14,G48,REPLACE(REPLACE(G48,1,3,"XXX"),13,2,"XX")))</f>
        <v/>
      </c>
      <c r="I48" s="250"/>
      <c r="J48" s="250"/>
      <c r="K48" s="250"/>
      <c r="L48" s="303"/>
      <c r="M48" s="287"/>
      <c r="N48" s="287"/>
      <c r="O48" s="287"/>
      <c r="P48" s="287"/>
      <c r="Q48" s="287"/>
      <c r="R48" s="287"/>
      <c r="S48" s="287"/>
      <c r="T48" s="287"/>
      <c r="U48" s="287"/>
      <c r="V48" s="287"/>
      <c r="W48" s="287"/>
      <c r="X48" s="287"/>
      <c r="Y48" s="287"/>
      <c r="Z48" s="287"/>
    </row>
    <row r="49" customFormat="false" ht="12.75" hidden="false" customHeight="true" outlineLevel="0" collapsed="false">
      <c r="A49" s="302" t="n">
        <v>46</v>
      </c>
      <c r="B49" s="303"/>
      <c r="C49" s="251"/>
      <c r="D49" s="278"/>
      <c r="E49" s="253"/>
      <c r="F49" s="280"/>
      <c r="G49" s="349"/>
      <c r="H49" s="280" t="str">
        <f aca="false">IF(G49="","",IF(LEN(G49)&gt;14,G49,REPLACE(REPLACE(G49,1,3,"XXX"),13,2,"XX")))</f>
        <v/>
      </c>
      <c r="I49" s="250"/>
      <c r="J49" s="250"/>
      <c r="K49" s="250"/>
      <c r="L49" s="303"/>
      <c r="M49" s="287"/>
      <c r="N49" s="287"/>
      <c r="O49" s="287"/>
      <c r="P49" s="287"/>
      <c r="Q49" s="287"/>
      <c r="R49" s="287"/>
      <c r="S49" s="287"/>
      <c r="T49" s="287"/>
      <c r="U49" s="287"/>
      <c r="V49" s="287"/>
      <c r="W49" s="287"/>
      <c r="X49" s="287"/>
      <c r="Y49" s="287"/>
      <c r="Z49" s="287"/>
    </row>
    <row r="50" customFormat="false" ht="12.75" hidden="false" customHeight="true" outlineLevel="0" collapsed="false">
      <c r="A50" s="302" t="n">
        <v>47</v>
      </c>
      <c r="B50" s="303"/>
      <c r="C50" s="251"/>
      <c r="D50" s="278"/>
      <c r="E50" s="253"/>
      <c r="F50" s="280"/>
      <c r="G50" s="349"/>
      <c r="H50" s="280" t="str">
        <f aca="false">IF(G50="","",IF(LEN(G50)&gt;14,G50,REPLACE(REPLACE(G50,1,3,"XXX"),13,2,"XX")))</f>
        <v/>
      </c>
      <c r="I50" s="250"/>
      <c r="J50" s="250"/>
      <c r="K50" s="250"/>
      <c r="L50" s="303"/>
      <c r="M50" s="287"/>
      <c r="N50" s="287"/>
      <c r="O50" s="287"/>
      <c r="P50" s="287"/>
      <c r="Q50" s="287"/>
      <c r="R50" s="287"/>
      <c r="S50" s="287"/>
      <c r="T50" s="287"/>
      <c r="U50" s="287"/>
      <c r="V50" s="287"/>
      <c r="W50" s="287"/>
      <c r="X50" s="287"/>
      <c r="Y50" s="287"/>
      <c r="Z50" s="287"/>
    </row>
    <row r="51" customFormat="false" ht="12.75" hidden="false" customHeight="true" outlineLevel="0" collapsed="false">
      <c r="A51" s="302" t="n">
        <v>48</v>
      </c>
      <c r="B51" s="303"/>
      <c r="C51" s="251"/>
      <c r="D51" s="278"/>
      <c r="E51" s="253"/>
      <c r="F51" s="280"/>
      <c r="G51" s="349"/>
      <c r="H51" s="280" t="str">
        <f aca="false">IF(G51="","",IF(LEN(G51)&gt;14,G51,REPLACE(REPLACE(G51,1,3,"XXX"),13,2,"XX")))</f>
        <v/>
      </c>
      <c r="I51" s="250"/>
      <c r="J51" s="250"/>
      <c r="K51" s="250"/>
      <c r="L51" s="303"/>
      <c r="M51" s="287"/>
      <c r="N51" s="287"/>
      <c r="O51" s="287"/>
      <c r="P51" s="287"/>
      <c r="Q51" s="287"/>
      <c r="R51" s="287"/>
      <c r="S51" s="287"/>
      <c r="T51" s="287"/>
      <c r="U51" s="287"/>
      <c r="V51" s="287"/>
      <c r="W51" s="287"/>
      <c r="X51" s="287"/>
      <c r="Y51" s="287"/>
      <c r="Z51" s="287"/>
    </row>
    <row r="52" customFormat="false" ht="12.75" hidden="false" customHeight="true" outlineLevel="0" collapsed="false">
      <c r="A52" s="302" t="n">
        <v>49</v>
      </c>
      <c r="B52" s="303"/>
      <c r="C52" s="251"/>
      <c r="D52" s="278"/>
      <c r="E52" s="253"/>
      <c r="F52" s="280"/>
      <c r="G52" s="349"/>
      <c r="H52" s="280" t="str">
        <f aca="false">IF(G52="","",IF(LEN(G52)&gt;14,G52,REPLACE(REPLACE(G52,1,3,"XXX"),13,2,"XX")))</f>
        <v/>
      </c>
      <c r="I52" s="250"/>
      <c r="J52" s="250"/>
      <c r="K52" s="250"/>
      <c r="L52" s="303"/>
      <c r="M52" s="287"/>
      <c r="N52" s="287"/>
      <c r="O52" s="287"/>
      <c r="P52" s="287"/>
      <c r="Q52" s="287"/>
      <c r="R52" s="287"/>
      <c r="S52" s="287"/>
      <c r="T52" s="287"/>
      <c r="U52" s="287"/>
      <c r="V52" s="287"/>
      <c r="W52" s="287"/>
      <c r="X52" s="287"/>
      <c r="Y52" s="287"/>
      <c r="Z52" s="287"/>
    </row>
    <row r="53" customFormat="false" ht="12.75" hidden="false" customHeight="true" outlineLevel="0" collapsed="false">
      <c r="A53" s="302" t="n">
        <v>50</v>
      </c>
      <c r="B53" s="303"/>
      <c r="C53" s="251"/>
      <c r="D53" s="278"/>
      <c r="E53" s="253"/>
      <c r="F53" s="280"/>
      <c r="G53" s="349"/>
      <c r="H53" s="280" t="str">
        <f aca="false">IF(G53="","",IF(LEN(G53)&gt;14,G53,REPLACE(REPLACE(G53,1,3,"XXX"),13,2,"XX")))</f>
        <v/>
      </c>
      <c r="I53" s="250"/>
      <c r="J53" s="250"/>
      <c r="K53" s="250"/>
      <c r="L53" s="303"/>
      <c r="M53" s="287"/>
      <c r="N53" s="287"/>
      <c r="O53" s="287"/>
      <c r="P53" s="287"/>
      <c r="Q53" s="287"/>
      <c r="R53" s="287"/>
      <c r="S53" s="287"/>
      <c r="T53" s="287"/>
      <c r="U53" s="287"/>
      <c r="V53" s="287"/>
      <c r="W53" s="287"/>
      <c r="X53" s="287"/>
      <c r="Y53" s="287"/>
      <c r="Z53" s="287"/>
    </row>
    <row r="54" customFormat="false" ht="12.75" hidden="false" customHeight="true" outlineLevel="0" collapsed="false">
      <c r="A54" s="302" t="n">
        <v>51</v>
      </c>
      <c r="B54" s="303"/>
      <c r="C54" s="251"/>
      <c r="D54" s="278"/>
      <c r="E54" s="253"/>
      <c r="F54" s="280"/>
      <c r="G54" s="349"/>
      <c r="H54" s="280" t="str">
        <f aca="false">IF(G54="","",IF(LEN(G54)&gt;14,G54,REPLACE(REPLACE(G54,1,3,"XXX"),13,2,"XX")))</f>
        <v/>
      </c>
      <c r="I54" s="250"/>
      <c r="J54" s="250"/>
      <c r="K54" s="250"/>
      <c r="L54" s="303"/>
      <c r="M54" s="287"/>
      <c r="N54" s="287"/>
      <c r="O54" s="287"/>
      <c r="P54" s="287"/>
      <c r="Q54" s="287"/>
      <c r="R54" s="287"/>
      <c r="S54" s="287"/>
      <c r="T54" s="287"/>
      <c r="U54" s="287"/>
      <c r="V54" s="287"/>
      <c r="W54" s="287"/>
      <c r="X54" s="287"/>
      <c r="Y54" s="287"/>
      <c r="Z54" s="287"/>
    </row>
    <row r="55" customFormat="false" ht="12.75" hidden="false" customHeight="true" outlineLevel="0" collapsed="false">
      <c r="A55" s="302" t="n">
        <v>52</v>
      </c>
      <c r="B55" s="303"/>
      <c r="C55" s="251"/>
      <c r="D55" s="278"/>
      <c r="E55" s="253"/>
      <c r="F55" s="280"/>
      <c r="G55" s="349"/>
      <c r="H55" s="280" t="str">
        <f aca="false">IF(G55="","",IF(LEN(G55)&gt;14,G55,REPLACE(REPLACE(G55,1,3,"XXX"),13,2,"XX")))</f>
        <v/>
      </c>
      <c r="I55" s="250"/>
      <c r="J55" s="250"/>
      <c r="K55" s="250"/>
      <c r="L55" s="303"/>
      <c r="M55" s="287"/>
      <c r="N55" s="287"/>
      <c r="O55" s="287"/>
      <c r="P55" s="287"/>
      <c r="Q55" s="287"/>
      <c r="R55" s="287"/>
      <c r="S55" s="287"/>
      <c r="T55" s="287"/>
      <c r="U55" s="287"/>
      <c r="V55" s="287"/>
      <c r="W55" s="287"/>
      <c r="X55" s="287"/>
      <c r="Y55" s="287"/>
      <c r="Z55" s="287"/>
    </row>
    <row r="56" customFormat="false" ht="12.75" hidden="false" customHeight="true" outlineLevel="0" collapsed="false">
      <c r="A56" s="302" t="n">
        <v>53</v>
      </c>
      <c r="B56" s="303"/>
      <c r="C56" s="251"/>
      <c r="D56" s="278"/>
      <c r="E56" s="253"/>
      <c r="F56" s="280"/>
      <c r="G56" s="349"/>
      <c r="H56" s="280" t="str">
        <f aca="false">IF(G56="","",IF(LEN(G56)&gt;14,G56,REPLACE(REPLACE(G56,1,3,"XXX"),13,2,"XX")))</f>
        <v/>
      </c>
      <c r="I56" s="250"/>
      <c r="J56" s="250"/>
      <c r="K56" s="250"/>
      <c r="L56" s="303"/>
      <c r="M56" s="287"/>
      <c r="N56" s="287"/>
      <c r="O56" s="287"/>
      <c r="P56" s="287"/>
      <c r="Q56" s="287"/>
      <c r="R56" s="287"/>
      <c r="S56" s="287"/>
      <c r="T56" s="287"/>
      <c r="U56" s="287"/>
      <c r="V56" s="287"/>
      <c r="W56" s="287"/>
      <c r="X56" s="287"/>
      <c r="Y56" s="287"/>
      <c r="Z56" s="287"/>
    </row>
    <row r="57" customFormat="false" ht="12.75" hidden="false" customHeight="true" outlineLevel="0" collapsed="false">
      <c r="A57" s="302" t="n">
        <v>54</v>
      </c>
      <c r="B57" s="303"/>
      <c r="C57" s="251"/>
      <c r="D57" s="278"/>
      <c r="E57" s="253"/>
      <c r="F57" s="280"/>
      <c r="G57" s="349"/>
      <c r="H57" s="280" t="str">
        <f aca="false">IF(G57="","",IF(LEN(G57)&gt;14,G57,REPLACE(REPLACE(G57,1,3,"XXX"),13,2,"XX")))</f>
        <v/>
      </c>
      <c r="I57" s="250"/>
      <c r="J57" s="250"/>
      <c r="K57" s="250"/>
      <c r="L57" s="303"/>
      <c r="M57" s="287"/>
      <c r="N57" s="287"/>
      <c r="O57" s="287"/>
      <c r="P57" s="287"/>
      <c r="Q57" s="287"/>
      <c r="R57" s="287"/>
      <c r="S57" s="287"/>
      <c r="T57" s="287"/>
      <c r="U57" s="287"/>
      <c r="V57" s="287"/>
      <c r="W57" s="287"/>
      <c r="X57" s="287"/>
      <c r="Y57" s="287"/>
      <c r="Z57" s="287"/>
    </row>
    <row r="58" customFormat="false" ht="12.75" hidden="false" customHeight="true" outlineLevel="0" collapsed="false">
      <c r="A58" s="302" t="n">
        <v>55</v>
      </c>
      <c r="B58" s="303"/>
      <c r="C58" s="251"/>
      <c r="D58" s="278"/>
      <c r="E58" s="253"/>
      <c r="F58" s="280"/>
      <c r="G58" s="349"/>
      <c r="H58" s="280" t="str">
        <f aca="false">IF(G58="","",IF(LEN(G58)&gt;14,G58,REPLACE(REPLACE(G58,1,3,"XXX"),13,2,"XX")))</f>
        <v/>
      </c>
      <c r="I58" s="250"/>
      <c r="J58" s="250"/>
      <c r="K58" s="250"/>
      <c r="L58" s="303"/>
      <c r="M58" s="287"/>
      <c r="N58" s="287"/>
      <c r="O58" s="287"/>
      <c r="P58" s="287"/>
      <c r="Q58" s="287"/>
      <c r="R58" s="287"/>
      <c r="S58" s="287"/>
      <c r="T58" s="287"/>
      <c r="U58" s="287"/>
      <c r="V58" s="287"/>
      <c r="W58" s="287"/>
      <c r="X58" s="287"/>
      <c r="Y58" s="287"/>
      <c r="Z58" s="287"/>
    </row>
    <row r="59" customFormat="false" ht="12.75" hidden="false" customHeight="true" outlineLevel="0" collapsed="false">
      <c r="A59" s="302" t="n">
        <v>56</v>
      </c>
      <c r="B59" s="303"/>
      <c r="C59" s="251"/>
      <c r="D59" s="278"/>
      <c r="E59" s="253"/>
      <c r="F59" s="280"/>
      <c r="G59" s="349"/>
      <c r="H59" s="280" t="str">
        <f aca="false">IF(G59="","",IF(LEN(G59)&gt;14,G59,REPLACE(REPLACE(G59,1,3,"XXX"),13,2,"XX")))</f>
        <v/>
      </c>
      <c r="I59" s="250"/>
      <c r="J59" s="250"/>
      <c r="K59" s="250"/>
      <c r="L59" s="303"/>
      <c r="M59" s="287"/>
      <c r="N59" s="287"/>
      <c r="O59" s="287"/>
      <c r="P59" s="287"/>
      <c r="Q59" s="287"/>
      <c r="R59" s="287"/>
      <c r="S59" s="287"/>
      <c r="T59" s="287"/>
      <c r="U59" s="287"/>
      <c r="V59" s="287"/>
      <c r="W59" s="287"/>
      <c r="X59" s="287"/>
      <c r="Y59" s="287"/>
      <c r="Z59" s="287"/>
    </row>
    <row r="60" customFormat="false" ht="12.75" hidden="false" customHeight="true" outlineLevel="0" collapsed="false">
      <c r="A60" s="302" t="n">
        <v>57</v>
      </c>
      <c r="B60" s="303"/>
      <c r="C60" s="251"/>
      <c r="D60" s="278"/>
      <c r="E60" s="253"/>
      <c r="F60" s="280"/>
      <c r="G60" s="349"/>
      <c r="H60" s="280" t="str">
        <f aca="false">IF(G60="","",IF(LEN(G60)&gt;14,G60,REPLACE(REPLACE(G60,1,3,"XXX"),13,2,"XX")))</f>
        <v/>
      </c>
      <c r="I60" s="250"/>
      <c r="J60" s="250"/>
      <c r="K60" s="250"/>
      <c r="L60" s="303"/>
      <c r="M60" s="287"/>
      <c r="N60" s="287"/>
      <c r="O60" s="287"/>
      <c r="P60" s="287"/>
      <c r="Q60" s="287"/>
      <c r="R60" s="287"/>
      <c r="S60" s="287"/>
      <c r="T60" s="287"/>
      <c r="U60" s="287"/>
      <c r="V60" s="287"/>
      <c r="W60" s="287"/>
      <c r="X60" s="287"/>
      <c r="Y60" s="287"/>
      <c r="Z60" s="287"/>
    </row>
    <row r="61" customFormat="false" ht="12.75" hidden="false" customHeight="true" outlineLevel="0" collapsed="false">
      <c r="A61" s="302" t="n">
        <v>58</v>
      </c>
      <c r="B61" s="303"/>
      <c r="C61" s="251"/>
      <c r="D61" s="278"/>
      <c r="E61" s="253"/>
      <c r="F61" s="280"/>
      <c r="G61" s="349"/>
      <c r="H61" s="280" t="str">
        <f aca="false">IF(G61="","",IF(LEN(G61)&gt;14,G61,REPLACE(REPLACE(G61,1,3,"XXX"),13,2,"XX")))</f>
        <v/>
      </c>
      <c r="I61" s="250"/>
      <c r="J61" s="250"/>
      <c r="K61" s="250"/>
      <c r="L61" s="303"/>
      <c r="M61" s="287"/>
      <c r="N61" s="287"/>
      <c r="O61" s="287"/>
      <c r="P61" s="287"/>
      <c r="Q61" s="287"/>
      <c r="R61" s="287"/>
      <c r="S61" s="287"/>
      <c r="T61" s="287"/>
      <c r="U61" s="287"/>
      <c r="V61" s="287"/>
      <c r="W61" s="287"/>
      <c r="X61" s="287"/>
      <c r="Y61" s="287"/>
      <c r="Z61" s="287"/>
    </row>
    <row r="62" customFormat="false" ht="12.75" hidden="false" customHeight="true" outlineLevel="0" collapsed="false">
      <c r="A62" s="302" t="n">
        <v>59</v>
      </c>
      <c r="B62" s="303"/>
      <c r="C62" s="251"/>
      <c r="D62" s="278"/>
      <c r="E62" s="253"/>
      <c r="F62" s="280"/>
      <c r="G62" s="349"/>
      <c r="H62" s="280" t="str">
        <f aca="false">IF(G62="","",IF(LEN(G62)&gt;14,G62,REPLACE(REPLACE(G62,1,3,"XXX"),13,2,"XX")))</f>
        <v/>
      </c>
      <c r="I62" s="250"/>
      <c r="J62" s="250"/>
      <c r="K62" s="250"/>
      <c r="L62" s="303"/>
      <c r="M62" s="287"/>
      <c r="N62" s="287"/>
      <c r="O62" s="287"/>
      <c r="P62" s="287"/>
      <c r="Q62" s="287"/>
      <c r="R62" s="287"/>
      <c r="S62" s="287"/>
      <c r="T62" s="287"/>
      <c r="U62" s="287"/>
      <c r="V62" s="287"/>
      <c r="W62" s="287"/>
      <c r="X62" s="287"/>
      <c r="Y62" s="287"/>
      <c r="Z62" s="287"/>
    </row>
    <row r="63" customFormat="false" ht="12.75" hidden="false" customHeight="true" outlineLevel="0" collapsed="false">
      <c r="A63" s="302" t="n">
        <v>60</v>
      </c>
      <c r="B63" s="303"/>
      <c r="C63" s="251"/>
      <c r="D63" s="278"/>
      <c r="E63" s="253"/>
      <c r="F63" s="280"/>
      <c r="G63" s="349"/>
      <c r="H63" s="280" t="str">
        <f aca="false">IF(G63="","",IF(LEN(G63)&gt;14,G63,REPLACE(REPLACE(G63,1,3,"XXX"),13,2,"XX")))</f>
        <v/>
      </c>
      <c r="I63" s="250"/>
      <c r="J63" s="250"/>
      <c r="K63" s="250"/>
      <c r="L63" s="303"/>
      <c r="M63" s="287"/>
      <c r="N63" s="287"/>
      <c r="O63" s="287"/>
      <c r="P63" s="287"/>
      <c r="Q63" s="287"/>
      <c r="R63" s="287"/>
      <c r="S63" s="287"/>
      <c r="T63" s="287"/>
      <c r="U63" s="287"/>
      <c r="V63" s="287"/>
      <c r="W63" s="287"/>
      <c r="X63" s="287"/>
      <c r="Y63" s="287"/>
      <c r="Z63" s="287"/>
    </row>
    <row r="64" customFormat="false" ht="12.75" hidden="false" customHeight="true" outlineLevel="0" collapsed="false">
      <c r="A64" s="302" t="n">
        <v>61</v>
      </c>
      <c r="B64" s="303"/>
      <c r="C64" s="251"/>
      <c r="D64" s="278"/>
      <c r="E64" s="253"/>
      <c r="F64" s="280"/>
      <c r="G64" s="349"/>
      <c r="H64" s="280" t="str">
        <f aca="false">IF(G64="","",IF(LEN(G64)&gt;14,G64,REPLACE(REPLACE(G64,1,3,"XXX"),13,2,"XX")))</f>
        <v/>
      </c>
      <c r="I64" s="250"/>
      <c r="J64" s="250"/>
      <c r="K64" s="250"/>
      <c r="L64" s="303"/>
      <c r="M64" s="287"/>
      <c r="N64" s="287"/>
      <c r="O64" s="287"/>
      <c r="P64" s="287"/>
      <c r="Q64" s="287"/>
      <c r="R64" s="287"/>
      <c r="S64" s="287"/>
      <c r="T64" s="287"/>
      <c r="U64" s="287"/>
      <c r="V64" s="287"/>
      <c r="W64" s="287"/>
      <c r="X64" s="287"/>
      <c r="Y64" s="287"/>
      <c r="Z64" s="287"/>
    </row>
    <row r="65" customFormat="false" ht="12.75" hidden="false" customHeight="true" outlineLevel="0" collapsed="false">
      <c r="A65" s="302" t="n">
        <v>62</v>
      </c>
      <c r="B65" s="303"/>
      <c r="C65" s="251"/>
      <c r="D65" s="278"/>
      <c r="E65" s="253"/>
      <c r="F65" s="280"/>
      <c r="G65" s="349"/>
      <c r="H65" s="280" t="str">
        <f aca="false">IF(G65="","",IF(LEN(G65)&gt;14,G65,REPLACE(REPLACE(G65,1,3,"XXX"),13,2,"XX")))</f>
        <v/>
      </c>
      <c r="I65" s="250"/>
      <c r="J65" s="250"/>
      <c r="K65" s="250"/>
      <c r="L65" s="303"/>
      <c r="M65" s="287"/>
      <c r="N65" s="287"/>
      <c r="O65" s="287"/>
      <c r="P65" s="287"/>
      <c r="Q65" s="287"/>
      <c r="R65" s="287"/>
      <c r="S65" s="287"/>
      <c r="T65" s="287"/>
      <c r="U65" s="287"/>
      <c r="V65" s="287"/>
      <c r="W65" s="287"/>
      <c r="X65" s="287"/>
      <c r="Y65" s="287"/>
      <c r="Z65" s="287"/>
    </row>
    <row r="66" customFormat="false" ht="12.75" hidden="false" customHeight="true" outlineLevel="0" collapsed="false">
      <c r="A66" s="302" t="n">
        <v>63</v>
      </c>
      <c r="B66" s="303"/>
      <c r="C66" s="251"/>
      <c r="D66" s="278"/>
      <c r="E66" s="253"/>
      <c r="F66" s="280"/>
      <c r="G66" s="349"/>
      <c r="H66" s="280" t="str">
        <f aca="false">IF(G66="","",IF(LEN(G66)&gt;14,G66,REPLACE(REPLACE(G66,1,3,"XXX"),13,2,"XX")))</f>
        <v/>
      </c>
      <c r="I66" s="250"/>
      <c r="J66" s="250"/>
      <c r="K66" s="250"/>
      <c r="L66" s="303"/>
      <c r="M66" s="287"/>
      <c r="N66" s="287"/>
      <c r="O66" s="287"/>
      <c r="P66" s="287"/>
      <c r="Q66" s="287"/>
      <c r="R66" s="287"/>
      <c r="S66" s="287"/>
      <c r="T66" s="287"/>
      <c r="U66" s="287"/>
      <c r="V66" s="287"/>
      <c r="W66" s="287"/>
      <c r="X66" s="287"/>
      <c r="Y66" s="287"/>
      <c r="Z66" s="287"/>
    </row>
    <row r="67" customFormat="false" ht="12.75" hidden="false" customHeight="true" outlineLevel="0" collapsed="false">
      <c r="A67" s="302" t="n">
        <v>64</v>
      </c>
      <c r="B67" s="303"/>
      <c r="C67" s="251"/>
      <c r="D67" s="278"/>
      <c r="E67" s="253"/>
      <c r="F67" s="280"/>
      <c r="G67" s="349"/>
      <c r="H67" s="280" t="str">
        <f aca="false">IF(G67="","",IF(LEN(G67)&gt;14,G67,REPLACE(REPLACE(G67,1,3,"XXX"),13,2,"XX")))</f>
        <v/>
      </c>
      <c r="I67" s="250"/>
      <c r="J67" s="250"/>
      <c r="K67" s="250"/>
      <c r="L67" s="303"/>
      <c r="M67" s="287"/>
      <c r="N67" s="287"/>
      <c r="O67" s="287"/>
      <c r="P67" s="287"/>
      <c r="Q67" s="287"/>
      <c r="R67" s="287"/>
      <c r="S67" s="287"/>
      <c r="T67" s="287"/>
      <c r="U67" s="287"/>
      <c r="V67" s="287"/>
      <c r="W67" s="287"/>
      <c r="X67" s="287"/>
      <c r="Y67" s="287"/>
      <c r="Z67" s="287"/>
    </row>
    <row r="68" customFormat="false" ht="12.75" hidden="false" customHeight="true" outlineLevel="0" collapsed="false">
      <c r="A68" s="302" t="n">
        <v>65</v>
      </c>
      <c r="B68" s="303"/>
      <c r="C68" s="251"/>
      <c r="D68" s="278"/>
      <c r="E68" s="253"/>
      <c r="F68" s="280"/>
      <c r="G68" s="349"/>
      <c r="H68" s="280" t="str">
        <f aca="false">IF(G68="","",IF(LEN(G68)&gt;14,G68,REPLACE(REPLACE(G68,1,3,"XXX"),13,2,"XX")))</f>
        <v/>
      </c>
      <c r="I68" s="250"/>
      <c r="J68" s="250"/>
      <c r="K68" s="250"/>
      <c r="L68" s="303"/>
      <c r="M68" s="287"/>
      <c r="N68" s="287"/>
      <c r="O68" s="287"/>
      <c r="P68" s="287"/>
      <c r="Q68" s="287"/>
      <c r="R68" s="287"/>
      <c r="S68" s="287"/>
      <c r="T68" s="287"/>
      <c r="U68" s="287"/>
      <c r="V68" s="287"/>
      <c r="W68" s="287"/>
      <c r="X68" s="287"/>
      <c r="Y68" s="287"/>
      <c r="Z68" s="287"/>
    </row>
    <row r="69" customFormat="false" ht="12.75" hidden="false" customHeight="true" outlineLevel="0" collapsed="false">
      <c r="A69" s="302" t="n">
        <v>66</v>
      </c>
      <c r="B69" s="303"/>
      <c r="C69" s="251"/>
      <c r="D69" s="278"/>
      <c r="E69" s="253"/>
      <c r="F69" s="280"/>
      <c r="G69" s="349"/>
      <c r="H69" s="280" t="str">
        <f aca="false">IF(G69="","",IF(LEN(G69)&gt;14,G69,REPLACE(REPLACE(G69,1,3,"XXX"),13,2,"XX")))</f>
        <v/>
      </c>
      <c r="I69" s="250"/>
      <c r="J69" s="250"/>
      <c r="K69" s="250"/>
      <c r="L69" s="303"/>
      <c r="M69" s="287"/>
      <c r="N69" s="287"/>
      <c r="O69" s="287"/>
      <c r="P69" s="287"/>
      <c r="Q69" s="287"/>
      <c r="R69" s="287"/>
      <c r="S69" s="287"/>
      <c r="T69" s="287"/>
      <c r="U69" s="287"/>
      <c r="V69" s="287"/>
      <c r="W69" s="287"/>
      <c r="X69" s="287"/>
      <c r="Y69" s="287"/>
      <c r="Z69" s="287"/>
    </row>
    <row r="70" customFormat="false" ht="12.75" hidden="false" customHeight="true" outlineLevel="0" collapsed="false">
      <c r="A70" s="302" t="n">
        <v>67</v>
      </c>
      <c r="B70" s="303"/>
      <c r="C70" s="251"/>
      <c r="D70" s="278"/>
      <c r="E70" s="253"/>
      <c r="F70" s="280"/>
      <c r="G70" s="349"/>
      <c r="H70" s="280" t="str">
        <f aca="false">IF(G70="","",IF(LEN(G70)&gt;14,G70,REPLACE(REPLACE(G70,1,3,"XXX"),13,2,"XX")))</f>
        <v/>
      </c>
      <c r="I70" s="250"/>
      <c r="J70" s="250"/>
      <c r="K70" s="250"/>
      <c r="L70" s="303"/>
      <c r="M70" s="287"/>
      <c r="N70" s="287"/>
      <c r="O70" s="287"/>
      <c r="P70" s="287"/>
      <c r="Q70" s="287"/>
      <c r="R70" s="287"/>
      <c r="S70" s="287"/>
      <c r="T70" s="287"/>
      <c r="U70" s="287"/>
      <c r="V70" s="287"/>
      <c r="W70" s="287"/>
      <c r="X70" s="287"/>
      <c r="Y70" s="287"/>
      <c r="Z70" s="287"/>
    </row>
    <row r="71" customFormat="false" ht="12.75" hidden="false" customHeight="true" outlineLevel="0" collapsed="false">
      <c r="A71" s="302" t="n">
        <v>68</v>
      </c>
      <c r="B71" s="303"/>
      <c r="C71" s="251"/>
      <c r="D71" s="278"/>
      <c r="E71" s="253"/>
      <c r="F71" s="280"/>
      <c r="G71" s="349"/>
      <c r="H71" s="280" t="str">
        <f aca="false">IF(G71="","",IF(LEN(G71)&gt;14,G71,REPLACE(REPLACE(G71,1,3,"XXX"),13,2,"XX")))</f>
        <v/>
      </c>
      <c r="I71" s="250"/>
      <c r="J71" s="250"/>
      <c r="K71" s="250"/>
      <c r="L71" s="303"/>
      <c r="M71" s="287"/>
      <c r="N71" s="287"/>
      <c r="O71" s="287"/>
      <c r="P71" s="287"/>
      <c r="Q71" s="287"/>
      <c r="R71" s="287"/>
      <c r="S71" s="287"/>
      <c r="T71" s="287"/>
      <c r="U71" s="287"/>
      <c r="V71" s="287"/>
      <c r="W71" s="287"/>
      <c r="X71" s="287"/>
      <c r="Y71" s="287"/>
      <c r="Z71" s="287"/>
    </row>
    <row r="72" customFormat="false" ht="12.75" hidden="false" customHeight="true" outlineLevel="0" collapsed="false">
      <c r="A72" s="302" t="n">
        <v>69</v>
      </c>
      <c r="B72" s="303"/>
      <c r="C72" s="251"/>
      <c r="D72" s="278"/>
      <c r="E72" s="253"/>
      <c r="F72" s="280"/>
      <c r="G72" s="349"/>
      <c r="H72" s="280" t="str">
        <f aca="false">IF(G72="","",IF(LEN(G72)&gt;14,G72,REPLACE(REPLACE(G72,1,3,"XXX"),13,2,"XX")))</f>
        <v/>
      </c>
      <c r="I72" s="250"/>
      <c r="J72" s="250"/>
      <c r="K72" s="250"/>
      <c r="L72" s="303"/>
      <c r="M72" s="287"/>
      <c r="N72" s="287"/>
      <c r="O72" s="287"/>
      <c r="P72" s="287"/>
      <c r="Q72" s="287"/>
      <c r="R72" s="287"/>
      <c r="S72" s="287"/>
      <c r="T72" s="287"/>
      <c r="U72" s="287"/>
      <c r="V72" s="287"/>
      <c r="W72" s="287"/>
      <c r="X72" s="287"/>
      <c r="Y72" s="287"/>
      <c r="Z72" s="287"/>
    </row>
    <row r="73" customFormat="false" ht="12.75" hidden="false" customHeight="true" outlineLevel="0" collapsed="false">
      <c r="A73" s="302" t="n">
        <v>70</v>
      </c>
      <c r="B73" s="303"/>
      <c r="C73" s="251"/>
      <c r="D73" s="278"/>
      <c r="E73" s="253"/>
      <c r="F73" s="280"/>
      <c r="G73" s="349"/>
      <c r="H73" s="280" t="str">
        <f aca="false">IF(G73="","",IF(LEN(G73)&gt;14,G73,REPLACE(REPLACE(G73,1,3,"XXX"),13,2,"XX")))</f>
        <v/>
      </c>
      <c r="I73" s="250"/>
      <c r="J73" s="250"/>
      <c r="K73" s="250"/>
      <c r="L73" s="303"/>
      <c r="M73" s="287"/>
      <c r="N73" s="287"/>
      <c r="O73" s="287"/>
      <c r="P73" s="287"/>
      <c r="Q73" s="287"/>
      <c r="R73" s="287"/>
      <c r="S73" s="287"/>
      <c r="T73" s="287"/>
      <c r="U73" s="287"/>
      <c r="V73" s="287"/>
      <c r="W73" s="287"/>
      <c r="X73" s="287"/>
      <c r="Y73" s="287"/>
      <c r="Z73" s="287"/>
    </row>
    <row r="74" customFormat="false" ht="12.75" hidden="false" customHeight="true" outlineLevel="0" collapsed="false">
      <c r="A74" s="302" t="n">
        <v>71</v>
      </c>
      <c r="B74" s="303"/>
      <c r="C74" s="251"/>
      <c r="D74" s="278"/>
      <c r="E74" s="253"/>
      <c r="F74" s="280"/>
      <c r="G74" s="349"/>
      <c r="H74" s="280" t="str">
        <f aca="false">IF(G74="","",IF(LEN(G74)&gt;14,G74,REPLACE(REPLACE(G74,1,3,"XXX"),13,2,"XX")))</f>
        <v/>
      </c>
      <c r="I74" s="250"/>
      <c r="J74" s="250"/>
      <c r="K74" s="250"/>
      <c r="L74" s="303"/>
      <c r="M74" s="287"/>
      <c r="N74" s="287"/>
      <c r="O74" s="287"/>
      <c r="P74" s="287"/>
      <c r="Q74" s="287"/>
      <c r="R74" s="287"/>
      <c r="S74" s="287"/>
      <c r="T74" s="287"/>
      <c r="U74" s="287"/>
      <c r="V74" s="287"/>
      <c r="W74" s="287"/>
      <c r="X74" s="287"/>
      <c r="Y74" s="287"/>
      <c r="Z74" s="287"/>
    </row>
    <row r="75" customFormat="false" ht="12.75" hidden="false" customHeight="true" outlineLevel="0" collapsed="false">
      <c r="A75" s="302" t="n">
        <v>72</v>
      </c>
      <c r="B75" s="303"/>
      <c r="C75" s="251"/>
      <c r="D75" s="278"/>
      <c r="E75" s="253"/>
      <c r="F75" s="280"/>
      <c r="G75" s="349"/>
      <c r="H75" s="280" t="str">
        <f aca="false">IF(G75="","",IF(LEN(G75)&gt;14,G75,REPLACE(REPLACE(G75,1,3,"XXX"),13,2,"XX")))</f>
        <v/>
      </c>
      <c r="I75" s="250"/>
      <c r="J75" s="250"/>
      <c r="K75" s="250"/>
      <c r="L75" s="303"/>
      <c r="M75" s="287"/>
      <c r="N75" s="287"/>
      <c r="O75" s="287"/>
      <c r="P75" s="287"/>
      <c r="Q75" s="287"/>
      <c r="R75" s="287"/>
      <c r="S75" s="287"/>
      <c r="T75" s="287"/>
      <c r="U75" s="287"/>
      <c r="V75" s="287"/>
      <c r="W75" s="287"/>
      <c r="X75" s="287"/>
      <c r="Y75" s="287"/>
      <c r="Z75" s="287"/>
    </row>
    <row r="76" customFormat="false" ht="12.75" hidden="false" customHeight="true" outlineLevel="0" collapsed="false">
      <c r="A76" s="302" t="n">
        <v>73</v>
      </c>
      <c r="B76" s="303"/>
      <c r="C76" s="251"/>
      <c r="D76" s="278"/>
      <c r="E76" s="253"/>
      <c r="F76" s="280"/>
      <c r="G76" s="349"/>
      <c r="H76" s="280" t="str">
        <f aca="false">IF(G76="","",IF(LEN(G76)&gt;14,G76,REPLACE(REPLACE(G76,1,3,"XXX"),13,2,"XX")))</f>
        <v/>
      </c>
      <c r="I76" s="250"/>
      <c r="J76" s="250"/>
      <c r="K76" s="250"/>
      <c r="L76" s="303"/>
      <c r="M76" s="287"/>
      <c r="N76" s="287"/>
      <c r="O76" s="287"/>
      <c r="P76" s="287"/>
      <c r="Q76" s="287"/>
      <c r="R76" s="287"/>
      <c r="S76" s="287"/>
      <c r="T76" s="287"/>
      <c r="U76" s="287"/>
      <c r="V76" s="287"/>
      <c r="W76" s="287"/>
      <c r="X76" s="287"/>
      <c r="Y76" s="287"/>
      <c r="Z76" s="287"/>
    </row>
    <row r="77" customFormat="false" ht="12.75" hidden="false" customHeight="true" outlineLevel="0" collapsed="false">
      <c r="A77" s="302" t="n">
        <v>74</v>
      </c>
      <c r="B77" s="303"/>
      <c r="C77" s="251"/>
      <c r="D77" s="278"/>
      <c r="E77" s="253"/>
      <c r="F77" s="280"/>
      <c r="G77" s="349"/>
      <c r="H77" s="280" t="str">
        <f aca="false">IF(G77="","",IF(LEN(G77)&gt;14,G77,REPLACE(REPLACE(G77,1,3,"XXX"),13,2,"XX")))</f>
        <v/>
      </c>
      <c r="I77" s="250"/>
      <c r="J77" s="250"/>
      <c r="K77" s="250"/>
      <c r="L77" s="303"/>
      <c r="M77" s="287"/>
      <c r="N77" s="287"/>
      <c r="O77" s="287"/>
      <c r="P77" s="287"/>
      <c r="Q77" s="287"/>
      <c r="R77" s="287"/>
      <c r="S77" s="287"/>
      <c r="T77" s="287"/>
      <c r="U77" s="287"/>
      <c r="V77" s="287"/>
      <c r="W77" s="287"/>
      <c r="X77" s="287"/>
      <c r="Y77" s="287"/>
      <c r="Z77" s="287"/>
    </row>
    <row r="78" customFormat="false" ht="12.75" hidden="false" customHeight="true" outlineLevel="0" collapsed="false">
      <c r="A78" s="302" t="n">
        <v>75</v>
      </c>
      <c r="B78" s="303"/>
      <c r="C78" s="251"/>
      <c r="D78" s="278"/>
      <c r="E78" s="253"/>
      <c r="F78" s="280"/>
      <c r="G78" s="349"/>
      <c r="H78" s="280" t="str">
        <f aca="false">IF(G78="","",IF(LEN(G78)&gt;14,G78,REPLACE(REPLACE(G78,1,3,"XXX"),13,2,"XX")))</f>
        <v/>
      </c>
      <c r="I78" s="250"/>
      <c r="J78" s="250"/>
      <c r="K78" s="250"/>
      <c r="L78" s="303"/>
      <c r="M78" s="287"/>
      <c r="N78" s="287"/>
      <c r="O78" s="287"/>
      <c r="P78" s="287"/>
      <c r="Q78" s="287"/>
      <c r="R78" s="287"/>
      <c r="S78" s="287"/>
      <c r="T78" s="287"/>
      <c r="U78" s="287"/>
      <c r="V78" s="287"/>
      <c r="W78" s="287"/>
      <c r="X78" s="287"/>
      <c r="Y78" s="287"/>
      <c r="Z78" s="287"/>
    </row>
    <row r="79" customFormat="false" ht="12.75" hidden="false" customHeight="true" outlineLevel="0" collapsed="false">
      <c r="A79" s="302" t="n">
        <v>76</v>
      </c>
      <c r="B79" s="303"/>
      <c r="C79" s="251"/>
      <c r="D79" s="278"/>
      <c r="E79" s="253"/>
      <c r="F79" s="280"/>
      <c r="G79" s="349"/>
      <c r="H79" s="280" t="str">
        <f aca="false">IF(G79="","",IF(LEN(G79)&gt;14,G79,REPLACE(REPLACE(G79,1,3,"XXX"),13,2,"XX")))</f>
        <v/>
      </c>
      <c r="I79" s="250"/>
      <c r="J79" s="250"/>
      <c r="K79" s="250"/>
      <c r="L79" s="303"/>
      <c r="M79" s="287"/>
      <c r="N79" s="287"/>
      <c r="O79" s="287"/>
      <c r="P79" s="287"/>
      <c r="Q79" s="287"/>
      <c r="R79" s="287"/>
      <c r="S79" s="287"/>
      <c r="T79" s="287"/>
      <c r="U79" s="287"/>
      <c r="V79" s="287"/>
      <c r="W79" s="287"/>
      <c r="X79" s="287"/>
      <c r="Y79" s="287"/>
      <c r="Z79" s="287"/>
    </row>
    <row r="80" customFormat="false" ht="12.75" hidden="false" customHeight="true" outlineLevel="0" collapsed="false">
      <c r="A80" s="302" t="n">
        <v>77</v>
      </c>
      <c r="B80" s="303"/>
      <c r="C80" s="251"/>
      <c r="D80" s="278"/>
      <c r="E80" s="253"/>
      <c r="F80" s="280"/>
      <c r="G80" s="349"/>
      <c r="H80" s="280" t="str">
        <f aca="false">IF(G80="","",IF(LEN(G80)&gt;14,G80,REPLACE(REPLACE(G80,1,3,"XXX"),13,2,"XX")))</f>
        <v/>
      </c>
      <c r="I80" s="250"/>
      <c r="J80" s="250"/>
      <c r="K80" s="250"/>
      <c r="L80" s="303"/>
      <c r="M80" s="287"/>
      <c r="N80" s="287"/>
      <c r="O80" s="287"/>
      <c r="P80" s="287"/>
      <c r="Q80" s="287"/>
      <c r="R80" s="287"/>
      <c r="S80" s="287"/>
      <c r="T80" s="287"/>
      <c r="U80" s="287"/>
      <c r="V80" s="287"/>
      <c r="W80" s="287"/>
      <c r="X80" s="287"/>
      <c r="Y80" s="287"/>
      <c r="Z80" s="287"/>
    </row>
    <row r="81" customFormat="false" ht="12.75" hidden="false" customHeight="true" outlineLevel="0" collapsed="false">
      <c r="A81" s="302" t="n">
        <v>78</v>
      </c>
      <c r="B81" s="303"/>
      <c r="C81" s="251"/>
      <c r="D81" s="278"/>
      <c r="E81" s="253"/>
      <c r="F81" s="280"/>
      <c r="G81" s="349"/>
      <c r="H81" s="280" t="str">
        <f aca="false">IF(G81="","",IF(LEN(G81)&gt;14,G81,REPLACE(REPLACE(G81,1,3,"XXX"),13,2,"XX")))</f>
        <v/>
      </c>
      <c r="I81" s="250"/>
      <c r="J81" s="250"/>
      <c r="K81" s="250"/>
      <c r="L81" s="303"/>
      <c r="M81" s="287"/>
      <c r="N81" s="287"/>
      <c r="O81" s="287"/>
      <c r="P81" s="287"/>
      <c r="Q81" s="287"/>
      <c r="R81" s="287"/>
      <c r="S81" s="287"/>
      <c r="T81" s="287"/>
      <c r="U81" s="287"/>
      <c r="V81" s="287"/>
      <c r="W81" s="287"/>
      <c r="X81" s="287"/>
      <c r="Y81" s="287"/>
      <c r="Z81" s="287"/>
    </row>
    <row r="82" customFormat="false" ht="12.75" hidden="false" customHeight="true" outlineLevel="0" collapsed="false">
      <c r="A82" s="302" t="n">
        <v>79</v>
      </c>
      <c r="B82" s="303"/>
      <c r="C82" s="251"/>
      <c r="D82" s="278"/>
      <c r="E82" s="253"/>
      <c r="F82" s="280"/>
      <c r="G82" s="349"/>
      <c r="H82" s="280" t="str">
        <f aca="false">IF(G82="","",IF(LEN(G82)&gt;14,G82,REPLACE(REPLACE(G82,1,3,"XXX"),13,2,"XX")))</f>
        <v/>
      </c>
      <c r="I82" s="250"/>
      <c r="J82" s="250"/>
      <c r="K82" s="250"/>
      <c r="L82" s="303"/>
      <c r="M82" s="287"/>
      <c r="N82" s="287"/>
      <c r="O82" s="287"/>
      <c r="P82" s="287"/>
      <c r="Q82" s="287"/>
      <c r="R82" s="287"/>
      <c r="S82" s="287"/>
      <c r="T82" s="287"/>
      <c r="U82" s="287"/>
      <c r="V82" s="287"/>
      <c r="W82" s="287"/>
      <c r="X82" s="287"/>
      <c r="Y82" s="287"/>
      <c r="Z82" s="287"/>
    </row>
    <row r="83" customFormat="false" ht="12.75" hidden="false" customHeight="true" outlineLevel="0" collapsed="false">
      <c r="A83" s="302" t="n">
        <v>80</v>
      </c>
      <c r="B83" s="303"/>
      <c r="C83" s="251"/>
      <c r="D83" s="278"/>
      <c r="E83" s="253"/>
      <c r="F83" s="280"/>
      <c r="G83" s="349"/>
      <c r="H83" s="280" t="str">
        <f aca="false">IF(G83="","",IF(LEN(G83)&gt;14,G83,REPLACE(REPLACE(G83,1,3,"XXX"),13,2,"XX")))</f>
        <v/>
      </c>
      <c r="I83" s="250"/>
      <c r="J83" s="250"/>
      <c r="K83" s="250"/>
      <c r="L83" s="303"/>
      <c r="M83" s="287"/>
      <c r="N83" s="287"/>
      <c r="O83" s="287"/>
      <c r="P83" s="287"/>
      <c r="Q83" s="287"/>
      <c r="R83" s="287"/>
      <c r="S83" s="287"/>
      <c r="T83" s="287"/>
      <c r="U83" s="287"/>
      <c r="V83" s="287"/>
      <c r="W83" s="287"/>
      <c r="X83" s="287"/>
      <c r="Y83" s="287"/>
      <c r="Z83" s="287"/>
    </row>
    <row r="84" customFormat="false" ht="12.75" hidden="false" customHeight="true" outlineLevel="0" collapsed="false">
      <c r="A84" s="302" t="n">
        <v>81</v>
      </c>
      <c r="B84" s="303"/>
      <c r="C84" s="251"/>
      <c r="D84" s="278"/>
      <c r="E84" s="253"/>
      <c r="F84" s="280"/>
      <c r="G84" s="349"/>
      <c r="H84" s="280" t="str">
        <f aca="false">IF(G84="","",IF(LEN(G84)&gt;14,G84,REPLACE(REPLACE(G84,1,3,"XXX"),13,2,"XX")))</f>
        <v/>
      </c>
      <c r="I84" s="250"/>
      <c r="J84" s="250"/>
      <c r="K84" s="250"/>
      <c r="L84" s="303"/>
      <c r="M84" s="287"/>
      <c r="N84" s="287"/>
      <c r="O84" s="287"/>
      <c r="P84" s="287"/>
      <c r="Q84" s="287"/>
      <c r="R84" s="287"/>
      <c r="S84" s="287"/>
      <c r="T84" s="287"/>
      <c r="U84" s="287"/>
      <c r="V84" s="287"/>
      <c r="W84" s="287"/>
      <c r="X84" s="287"/>
      <c r="Y84" s="287"/>
      <c r="Z84" s="287"/>
    </row>
    <row r="85" customFormat="false" ht="12.75" hidden="false" customHeight="true" outlineLevel="0" collapsed="false">
      <c r="A85" s="302" t="n">
        <v>82</v>
      </c>
      <c r="B85" s="303"/>
      <c r="C85" s="251"/>
      <c r="D85" s="278"/>
      <c r="E85" s="253"/>
      <c r="F85" s="280"/>
      <c r="G85" s="349"/>
      <c r="H85" s="280" t="str">
        <f aca="false">IF(G85="","",IF(LEN(G85)&gt;14,G85,REPLACE(REPLACE(G85,1,3,"XXX"),13,2,"XX")))</f>
        <v/>
      </c>
      <c r="I85" s="250"/>
      <c r="J85" s="250"/>
      <c r="K85" s="250"/>
      <c r="L85" s="303"/>
      <c r="M85" s="287"/>
      <c r="N85" s="287"/>
      <c r="O85" s="287"/>
      <c r="P85" s="287"/>
      <c r="Q85" s="287"/>
      <c r="R85" s="287"/>
      <c r="S85" s="287"/>
      <c r="T85" s="287"/>
      <c r="U85" s="287"/>
      <c r="V85" s="287"/>
      <c r="W85" s="287"/>
      <c r="X85" s="287"/>
      <c r="Y85" s="287"/>
      <c r="Z85" s="287"/>
    </row>
    <row r="86" customFormat="false" ht="12.75" hidden="false" customHeight="true" outlineLevel="0" collapsed="false">
      <c r="A86" s="302" t="n">
        <v>83</v>
      </c>
      <c r="B86" s="303"/>
      <c r="C86" s="251"/>
      <c r="D86" s="278"/>
      <c r="E86" s="253"/>
      <c r="F86" s="280"/>
      <c r="G86" s="349"/>
      <c r="H86" s="280" t="str">
        <f aca="false">IF(G86="","",IF(LEN(G86)&gt;14,G86,REPLACE(REPLACE(G86,1,3,"XXX"),13,2,"XX")))</f>
        <v/>
      </c>
      <c r="I86" s="250"/>
      <c r="J86" s="250"/>
      <c r="K86" s="250"/>
      <c r="L86" s="303"/>
      <c r="M86" s="287"/>
      <c r="N86" s="287"/>
      <c r="O86" s="287"/>
      <c r="P86" s="287"/>
      <c r="Q86" s="287"/>
      <c r="R86" s="287"/>
      <c r="S86" s="287"/>
      <c r="T86" s="287"/>
      <c r="U86" s="287"/>
      <c r="V86" s="287"/>
      <c r="W86" s="287"/>
      <c r="X86" s="287"/>
      <c r="Y86" s="287"/>
      <c r="Z86" s="287"/>
    </row>
    <row r="87" customFormat="false" ht="12.75" hidden="false" customHeight="true" outlineLevel="0" collapsed="false">
      <c r="A87" s="302" t="n">
        <v>84</v>
      </c>
      <c r="B87" s="303"/>
      <c r="C87" s="251"/>
      <c r="D87" s="278"/>
      <c r="E87" s="253"/>
      <c r="F87" s="280"/>
      <c r="G87" s="349"/>
      <c r="H87" s="280" t="str">
        <f aca="false">IF(G87="","",IF(LEN(G87)&gt;14,G87,REPLACE(REPLACE(G87,1,3,"XXX"),13,2,"XX")))</f>
        <v/>
      </c>
      <c r="I87" s="250"/>
      <c r="J87" s="250"/>
      <c r="K87" s="250"/>
      <c r="L87" s="303"/>
      <c r="M87" s="287"/>
      <c r="N87" s="287"/>
      <c r="O87" s="287"/>
      <c r="P87" s="287"/>
      <c r="Q87" s="287"/>
      <c r="R87" s="287"/>
      <c r="S87" s="287"/>
      <c r="T87" s="287"/>
      <c r="U87" s="287"/>
      <c r="V87" s="287"/>
      <c r="W87" s="287"/>
      <c r="X87" s="287"/>
      <c r="Y87" s="287"/>
      <c r="Z87" s="287"/>
    </row>
    <row r="88" customFormat="false" ht="12.75" hidden="false" customHeight="true" outlineLevel="0" collapsed="false">
      <c r="A88" s="302" t="n">
        <v>85</v>
      </c>
      <c r="B88" s="303"/>
      <c r="C88" s="251"/>
      <c r="D88" s="278"/>
      <c r="E88" s="253"/>
      <c r="F88" s="280"/>
      <c r="G88" s="349"/>
      <c r="H88" s="280" t="str">
        <f aca="false">IF(G88="","",IF(LEN(G88)&gt;14,G88,REPLACE(REPLACE(G88,1,3,"XXX"),13,2,"XX")))</f>
        <v/>
      </c>
      <c r="I88" s="250"/>
      <c r="J88" s="250"/>
      <c r="K88" s="250"/>
      <c r="L88" s="303"/>
      <c r="M88" s="287"/>
      <c r="N88" s="287"/>
      <c r="O88" s="287"/>
      <c r="P88" s="287"/>
      <c r="Q88" s="287"/>
      <c r="R88" s="287"/>
      <c r="S88" s="287"/>
      <c r="T88" s="287"/>
      <c r="U88" s="287"/>
      <c r="V88" s="287"/>
      <c r="W88" s="287"/>
      <c r="X88" s="287"/>
      <c r="Y88" s="287"/>
      <c r="Z88" s="287"/>
    </row>
    <row r="89" customFormat="false" ht="12.75" hidden="false" customHeight="true" outlineLevel="0" collapsed="false">
      <c r="A89" s="302" t="n">
        <v>86</v>
      </c>
      <c r="B89" s="303"/>
      <c r="C89" s="251"/>
      <c r="D89" s="278"/>
      <c r="E89" s="253"/>
      <c r="F89" s="280"/>
      <c r="G89" s="349"/>
      <c r="H89" s="280" t="str">
        <f aca="false">IF(G89="","",IF(LEN(G89)&gt;14,G89,REPLACE(REPLACE(G89,1,3,"XXX"),13,2,"XX")))</f>
        <v/>
      </c>
      <c r="I89" s="250"/>
      <c r="J89" s="250"/>
      <c r="K89" s="250"/>
      <c r="L89" s="303"/>
      <c r="M89" s="287"/>
      <c r="N89" s="287"/>
      <c r="O89" s="287"/>
      <c r="P89" s="287"/>
      <c r="Q89" s="287"/>
      <c r="R89" s="287"/>
      <c r="S89" s="287"/>
      <c r="T89" s="287"/>
      <c r="U89" s="287"/>
      <c r="V89" s="287"/>
      <c r="W89" s="287"/>
      <c r="X89" s="287"/>
      <c r="Y89" s="287"/>
      <c r="Z89" s="287"/>
    </row>
    <row r="90" customFormat="false" ht="12.75" hidden="false" customHeight="true" outlineLevel="0" collapsed="false">
      <c r="A90" s="302" t="n">
        <v>87</v>
      </c>
      <c r="B90" s="303"/>
      <c r="C90" s="251"/>
      <c r="D90" s="278"/>
      <c r="E90" s="253"/>
      <c r="F90" s="280"/>
      <c r="G90" s="349"/>
      <c r="H90" s="280" t="str">
        <f aca="false">IF(G90="","",IF(LEN(G90)&gt;14,G90,REPLACE(REPLACE(G90,1,3,"XXX"),13,2,"XX")))</f>
        <v/>
      </c>
      <c r="I90" s="250"/>
      <c r="J90" s="250"/>
      <c r="K90" s="250"/>
      <c r="L90" s="303"/>
      <c r="M90" s="287"/>
      <c r="N90" s="287"/>
      <c r="O90" s="287"/>
      <c r="P90" s="287"/>
      <c r="Q90" s="287"/>
      <c r="R90" s="287"/>
      <c r="S90" s="287"/>
      <c r="T90" s="287"/>
      <c r="U90" s="287"/>
      <c r="V90" s="287"/>
      <c r="W90" s="287"/>
      <c r="X90" s="287"/>
      <c r="Y90" s="287"/>
      <c r="Z90" s="287"/>
    </row>
    <row r="91" customFormat="false" ht="12.75" hidden="false" customHeight="true" outlineLevel="0" collapsed="false">
      <c r="A91" s="302" t="n">
        <v>88</v>
      </c>
      <c r="B91" s="303"/>
      <c r="C91" s="251"/>
      <c r="D91" s="278"/>
      <c r="E91" s="253"/>
      <c r="F91" s="280"/>
      <c r="G91" s="349"/>
      <c r="H91" s="280" t="str">
        <f aca="false">IF(G91="","",IF(LEN(G91)&gt;14,G91,REPLACE(REPLACE(G91,1,3,"XXX"),13,2,"XX")))</f>
        <v/>
      </c>
      <c r="I91" s="250"/>
      <c r="J91" s="250"/>
      <c r="K91" s="250"/>
      <c r="L91" s="303"/>
      <c r="M91" s="287"/>
      <c r="N91" s="287"/>
      <c r="O91" s="287"/>
      <c r="P91" s="287"/>
      <c r="Q91" s="287"/>
      <c r="R91" s="287"/>
      <c r="S91" s="287"/>
      <c r="T91" s="287"/>
      <c r="U91" s="287"/>
      <c r="V91" s="287"/>
      <c r="W91" s="287"/>
      <c r="X91" s="287"/>
      <c r="Y91" s="287"/>
      <c r="Z91" s="287"/>
    </row>
    <row r="92" customFormat="false" ht="12.75" hidden="false" customHeight="true" outlineLevel="0" collapsed="false">
      <c r="A92" s="302" t="n">
        <v>89</v>
      </c>
      <c r="B92" s="303"/>
      <c r="C92" s="251"/>
      <c r="D92" s="278"/>
      <c r="E92" s="253"/>
      <c r="F92" s="280"/>
      <c r="G92" s="349"/>
      <c r="H92" s="280" t="str">
        <f aca="false">IF(G92="","",IF(LEN(G92)&gt;14,G92,REPLACE(REPLACE(G92,1,3,"XXX"),13,2,"XX")))</f>
        <v/>
      </c>
      <c r="I92" s="250"/>
      <c r="J92" s="250"/>
      <c r="K92" s="250"/>
      <c r="L92" s="303"/>
      <c r="M92" s="287"/>
      <c r="N92" s="287"/>
      <c r="O92" s="287"/>
      <c r="P92" s="287"/>
      <c r="Q92" s="287"/>
      <c r="R92" s="287"/>
      <c r="S92" s="287"/>
      <c r="T92" s="287"/>
      <c r="U92" s="287"/>
      <c r="V92" s="287"/>
      <c r="W92" s="287"/>
      <c r="X92" s="287"/>
      <c r="Y92" s="287"/>
      <c r="Z92" s="287"/>
    </row>
    <row r="93" customFormat="false" ht="12.75" hidden="false" customHeight="true" outlineLevel="0" collapsed="false">
      <c r="A93" s="302" t="n">
        <v>90</v>
      </c>
      <c r="B93" s="303"/>
      <c r="C93" s="251"/>
      <c r="D93" s="278"/>
      <c r="E93" s="253"/>
      <c r="F93" s="280"/>
      <c r="G93" s="349"/>
      <c r="H93" s="280" t="str">
        <f aca="false">IF(G93="","",IF(LEN(G93)&gt;14,G93,REPLACE(REPLACE(G93,1,3,"XXX"),13,2,"XX")))</f>
        <v/>
      </c>
      <c r="I93" s="250"/>
      <c r="J93" s="250"/>
      <c r="K93" s="250"/>
      <c r="L93" s="303"/>
      <c r="M93" s="287"/>
      <c r="N93" s="287"/>
      <c r="O93" s="287"/>
      <c r="P93" s="287"/>
      <c r="Q93" s="287"/>
      <c r="R93" s="287"/>
      <c r="S93" s="287"/>
      <c r="T93" s="287"/>
      <c r="U93" s="287"/>
      <c r="V93" s="287"/>
      <c r="W93" s="287"/>
      <c r="X93" s="287"/>
      <c r="Y93" s="287"/>
      <c r="Z93" s="287"/>
    </row>
    <row r="94" customFormat="false" ht="12.75" hidden="false" customHeight="true" outlineLevel="0" collapsed="false">
      <c r="A94" s="302" t="n">
        <v>91</v>
      </c>
      <c r="B94" s="303"/>
      <c r="C94" s="251"/>
      <c r="D94" s="278"/>
      <c r="E94" s="253"/>
      <c r="F94" s="280"/>
      <c r="G94" s="349"/>
      <c r="H94" s="280" t="str">
        <f aca="false">IF(G94="","",IF(LEN(G94)&gt;14,G94,REPLACE(REPLACE(G94,1,3,"XXX"),13,2,"XX")))</f>
        <v/>
      </c>
      <c r="I94" s="250"/>
      <c r="J94" s="250"/>
      <c r="K94" s="250"/>
      <c r="L94" s="303"/>
      <c r="M94" s="287"/>
      <c r="N94" s="287"/>
      <c r="O94" s="287"/>
      <c r="P94" s="287"/>
      <c r="Q94" s="287"/>
      <c r="R94" s="287"/>
      <c r="S94" s="287"/>
      <c r="T94" s="287"/>
      <c r="U94" s="287"/>
      <c r="V94" s="287"/>
      <c r="W94" s="287"/>
      <c r="X94" s="287"/>
      <c r="Y94" s="287"/>
      <c r="Z94" s="287"/>
    </row>
    <row r="95" customFormat="false" ht="12.75" hidden="false" customHeight="true" outlineLevel="0" collapsed="false">
      <c r="A95" s="302" t="n">
        <v>92</v>
      </c>
      <c r="B95" s="303"/>
      <c r="C95" s="251"/>
      <c r="D95" s="278"/>
      <c r="E95" s="253"/>
      <c r="F95" s="280"/>
      <c r="G95" s="349"/>
      <c r="H95" s="280" t="str">
        <f aca="false">IF(G95="","",IF(LEN(G95)&gt;14,G95,REPLACE(REPLACE(G95,1,3,"XXX"),13,2,"XX")))</f>
        <v/>
      </c>
      <c r="I95" s="250"/>
      <c r="J95" s="250"/>
      <c r="K95" s="250"/>
      <c r="L95" s="303"/>
      <c r="M95" s="287"/>
      <c r="N95" s="287"/>
      <c r="O95" s="287"/>
      <c r="P95" s="287"/>
      <c r="Q95" s="287"/>
      <c r="R95" s="287"/>
      <c r="S95" s="287"/>
      <c r="T95" s="287"/>
      <c r="U95" s="287"/>
      <c r="V95" s="287"/>
      <c r="W95" s="287"/>
      <c r="X95" s="287"/>
      <c r="Y95" s="287"/>
      <c r="Z95" s="287"/>
    </row>
    <row r="96" customFormat="false" ht="12.75" hidden="false" customHeight="true" outlineLevel="0" collapsed="false">
      <c r="A96" s="302" t="n">
        <v>93</v>
      </c>
      <c r="B96" s="303"/>
      <c r="C96" s="251"/>
      <c r="D96" s="278"/>
      <c r="E96" s="253"/>
      <c r="F96" s="280"/>
      <c r="G96" s="349"/>
      <c r="H96" s="280" t="str">
        <f aca="false">IF(G96="","",IF(LEN(G96)&gt;14,G96,REPLACE(REPLACE(G96,1,3,"XXX"),13,2,"XX")))</f>
        <v/>
      </c>
      <c r="I96" s="250"/>
      <c r="J96" s="250"/>
      <c r="K96" s="250"/>
      <c r="L96" s="303"/>
      <c r="M96" s="287"/>
      <c r="N96" s="287"/>
      <c r="O96" s="287"/>
      <c r="P96" s="287"/>
      <c r="Q96" s="287"/>
      <c r="R96" s="287"/>
      <c r="S96" s="287"/>
      <c r="T96" s="287"/>
      <c r="U96" s="287"/>
      <c r="V96" s="287"/>
      <c r="W96" s="287"/>
      <c r="X96" s="287"/>
      <c r="Y96" s="287"/>
      <c r="Z96" s="287"/>
    </row>
    <row r="97" customFormat="false" ht="12.75" hidden="false" customHeight="true" outlineLevel="0" collapsed="false">
      <c r="A97" s="302" t="n">
        <v>94</v>
      </c>
      <c r="B97" s="303"/>
      <c r="C97" s="251"/>
      <c r="D97" s="278"/>
      <c r="E97" s="253"/>
      <c r="F97" s="280"/>
      <c r="G97" s="349"/>
      <c r="H97" s="280" t="str">
        <f aca="false">IF(G97="","",IF(LEN(G97)&gt;14,G97,REPLACE(REPLACE(G97,1,3,"XXX"),13,2,"XX")))</f>
        <v/>
      </c>
      <c r="I97" s="250"/>
      <c r="J97" s="250"/>
      <c r="K97" s="250"/>
      <c r="L97" s="303"/>
      <c r="M97" s="287"/>
      <c r="N97" s="287"/>
      <c r="O97" s="287"/>
      <c r="P97" s="287"/>
      <c r="Q97" s="287"/>
      <c r="R97" s="287"/>
      <c r="S97" s="287"/>
      <c r="T97" s="287"/>
      <c r="U97" s="287"/>
      <c r="V97" s="287"/>
      <c r="W97" s="287"/>
      <c r="X97" s="287"/>
      <c r="Y97" s="287"/>
      <c r="Z97" s="287"/>
    </row>
    <row r="98" customFormat="false" ht="12.75" hidden="false" customHeight="true" outlineLevel="0" collapsed="false">
      <c r="A98" s="302" t="n">
        <v>95</v>
      </c>
      <c r="B98" s="303"/>
      <c r="C98" s="251"/>
      <c r="D98" s="278"/>
      <c r="E98" s="253"/>
      <c r="F98" s="280"/>
      <c r="G98" s="349"/>
      <c r="H98" s="280" t="str">
        <f aca="false">IF(G98="","",IF(LEN(G98)&gt;14,G98,REPLACE(REPLACE(G98,1,3,"XXX"),13,2,"XX")))</f>
        <v/>
      </c>
      <c r="I98" s="250"/>
      <c r="J98" s="250"/>
      <c r="K98" s="250"/>
      <c r="L98" s="303"/>
      <c r="M98" s="287"/>
      <c r="N98" s="287"/>
      <c r="O98" s="287"/>
      <c r="P98" s="287"/>
      <c r="Q98" s="287"/>
      <c r="R98" s="287"/>
      <c r="S98" s="287"/>
      <c r="T98" s="287"/>
      <c r="U98" s="287"/>
      <c r="V98" s="287"/>
      <c r="W98" s="287"/>
      <c r="X98" s="287"/>
      <c r="Y98" s="287"/>
      <c r="Z98" s="287"/>
    </row>
    <row r="99" customFormat="false" ht="12.75" hidden="false" customHeight="true" outlineLevel="0" collapsed="false">
      <c r="A99" s="302" t="n">
        <v>96</v>
      </c>
      <c r="B99" s="303"/>
      <c r="C99" s="251"/>
      <c r="D99" s="278"/>
      <c r="E99" s="253"/>
      <c r="F99" s="280"/>
      <c r="G99" s="349"/>
      <c r="H99" s="280" t="str">
        <f aca="false">IF(G99="","",IF(LEN(G99)&gt;14,G99,REPLACE(REPLACE(G99,1,3,"XXX"),13,2,"XX")))</f>
        <v/>
      </c>
      <c r="I99" s="250"/>
      <c r="J99" s="250"/>
      <c r="K99" s="250"/>
      <c r="L99" s="303"/>
      <c r="M99" s="287"/>
      <c r="N99" s="287"/>
      <c r="O99" s="287"/>
      <c r="P99" s="287"/>
      <c r="Q99" s="287"/>
      <c r="R99" s="287"/>
      <c r="S99" s="287"/>
      <c r="T99" s="287"/>
      <c r="U99" s="287"/>
      <c r="V99" s="287"/>
      <c r="W99" s="287"/>
      <c r="X99" s="287"/>
      <c r="Y99" s="287"/>
      <c r="Z99" s="287"/>
    </row>
    <row r="100" customFormat="false" ht="12.75" hidden="false" customHeight="true" outlineLevel="0" collapsed="false">
      <c r="A100" s="302" t="n">
        <v>97</v>
      </c>
      <c r="B100" s="303"/>
      <c r="C100" s="251"/>
      <c r="D100" s="278"/>
      <c r="E100" s="253"/>
      <c r="F100" s="280"/>
      <c r="G100" s="349"/>
      <c r="H100" s="280" t="str">
        <f aca="false">IF(G100="","",IF(LEN(G100)&gt;14,G100,REPLACE(REPLACE(G100,1,3,"XXX"),13,2,"XX")))</f>
        <v/>
      </c>
      <c r="I100" s="250"/>
      <c r="J100" s="250"/>
      <c r="K100" s="250"/>
      <c r="L100" s="303"/>
      <c r="M100" s="287"/>
      <c r="N100" s="287"/>
      <c r="O100" s="287"/>
      <c r="P100" s="287"/>
      <c r="Q100" s="287"/>
      <c r="R100" s="287"/>
      <c r="S100" s="287"/>
      <c r="T100" s="287"/>
      <c r="U100" s="287"/>
      <c r="V100" s="287"/>
      <c r="W100" s="287"/>
      <c r="X100" s="287"/>
      <c r="Y100" s="287"/>
      <c r="Z100" s="287"/>
    </row>
    <row r="101" customFormat="false" ht="12.75" hidden="false" customHeight="true" outlineLevel="0" collapsed="false">
      <c r="A101" s="302" t="n">
        <v>98</v>
      </c>
      <c r="B101" s="303"/>
      <c r="C101" s="251"/>
      <c r="D101" s="278"/>
      <c r="E101" s="253"/>
      <c r="F101" s="280"/>
      <c r="G101" s="349"/>
      <c r="H101" s="280" t="str">
        <f aca="false">IF(G101="","",IF(LEN(G101)&gt;14,G101,REPLACE(REPLACE(G101,1,3,"XXX"),13,2,"XX")))</f>
        <v/>
      </c>
      <c r="I101" s="250"/>
      <c r="J101" s="250"/>
      <c r="K101" s="250"/>
      <c r="L101" s="303"/>
      <c r="M101" s="287"/>
      <c r="N101" s="287"/>
      <c r="O101" s="287"/>
      <c r="P101" s="287"/>
      <c r="Q101" s="287"/>
      <c r="R101" s="287"/>
      <c r="S101" s="287"/>
      <c r="T101" s="287"/>
      <c r="U101" s="287"/>
      <c r="V101" s="287"/>
      <c r="W101" s="287"/>
      <c r="X101" s="287"/>
      <c r="Y101" s="287"/>
      <c r="Z101" s="287"/>
    </row>
    <row r="102" customFormat="false" ht="12.75" hidden="false" customHeight="true" outlineLevel="0" collapsed="false">
      <c r="A102" s="302" t="n">
        <v>99</v>
      </c>
      <c r="B102" s="303"/>
      <c r="C102" s="251"/>
      <c r="D102" s="278"/>
      <c r="E102" s="253"/>
      <c r="F102" s="280"/>
      <c r="G102" s="349"/>
      <c r="H102" s="280" t="str">
        <f aca="false">IF(G102="","",IF(LEN(G102)&gt;14,G102,REPLACE(REPLACE(G102,1,3,"XXX"),13,2,"XX")))</f>
        <v/>
      </c>
      <c r="I102" s="250"/>
      <c r="J102" s="250"/>
      <c r="K102" s="250"/>
      <c r="L102" s="303"/>
      <c r="M102" s="287"/>
      <c r="N102" s="287"/>
      <c r="O102" s="287"/>
      <c r="P102" s="287"/>
      <c r="Q102" s="287"/>
      <c r="R102" s="287"/>
      <c r="S102" s="287"/>
      <c r="T102" s="287"/>
      <c r="U102" s="287"/>
      <c r="V102" s="287"/>
      <c r="W102" s="287"/>
      <c r="X102" s="287"/>
      <c r="Y102" s="287"/>
      <c r="Z102" s="287"/>
    </row>
    <row r="103" customFormat="false" ht="12.75" hidden="false" customHeight="true" outlineLevel="0" collapsed="false">
      <c r="A103" s="302" t="n">
        <v>100</v>
      </c>
      <c r="B103" s="303"/>
      <c r="C103" s="251"/>
      <c r="D103" s="278"/>
      <c r="E103" s="253"/>
      <c r="F103" s="280"/>
      <c r="G103" s="349"/>
      <c r="H103" s="280" t="str">
        <f aca="false">IF(G103="","",IF(LEN(G103)&gt;14,G103,REPLACE(REPLACE(G103,1,3,"XXX"),13,2,"XX")))</f>
        <v/>
      </c>
      <c r="I103" s="250"/>
      <c r="J103" s="250"/>
      <c r="K103" s="250"/>
      <c r="L103" s="303"/>
      <c r="M103" s="287"/>
      <c r="N103" s="287"/>
      <c r="O103" s="287"/>
      <c r="P103" s="287"/>
      <c r="Q103" s="287"/>
      <c r="R103" s="287"/>
      <c r="S103" s="287"/>
      <c r="T103" s="287"/>
      <c r="U103" s="287"/>
      <c r="V103" s="287"/>
      <c r="W103" s="287"/>
      <c r="X103" s="287"/>
      <c r="Y103" s="287"/>
      <c r="Z103" s="287"/>
    </row>
    <row r="104" customFormat="false" ht="12.75" hidden="false" customHeight="true" outlineLevel="0" collapsed="false">
      <c r="A104" s="302" t="n">
        <v>101</v>
      </c>
      <c r="B104" s="303"/>
      <c r="C104" s="251"/>
      <c r="D104" s="278"/>
      <c r="E104" s="253"/>
      <c r="F104" s="280"/>
      <c r="G104" s="349"/>
      <c r="H104" s="280" t="str">
        <f aca="false">IF(G104="","",IF(LEN(G104)&gt;14,G104,REPLACE(REPLACE(G104,1,3,"XXX"),13,2,"XX")))</f>
        <v/>
      </c>
      <c r="I104" s="250"/>
      <c r="J104" s="250"/>
      <c r="K104" s="250"/>
      <c r="L104" s="303"/>
      <c r="M104" s="287"/>
      <c r="N104" s="287"/>
      <c r="O104" s="287"/>
      <c r="P104" s="287"/>
      <c r="Q104" s="287"/>
      <c r="R104" s="287"/>
      <c r="S104" s="287"/>
      <c r="T104" s="287"/>
      <c r="U104" s="287"/>
      <c r="V104" s="287"/>
      <c r="W104" s="287"/>
      <c r="X104" s="287"/>
      <c r="Y104" s="287"/>
      <c r="Z104" s="287"/>
    </row>
    <row r="105" customFormat="false" ht="12.75" hidden="false" customHeight="true" outlineLevel="0" collapsed="false">
      <c r="A105" s="302" t="n">
        <v>102</v>
      </c>
      <c r="B105" s="303"/>
      <c r="C105" s="251"/>
      <c r="D105" s="278"/>
      <c r="E105" s="253"/>
      <c r="F105" s="280"/>
      <c r="G105" s="349"/>
      <c r="H105" s="280" t="str">
        <f aca="false">IF(G105="","",IF(LEN(G105)&gt;14,G105,REPLACE(REPLACE(G105,1,3,"XXX"),13,2,"XX")))</f>
        <v/>
      </c>
      <c r="I105" s="250"/>
      <c r="J105" s="250"/>
      <c r="K105" s="250"/>
      <c r="L105" s="303"/>
      <c r="M105" s="287"/>
      <c r="N105" s="287"/>
      <c r="O105" s="287"/>
      <c r="P105" s="287"/>
      <c r="Q105" s="287"/>
      <c r="R105" s="287"/>
      <c r="S105" s="287"/>
      <c r="T105" s="287"/>
      <c r="U105" s="287"/>
      <c r="V105" s="287"/>
      <c r="W105" s="287"/>
      <c r="X105" s="287"/>
      <c r="Y105" s="287"/>
      <c r="Z105" s="287"/>
    </row>
    <row r="106" customFormat="false" ht="12.75" hidden="false" customHeight="true" outlineLevel="0" collapsed="false">
      <c r="A106" s="302" t="n">
        <v>103</v>
      </c>
      <c r="B106" s="303"/>
      <c r="C106" s="251"/>
      <c r="D106" s="278"/>
      <c r="E106" s="253"/>
      <c r="F106" s="280"/>
      <c r="G106" s="349"/>
      <c r="H106" s="280" t="str">
        <f aca="false">IF(G106="","",IF(LEN(G106)&gt;14,G106,REPLACE(REPLACE(G106,1,3,"XXX"),13,2,"XX")))</f>
        <v/>
      </c>
      <c r="I106" s="250"/>
      <c r="J106" s="250"/>
      <c r="K106" s="250"/>
      <c r="L106" s="303"/>
      <c r="M106" s="287"/>
      <c r="N106" s="287"/>
      <c r="O106" s="287"/>
      <c r="P106" s="287"/>
      <c r="Q106" s="287"/>
      <c r="R106" s="287"/>
      <c r="S106" s="287"/>
      <c r="T106" s="287"/>
      <c r="U106" s="287"/>
      <c r="V106" s="287"/>
      <c r="W106" s="287"/>
      <c r="X106" s="287"/>
      <c r="Y106" s="287"/>
      <c r="Z106" s="287"/>
    </row>
    <row r="107" customFormat="false" ht="12.75" hidden="false" customHeight="true" outlineLevel="0" collapsed="false">
      <c r="A107" s="302" t="n">
        <v>104</v>
      </c>
      <c r="B107" s="303"/>
      <c r="C107" s="251"/>
      <c r="D107" s="278"/>
      <c r="E107" s="253"/>
      <c r="F107" s="280"/>
      <c r="G107" s="349"/>
      <c r="H107" s="280" t="str">
        <f aca="false">IF(G107="","",IF(LEN(G107)&gt;14,G107,REPLACE(REPLACE(G107,1,3,"XXX"),13,2,"XX")))</f>
        <v/>
      </c>
      <c r="I107" s="250"/>
      <c r="J107" s="250"/>
      <c r="K107" s="250"/>
      <c r="L107" s="303"/>
      <c r="M107" s="287"/>
      <c r="N107" s="287"/>
      <c r="O107" s="287"/>
      <c r="P107" s="287"/>
      <c r="Q107" s="287"/>
      <c r="R107" s="287"/>
      <c r="S107" s="287"/>
      <c r="T107" s="287"/>
      <c r="U107" s="287"/>
      <c r="V107" s="287"/>
      <c r="W107" s="287"/>
      <c r="X107" s="287"/>
      <c r="Y107" s="287"/>
      <c r="Z107" s="287"/>
    </row>
    <row r="108" customFormat="false" ht="12.75" hidden="false" customHeight="true" outlineLevel="0" collapsed="false">
      <c r="A108" s="302" t="n">
        <v>105</v>
      </c>
      <c r="B108" s="303"/>
      <c r="C108" s="251"/>
      <c r="D108" s="278"/>
      <c r="E108" s="253"/>
      <c r="F108" s="280"/>
      <c r="G108" s="349"/>
      <c r="H108" s="280" t="str">
        <f aca="false">IF(G108="","",IF(LEN(G108)&gt;14,G108,REPLACE(REPLACE(G108,1,3,"XXX"),13,2,"XX")))</f>
        <v/>
      </c>
      <c r="I108" s="250"/>
      <c r="J108" s="250"/>
      <c r="K108" s="250"/>
      <c r="L108" s="303"/>
      <c r="M108" s="287"/>
      <c r="N108" s="287"/>
      <c r="O108" s="287"/>
      <c r="P108" s="287"/>
      <c r="Q108" s="287"/>
      <c r="R108" s="287"/>
      <c r="S108" s="287"/>
      <c r="T108" s="287"/>
      <c r="U108" s="287"/>
      <c r="V108" s="287"/>
      <c r="W108" s="287"/>
      <c r="X108" s="287"/>
      <c r="Y108" s="287"/>
      <c r="Z108" s="287"/>
    </row>
    <row r="109" customFormat="false" ht="12.75" hidden="false" customHeight="true" outlineLevel="0" collapsed="false">
      <c r="A109" s="302" t="n">
        <v>106</v>
      </c>
      <c r="B109" s="303"/>
      <c r="C109" s="251"/>
      <c r="D109" s="278"/>
      <c r="E109" s="253"/>
      <c r="F109" s="280"/>
      <c r="G109" s="349"/>
      <c r="H109" s="280" t="str">
        <f aca="false">IF(G109="","",IF(LEN(G109)&gt;14,G109,REPLACE(REPLACE(G109,1,3,"XXX"),13,2,"XX")))</f>
        <v/>
      </c>
      <c r="I109" s="250"/>
      <c r="J109" s="250"/>
      <c r="K109" s="250"/>
      <c r="L109" s="303"/>
      <c r="M109" s="287"/>
      <c r="N109" s="287"/>
      <c r="O109" s="287"/>
      <c r="P109" s="287"/>
      <c r="Q109" s="287"/>
      <c r="R109" s="287"/>
      <c r="S109" s="287"/>
      <c r="T109" s="287"/>
      <c r="U109" s="287"/>
      <c r="V109" s="287"/>
      <c r="W109" s="287"/>
      <c r="X109" s="287"/>
      <c r="Y109" s="287"/>
      <c r="Z109" s="287"/>
    </row>
    <row r="110" customFormat="false" ht="12.75" hidden="false" customHeight="true" outlineLevel="0" collapsed="false">
      <c r="A110" s="302" t="n">
        <v>107</v>
      </c>
      <c r="B110" s="303"/>
      <c r="C110" s="251"/>
      <c r="D110" s="278"/>
      <c r="E110" s="253"/>
      <c r="F110" s="280"/>
      <c r="G110" s="349"/>
      <c r="H110" s="280" t="str">
        <f aca="false">IF(G110="","",IF(LEN(G110)&gt;14,G110,REPLACE(REPLACE(G110,1,3,"XXX"),13,2,"XX")))</f>
        <v/>
      </c>
      <c r="I110" s="250"/>
      <c r="J110" s="250"/>
      <c r="K110" s="250"/>
      <c r="L110" s="303"/>
      <c r="M110" s="287"/>
      <c r="N110" s="287"/>
      <c r="O110" s="287"/>
      <c r="P110" s="287"/>
      <c r="Q110" s="287"/>
      <c r="R110" s="287"/>
      <c r="S110" s="287"/>
      <c r="T110" s="287"/>
      <c r="U110" s="287"/>
      <c r="V110" s="287"/>
      <c r="W110" s="287"/>
      <c r="X110" s="287"/>
      <c r="Y110" s="287"/>
      <c r="Z110" s="287"/>
    </row>
    <row r="111" customFormat="false" ht="12.75" hidden="false" customHeight="true" outlineLevel="0" collapsed="false">
      <c r="A111" s="302" t="n">
        <v>108</v>
      </c>
      <c r="B111" s="303"/>
      <c r="C111" s="251"/>
      <c r="D111" s="278"/>
      <c r="E111" s="253"/>
      <c r="F111" s="280"/>
      <c r="G111" s="349"/>
      <c r="H111" s="280" t="str">
        <f aca="false">IF(G111="","",IF(LEN(G111)&gt;14,G111,REPLACE(REPLACE(G111,1,3,"XXX"),13,2,"XX")))</f>
        <v/>
      </c>
      <c r="I111" s="250"/>
      <c r="J111" s="250"/>
      <c r="K111" s="250"/>
      <c r="L111" s="303"/>
      <c r="M111" s="287"/>
      <c r="N111" s="287"/>
      <c r="O111" s="287"/>
      <c r="P111" s="287"/>
      <c r="Q111" s="287"/>
      <c r="R111" s="287"/>
      <c r="S111" s="287"/>
      <c r="T111" s="287"/>
      <c r="U111" s="287"/>
      <c r="V111" s="287"/>
      <c r="W111" s="287"/>
      <c r="X111" s="287"/>
      <c r="Y111" s="287"/>
      <c r="Z111" s="287"/>
    </row>
    <row r="112" customFormat="false" ht="12.75" hidden="false" customHeight="true" outlineLevel="0" collapsed="false">
      <c r="A112" s="302" t="n">
        <v>109</v>
      </c>
      <c r="B112" s="303"/>
      <c r="C112" s="251"/>
      <c r="D112" s="278"/>
      <c r="E112" s="253"/>
      <c r="F112" s="280"/>
      <c r="G112" s="349"/>
      <c r="H112" s="280" t="str">
        <f aca="false">IF(G112="","",IF(LEN(G112)&gt;14,G112,REPLACE(REPLACE(G112,1,3,"XXX"),13,2,"XX")))</f>
        <v/>
      </c>
      <c r="I112" s="250"/>
      <c r="J112" s="250"/>
      <c r="K112" s="250"/>
      <c r="L112" s="303"/>
      <c r="M112" s="287"/>
      <c r="N112" s="287"/>
      <c r="O112" s="287"/>
      <c r="P112" s="287"/>
      <c r="Q112" s="287"/>
      <c r="R112" s="287"/>
      <c r="S112" s="287"/>
      <c r="T112" s="287"/>
      <c r="U112" s="287"/>
      <c r="V112" s="287"/>
      <c r="W112" s="287"/>
      <c r="X112" s="287"/>
      <c r="Y112" s="287"/>
      <c r="Z112" s="287"/>
    </row>
    <row r="113" customFormat="false" ht="12.75" hidden="false" customHeight="true" outlineLevel="0" collapsed="false">
      <c r="A113" s="302" t="n">
        <v>110</v>
      </c>
      <c r="B113" s="303"/>
      <c r="C113" s="251"/>
      <c r="D113" s="278"/>
      <c r="E113" s="253"/>
      <c r="F113" s="280"/>
      <c r="G113" s="349"/>
      <c r="H113" s="280" t="str">
        <f aca="false">IF(G113="","",IF(LEN(G113)&gt;14,G113,REPLACE(REPLACE(G113,1,3,"XXX"),13,2,"XX")))</f>
        <v/>
      </c>
      <c r="I113" s="250"/>
      <c r="J113" s="250"/>
      <c r="K113" s="250"/>
      <c r="L113" s="303"/>
      <c r="M113" s="287"/>
      <c r="N113" s="287"/>
      <c r="O113" s="287"/>
      <c r="P113" s="287"/>
      <c r="Q113" s="287"/>
      <c r="R113" s="287"/>
      <c r="S113" s="287"/>
      <c r="T113" s="287"/>
      <c r="U113" s="287"/>
      <c r="V113" s="287"/>
      <c r="W113" s="287"/>
      <c r="X113" s="287"/>
      <c r="Y113" s="287"/>
      <c r="Z113" s="287"/>
    </row>
    <row r="114" customFormat="false" ht="12.75" hidden="false" customHeight="true" outlineLevel="0" collapsed="false">
      <c r="A114" s="302" t="n">
        <v>111</v>
      </c>
      <c r="B114" s="303"/>
      <c r="C114" s="251"/>
      <c r="D114" s="278"/>
      <c r="E114" s="253"/>
      <c r="F114" s="280"/>
      <c r="G114" s="349"/>
      <c r="H114" s="280" t="str">
        <f aca="false">IF(G114="","",IF(LEN(G114)&gt;14,G114,REPLACE(REPLACE(G114,1,3,"XXX"),13,2,"XX")))</f>
        <v/>
      </c>
      <c r="I114" s="250"/>
      <c r="J114" s="250"/>
      <c r="K114" s="250"/>
      <c r="L114" s="303"/>
      <c r="M114" s="287"/>
      <c r="N114" s="287"/>
      <c r="O114" s="287"/>
      <c r="P114" s="287"/>
      <c r="Q114" s="287"/>
      <c r="R114" s="287"/>
      <c r="S114" s="287"/>
      <c r="T114" s="287"/>
      <c r="U114" s="287"/>
      <c r="V114" s="287"/>
      <c r="W114" s="287"/>
      <c r="X114" s="287"/>
      <c r="Y114" s="287"/>
      <c r="Z114" s="287"/>
    </row>
    <row r="115" customFormat="false" ht="12.75" hidden="false" customHeight="true" outlineLevel="0" collapsed="false">
      <c r="A115" s="302" t="n">
        <v>112</v>
      </c>
      <c r="B115" s="303"/>
      <c r="C115" s="251"/>
      <c r="D115" s="278"/>
      <c r="E115" s="253"/>
      <c r="F115" s="280"/>
      <c r="G115" s="349"/>
      <c r="H115" s="280" t="str">
        <f aca="false">IF(G115="","",IF(LEN(G115)&gt;14,G115,REPLACE(REPLACE(G115,1,3,"XXX"),13,2,"XX")))</f>
        <v/>
      </c>
      <c r="I115" s="250"/>
      <c r="J115" s="250"/>
      <c r="K115" s="250"/>
      <c r="L115" s="303"/>
      <c r="M115" s="287"/>
      <c r="N115" s="287"/>
      <c r="O115" s="287"/>
      <c r="P115" s="287"/>
      <c r="Q115" s="287"/>
      <c r="R115" s="287"/>
      <c r="S115" s="287"/>
      <c r="T115" s="287"/>
      <c r="U115" s="287"/>
      <c r="V115" s="287"/>
      <c r="W115" s="287"/>
      <c r="X115" s="287"/>
      <c r="Y115" s="287"/>
      <c r="Z115" s="287"/>
    </row>
    <row r="116" customFormat="false" ht="12.75" hidden="false" customHeight="true" outlineLevel="0" collapsed="false">
      <c r="A116" s="302" t="n">
        <v>113</v>
      </c>
      <c r="B116" s="303"/>
      <c r="C116" s="251"/>
      <c r="D116" s="278"/>
      <c r="E116" s="253"/>
      <c r="F116" s="280"/>
      <c r="G116" s="349"/>
      <c r="H116" s="280" t="str">
        <f aca="false">IF(G116="","",IF(LEN(G116)&gt;14,G116,REPLACE(REPLACE(G116,1,3,"XXX"),13,2,"XX")))</f>
        <v/>
      </c>
      <c r="I116" s="250"/>
      <c r="J116" s="250"/>
      <c r="K116" s="250"/>
      <c r="L116" s="303"/>
      <c r="M116" s="287"/>
      <c r="N116" s="287"/>
      <c r="O116" s="287"/>
      <c r="P116" s="287"/>
      <c r="Q116" s="287"/>
      <c r="R116" s="287"/>
      <c r="S116" s="287"/>
      <c r="T116" s="287"/>
      <c r="U116" s="287"/>
      <c r="V116" s="287"/>
      <c r="W116" s="287"/>
      <c r="X116" s="287"/>
      <c r="Y116" s="287"/>
      <c r="Z116" s="287"/>
    </row>
    <row r="117" customFormat="false" ht="12.75" hidden="false" customHeight="true" outlineLevel="0" collapsed="false">
      <c r="A117" s="302" t="n">
        <v>114</v>
      </c>
      <c r="B117" s="303"/>
      <c r="C117" s="251"/>
      <c r="D117" s="278"/>
      <c r="E117" s="253"/>
      <c r="F117" s="280"/>
      <c r="G117" s="349"/>
      <c r="H117" s="280" t="str">
        <f aca="false">IF(G117="","",IF(LEN(G117)&gt;14,G117,REPLACE(REPLACE(G117,1,3,"XXX"),13,2,"XX")))</f>
        <v/>
      </c>
      <c r="I117" s="250"/>
      <c r="J117" s="250"/>
      <c r="K117" s="250"/>
      <c r="L117" s="303"/>
      <c r="M117" s="287"/>
      <c r="N117" s="287"/>
      <c r="O117" s="287"/>
      <c r="P117" s="287"/>
      <c r="Q117" s="287"/>
      <c r="R117" s="287"/>
      <c r="S117" s="287"/>
      <c r="T117" s="287"/>
      <c r="U117" s="287"/>
      <c r="V117" s="287"/>
      <c r="W117" s="287"/>
      <c r="X117" s="287"/>
      <c r="Y117" s="287"/>
      <c r="Z117" s="287"/>
    </row>
    <row r="118" customFormat="false" ht="12.75" hidden="false" customHeight="true" outlineLevel="0" collapsed="false">
      <c r="A118" s="302" t="n">
        <v>115</v>
      </c>
      <c r="B118" s="303"/>
      <c r="C118" s="251"/>
      <c r="D118" s="278"/>
      <c r="E118" s="253"/>
      <c r="F118" s="280"/>
      <c r="G118" s="349"/>
      <c r="H118" s="280" t="str">
        <f aca="false">IF(G118="","",IF(LEN(G118)&gt;14,G118,REPLACE(REPLACE(G118,1,3,"XXX"),13,2,"XX")))</f>
        <v/>
      </c>
      <c r="I118" s="250"/>
      <c r="J118" s="250"/>
      <c r="K118" s="250"/>
      <c r="L118" s="303"/>
      <c r="M118" s="287"/>
      <c r="N118" s="287"/>
      <c r="O118" s="287"/>
      <c r="P118" s="287"/>
      <c r="Q118" s="287"/>
      <c r="R118" s="287"/>
      <c r="S118" s="287"/>
      <c r="T118" s="287"/>
      <c r="U118" s="287"/>
      <c r="V118" s="287"/>
      <c r="W118" s="287"/>
      <c r="X118" s="287"/>
      <c r="Y118" s="287"/>
      <c r="Z118" s="287"/>
    </row>
    <row r="119" customFormat="false" ht="12.75" hidden="false" customHeight="true" outlineLevel="0" collapsed="false">
      <c r="A119" s="302" t="n">
        <v>116</v>
      </c>
      <c r="B119" s="303"/>
      <c r="C119" s="251"/>
      <c r="D119" s="278"/>
      <c r="E119" s="253"/>
      <c r="F119" s="280"/>
      <c r="G119" s="349"/>
      <c r="H119" s="280" t="str">
        <f aca="false">IF(G119="","",IF(LEN(G119)&gt;14,G119,REPLACE(REPLACE(G119,1,3,"XXX"),13,2,"XX")))</f>
        <v/>
      </c>
      <c r="I119" s="250"/>
      <c r="J119" s="250"/>
      <c r="K119" s="250"/>
      <c r="L119" s="303"/>
      <c r="M119" s="287"/>
      <c r="N119" s="287"/>
      <c r="O119" s="287"/>
      <c r="P119" s="287"/>
      <c r="Q119" s="287"/>
      <c r="R119" s="287"/>
      <c r="S119" s="287"/>
      <c r="T119" s="287"/>
      <c r="U119" s="287"/>
      <c r="V119" s="287"/>
      <c r="W119" s="287"/>
      <c r="X119" s="287"/>
      <c r="Y119" s="287"/>
      <c r="Z119" s="287"/>
    </row>
    <row r="120" customFormat="false" ht="12.75" hidden="false" customHeight="true" outlineLevel="0" collapsed="false">
      <c r="A120" s="302" t="n">
        <v>117</v>
      </c>
      <c r="B120" s="303"/>
      <c r="C120" s="251"/>
      <c r="D120" s="278"/>
      <c r="E120" s="253"/>
      <c r="F120" s="280"/>
      <c r="G120" s="349"/>
      <c r="H120" s="280" t="str">
        <f aca="false">IF(G120="","",IF(LEN(G120)&gt;14,G120,REPLACE(REPLACE(G120,1,3,"XXX"),13,2,"XX")))</f>
        <v/>
      </c>
      <c r="I120" s="250"/>
      <c r="J120" s="250"/>
      <c r="K120" s="250"/>
      <c r="L120" s="303"/>
      <c r="M120" s="287"/>
      <c r="N120" s="287"/>
      <c r="O120" s="287"/>
      <c r="P120" s="287"/>
      <c r="Q120" s="287"/>
      <c r="R120" s="287"/>
      <c r="S120" s="287"/>
      <c r="T120" s="287"/>
      <c r="U120" s="287"/>
      <c r="V120" s="287"/>
      <c r="W120" s="287"/>
      <c r="X120" s="287"/>
      <c r="Y120" s="287"/>
      <c r="Z120" s="287"/>
    </row>
    <row r="121" customFormat="false" ht="12.75" hidden="false" customHeight="true" outlineLevel="0" collapsed="false">
      <c r="A121" s="302" t="n">
        <v>118</v>
      </c>
      <c r="B121" s="303"/>
      <c r="C121" s="251"/>
      <c r="D121" s="278"/>
      <c r="E121" s="253"/>
      <c r="F121" s="280"/>
      <c r="G121" s="349"/>
      <c r="H121" s="280" t="str">
        <f aca="false">IF(G121="","",IF(LEN(G121)&gt;14,G121,REPLACE(REPLACE(G121,1,3,"XXX"),13,2,"XX")))</f>
        <v/>
      </c>
      <c r="I121" s="250"/>
      <c r="J121" s="250"/>
      <c r="K121" s="250"/>
      <c r="L121" s="303"/>
      <c r="M121" s="287"/>
      <c r="N121" s="287"/>
      <c r="O121" s="287"/>
      <c r="P121" s="287"/>
      <c r="Q121" s="287"/>
      <c r="R121" s="287"/>
      <c r="S121" s="287"/>
      <c r="T121" s="287"/>
      <c r="U121" s="287"/>
      <c r="V121" s="287"/>
      <c r="W121" s="287"/>
      <c r="X121" s="287"/>
      <c r="Y121" s="287"/>
      <c r="Z121" s="287"/>
    </row>
    <row r="122" customFormat="false" ht="12.75" hidden="false" customHeight="true" outlineLevel="0" collapsed="false">
      <c r="A122" s="302" t="n">
        <v>119</v>
      </c>
      <c r="B122" s="303"/>
      <c r="C122" s="251"/>
      <c r="D122" s="278"/>
      <c r="E122" s="253"/>
      <c r="F122" s="280"/>
      <c r="G122" s="349"/>
      <c r="H122" s="280" t="str">
        <f aca="false">IF(G122="","",IF(LEN(G122)&gt;14,G122,REPLACE(REPLACE(G122,1,3,"XXX"),13,2,"XX")))</f>
        <v/>
      </c>
      <c r="I122" s="250"/>
      <c r="J122" s="250"/>
      <c r="K122" s="250"/>
      <c r="L122" s="303"/>
      <c r="M122" s="287"/>
      <c r="N122" s="287"/>
      <c r="O122" s="287"/>
      <c r="P122" s="287"/>
      <c r="Q122" s="287"/>
      <c r="R122" s="287"/>
      <c r="S122" s="287"/>
      <c r="T122" s="287"/>
      <c r="U122" s="287"/>
      <c r="V122" s="287"/>
      <c r="W122" s="287"/>
      <c r="X122" s="287"/>
      <c r="Y122" s="287"/>
      <c r="Z122" s="287"/>
    </row>
    <row r="123" customFormat="false" ht="12.75" hidden="false" customHeight="true" outlineLevel="0" collapsed="false">
      <c r="A123" s="302" t="n">
        <v>120</v>
      </c>
      <c r="B123" s="303"/>
      <c r="C123" s="251"/>
      <c r="D123" s="278"/>
      <c r="E123" s="253"/>
      <c r="F123" s="280"/>
      <c r="G123" s="349"/>
      <c r="H123" s="280" t="str">
        <f aca="false">IF(G123="","",IF(LEN(G123)&gt;14,G123,REPLACE(REPLACE(G123,1,3,"XXX"),13,2,"XX")))</f>
        <v/>
      </c>
      <c r="I123" s="250"/>
      <c r="J123" s="250"/>
      <c r="K123" s="250"/>
      <c r="L123" s="303"/>
      <c r="M123" s="287"/>
      <c r="N123" s="287"/>
      <c r="O123" s="287"/>
      <c r="P123" s="287"/>
      <c r="Q123" s="287"/>
      <c r="R123" s="287"/>
      <c r="S123" s="287"/>
      <c r="T123" s="287"/>
      <c r="U123" s="287"/>
      <c r="V123" s="287"/>
      <c r="W123" s="287"/>
      <c r="X123" s="287"/>
      <c r="Y123" s="287"/>
      <c r="Z123" s="287"/>
    </row>
    <row r="124" customFormat="false" ht="12.75" hidden="false" customHeight="true" outlineLevel="0" collapsed="false">
      <c r="A124" s="302" t="n">
        <v>121</v>
      </c>
      <c r="B124" s="303"/>
      <c r="C124" s="251"/>
      <c r="D124" s="278"/>
      <c r="E124" s="253"/>
      <c r="F124" s="280"/>
      <c r="G124" s="349"/>
      <c r="H124" s="280" t="str">
        <f aca="false">IF(G124="","",IF(LEN(G124)&gt;14,G124,REPLACE(REPLACE(G124,1,3,"XXX"),13,2,"XX")))</f>
        <v/>
      </c>
      <c r="I124" s="250"/>
      <c r="J124" s="250"/>
      <c r="K124" s="250"/>
      <c r="L124" s="303"/>
      <c r="M124" s="287"/>
      <c r="N124" s="287"/>
      <c r="O124" s="287"/>
      <c r="P124" s="287"/>
      <c r="Q124" s="287"/>
      <c r="R124" s="287"/>
      <c r="S124" s="287"/>
      <c r="T124" s="287"/>
      <c r="U124" s="287"/>
      <c r="V124" s="287"/>
      <c r="W124" s="287"/>
      <c r="X124" s="287"/>
      <c r="Y124" s="287"/>
      <c r="Z124" s="287"/>
    </row>
    <row r="125" customFormat="false" ht="12.75" hidden="false" customHeight="true" outlineLevel="0" collapsed="false">
      <c r="A125" s="302" t="n">
        <v>122</v>
      </c>
      <c r="B125" s="303"/>
      <c r="C125" s="251"/>
      <c r="D125" s="278"/>
      <c r="E125" s="253"/>
      <c r="F125" s="280"/>
      <c r="G125" s="349"/>
      <c r="H125" s="280" t="str">
        <f aca="false">IF(G125="","",IF(LEN(G125)&gt;14,G125,REPLACE(REPLACE(G125,1,3,"XXX"),13,2,"XX")))</f>
        <v/>
      </c>
      <c r="I125" s="250"/>
      <c r="J125" s="250"/>
      <c r="K125" s="250"/>
      <c r="L125" s="303"/>
      <c r="M125" s="287"/>
      <c r="N125" s="287"/>
      <c r="O125" s="287"/>
      <c r="P125" s="287"/>
      <c r="Q125" s="287"/>
      <c r="R125" s="287"/>
      <c r="S125" s="287"/>
      <c r="T125" s="287"/>
      <c r="U125" s="287"/>
      <c r="V125" s="287"/>
      <c r="W125" s="287"/>
      <c r="X125" s="287"/>
      <c r="Y125" s="287"/>
      <c r="Z125" s="287"/>
    </row>
    <row r="126" customFormat="false" ht="12.75" hidden="false" customHeight="true" outlineLevel="0" collapsed="false">
      <c r="A126" s="302" t="n">
        <v>123</v>
      </c>
      <c r="B126" s="303"/>
      <c r="C126" s="251"/>
      <c r="D126" s="278"/>
      <c r="E126" s="253"/>
      <c r="F126" s="280"/>
      <c r="G126" s="349"/>
      <c r="H126" s="280" t="str">
        <f aca="false">IF(G126="","",IF(LEN(G126)&gt;14,G126,REPLACE(REPLACE(G126,1,3,"XXX"),13,2,"XX")))</f>
        <v/>
      </c>
      <c r="I126" s="250"/>
      <c r="J126" s="250"/>
      <c r="K126" s="250"/>
      <c r="L126" s="303"/>
      <c r="M126" s="287"/>
      <c r="N126" s="287"/>
      <c r="O126" s="287"/>
      <c r="P126" s="287"/>
      <c r="Q126" s="287"/>
      <c r="R126" s="287"/>
      <c r="S126" s="287"/>
      <c r="T126" s="287"/>
      <c r="U126" s="287"/>
      <c r="V126" s="287"/>
      <c r="W126" s="287"/>
      <c r="X126" s="287"/>
      <c r="Y126" s="287"/>
      <c r="Z126" s="287"/>
    </row>
    <row r="127" customFormat="false" ht="12.75" hidden="false" customHeight="true" outlineLevel="0" collapsed="false">
      <c r="A127" s="302" t="n">
        <v>124</v>
      </c>
      <c r="B127" s="303"/>
      <c r="C127" s="251"/>
      <c r="D127" s="278"/>
      <c r="E127" s="253"/>
      <c r="F127" s="280"/>
      <c r="G127" s="349"/>
      <c r="H127" s="280" t="str">
        <f aca="false">IF(G127="","",IF(LEN(G127)&gt;14,G127,REPLACE(REPLACE(G127,1,3,"XXX"),13,2,"XX")))</f>
        <v/>
      </c>
      <c r="I127" s="250"/>
      <c r="J127" s="250"/>
      <c r="K127" s="250"/>
      <c r="L127" s="303"/>
      <c r="M127" s="287"/>
      <c r="N127" s="287"/>
      <c r="O127" s="287"/>
      <c r="P127" s="287"/>
      <c r="Q127" s="287"/>
      <c r="R127" s="287"/>
      <c r="S127" s="287"/>
      <c r="T127" s="287"/>
      <c r="U127" s="287"/>
      <c r="V127" s="287"/>
      <c r="W127" s="287"/>
      <c r="X127" s="287"/>
      <c r="Y127" s="287"/>
      <c r="Z127" s="287"/>
    </row>
    <row r="128" customFormat="false" ht="12.75" hidden="false" customHeight="true" outlineLevel="0" collapsed="false">
      <c r="A128" s="302" t="n">
        <v>125</v>
      </c>
      <c r="B128" s="303"/>
      <c r="C128" s="251"/>
      <c r="D128" s="278"/>
      <c r="E128" s="253"/>
      <c r="F128" s="280"/>
      <c r="G128" s="349"/>
      <c r="H128" s="280" t="str">
        <f aca="false">IF(G128="","",IF(LEN(G128)&gt;14,G128,REPLACE(REPLACE(G128,1,3,"XXX"),13,2,"XX")))</f>
        <v/>
      </c>
      <c r="I128" s="250"/>
      <c r="J128" s="250"/>
      <c r="K128" s="250"/>
      <c r="L128" s="303"/>
      <c r="M128" s="287"/>
      <c r="N128" s="287"/>
      <c r="O128" s="287"/>
      <c r="P128" s="287"/>
      <c r="Q128" s="287"/>
      <c r="R128" s="287"/>
      <c r="S128" s="287"/>
      <c r="T128" s="287"/>
      <c r="U128" s="287"/>
      <c r="V128" s="287"/>
      <c r="W128" s="287"/>
      <c r="X128" s="287"/>
      <c r="Y128" s="287"/>
      <c r="Z128" s="287"/>
    </row>
    <row r="129" customFormat="false" ht="12.75" hidden="false" customHeight="true" outlineLevel="0" collapsed="false">
      <c r="A129" s="302" t="n">
        <v>126</v>
      </c>
      <c r="B129" s="303"/>
      <c r="C129" s="251"/>
      <c r="D129" s="278"/>
      <c r="E129" s="253"/>
      <c r="F129" s="280"/>
      <c r="G129" s="349"/>
      <c r="H129" s="280" t="str">
        <f aca="false">IF(G129="","",IF(LEN(G129)&gt;14,G129,REPLACE(REPLACE(G129,1,3,"XXX"),13,2,"XX")))</f>
        <v/>
      </c>
      <c r="I129" s="250"/>
      <c r="J129" s="250"/>
      <c r="K129" s="250"/>
      <c r="L129" s="303"/>
      <c r="M129" s="287"/>
      <c r="N129" s="287"/>
      <c r="O129" s="287"/>
      <c r="P129" s="287"/>
      <c r="Q129" s="287"/>
      <c r="R129" s="287"/>
      <c r="S129" s="287"/>
      <c r="T129" s="287"/>
      <c r="U129" s="287"/>
      <c r="V129" s="287"/>
      <c r="W129" s="287"/>
      <c r="X129" s="287"/>
      <c r="Y129" s="287"/>
      <c r="Z129" s="287"/>
    </row>
    <row r="130" customFormat="false" ht="12.75" hidden="false" customHeight="true" outlineLevel="0" collapsed="false">
      <c r="A130" s="302" t="n">
        <v>127</v>
      </c>
      <c r="B130" s="303"/>
      <c r="C130" s="251"/>
      <c r="D130" s="278"/>
      <c r="E130" s="253"/>
      <c r="F130" s="280"/>
      <c r="G130" s="349"/>
      <c r="H130" s="280" t="str">
        <f aca="false">IF(G130="","",IF(LEN(G130)&gt;14,G130,REPLACE(REPLACE(G130,1,3,"XXX"),13,2,"XX")))</f>
        <v/>
      </c>
      <c r="I130" s="250"/>
      <c r="J130" s="250"/>
      <c r="K130" s="250"/>
      <c r="L130" s="303"/>
      <c r="M130" s="287"/>
      <c r="N130" s="287"/>
      <c r="O130" s="287"/>
      <c r="P130" s="287"/>
      <c r="Q130" s="287"/>
      <c r="R130" s="287"/>
      <c r="S130" s="287"/>
      <c r="T130" s="287"/>
      <c r="U130" s="287"/>
      <c r="V130" s="287"/>
      <c r="W130" s="287"/>
      <c r="X130" s="287"/>
      <c r="Y130" s="287"/>
      <c r="Z130" s="287"/>
    </row>
    <row r="131" customFormat="false" ht="12.75" hidden="false" customHeight="true" outlineLevel="0" collapsed="false">
      <c r="A131" s="302" t="n">
        <v>128</v>
      </c>
      <c r="B131" s="303"/>
      <c r="C131" s="251"/>
      <c r="D131" s="278"/>
      <c r="E131" s="253"/>
      <c r="F131" s="280"/>
      <c r="G131" s="349"/>
      <c r="H131" s="280" t="str">
        <f aca="false">IF(G131="","",IF(LEN(G131)&gt;14,G131,REPLACE(REPLACE(G131,1,3,"XXX"),13,2,"XX")))</f>
        <v/>
      </c>
      <c r="I131" s="250"/>
      <c r="J131" s="250"/>
      <c r="K131" s="250"/>
      <c r="L131" s="303"/>
      <c r="M131" s="287"/>
      <c r="N131" s="287"/>
      <c r="O131" s="287"/>
      <c r="P131" s="287"/>
      <c r="Q131" s="287"/>
      <c r="R131" s="287"/>
      <c r="S131" s="287"/>
      <c r="T131" s="287"/>
      <c r="U131" s="287"/>
      <c r="V131" s="287"/>
      <c r="W131" s="287"/>
      <c r="X131" s="287"/>
      <c r="Y131" s="287"/>
      <c r="Z131" s="287"/>
    </row>
    <row r="132" customFormat="false" ht="12.75" hidden="false" customHeight="true" outlineLevel="0" collapsed="false">
      <c r="A132" s="302" t="n">
        <v>129</v>
      </c>
      <c r="B132" s="303"/>
      <c r="C132" s="251"/>
      <c r="D132" s="278"/>
      <c r="E132" s="253"/>
      <c r="F132" s="280"/>
      <c r="G132" s="349"/>
      <c r="H132" s="280" t="str">
        <f aca="false">IF(G132="","",IF(LEN(G132)&gt;14,G132,REPLACE(REPLACE(G132,1,3,"XXX"),13,2,"XX")))</f>
        <v/>
      </c>
      <c r="I132" s="250"/>
      <c r="J132" s="250"/>
      <c r="K132" s="250"/>
      <c r="L132" s="303"/>
      <c r="M132" s="287"/>
      <c r="N132" s="287"/>
      <c r="O132" s="287"/>
      <c r="P132" s="287"/>
      <c r="Q132" s="287"/>
      <c r="R132" s="287"/>
      <c r="S132" s="287"/>
      <c r="T132" s="287"/>
      <c r="U132" s="287"/>
      <c r="V132" s="287"/>
      <c r="W132" s="287"/>
      <c r="X132" s="287"/>
      <c r="Y132" s="287"/>
      <c r="Z132" s="287"/>
    </row>
    <row r="133" customFormat="false" ht="12.75" hidden="false" customHeight="true" outlineLevel="0" collapsed="false">
      <c r="A133" s="302" t="n">
        <v>130</v>
      </c>
      <c r="B133" s="303"/>
      <c r="C133" s="251"/>
      <c r="D133" s="278"/>
      <c r="E133" s="253"/>
      <c r="F133" s="280"/>
      <c r="G133" s="349"/>
      <c r="H133" s="280" t="str">
        <f aca="false">IF(G133="","",IF(LEN(G133)&gt;14,G133,REPLACE(REPLACE(G133,1,3,"XXX"),13,2,"XX")))</f>
        <v/>
      </c>
      <c r="I133" s="250"/>
      <c r="J133" s="250"/>
      <c r="K133" s="250"/>
      <c r="L133" s="303"/>
      <c r="M133" s="287"/>
      <c r="N133" s="287"/>
      <c r="O133" s="287"/>
      <c r="P133" s="287"/>
      <c r="Q133" s="287"/>
      <c r="R133" s="287"/>
      <c r="S133" s="287"/>
      <c r="T133" s="287"/>
      <c r="U133" s="287"/>
      <c r="V133" s="287"/>
      <c r="W133" s="287"/>
      <c r="X133" s="287"/>
      <c r="Y133" s="287"/>
      <c r="Z133" s="287"/>
    </row>
    <row r="134" customFormat="false" ht="12.75" hidden="false" customHeight="true" outlineLevel="0" collapsed="false">
      <c r="A134" s="302" t="n">
        <v>131</v>
      </c>
      <c r="B134" s="303"/>
      <c r="C134" s="251"/>
      <c r="D134" s="278"/>
      <c r="E134" s="253"/>
      <c r="F134" s="280"/>
      <c r="G134" s="349"/>
      <c r="H134" s="280" t="str">
        <f aca="false">IF(G134="","",IF(LEN(G134)&gt;14,G134,REPLACE(REPLACE(G134,1,3,"XXX"),13,2,"XX")))</f>
        <v/>
      </c>
      <c r="I134" s="250"/>
      <c r="J134" s="250"/>
      <c r="K134" s="250"/>
      <c r="L134" s="303"/>
      <c r="M134" s="287"/>
      <c r="N134" s="287"/>
      <c r="O134" s="287"/>
      <c r="P134" s="287"/>
      <c r="Q134" s="287"/>
      <c r="R134" s="287"/>
      <c r="S134" s="287"/>
      <c r="T134" s="287"/>
      <c r="U134" s="287"/>
      <c r="V134" s="287"/>
      <c r="W134" s="287"/>
      <c r="X134" s="287"/>
      <c r="Y134" s="287"/>
      <c r="Z134" s="287"/>
    </row>
    <row r="135" customFormat="false" ht="12.75" hidden="false" customHeight="true" outlineLevel="0" collapsed="false">
      <c r="A135" s="302" t="n">
        <v>132</v>
      </c>
      <c r="B135" s="303"/>
      <c r="C135" s="251"/>
      <c r="D135" s="278"/>
      <c r="E135" s="253"/>
      <c r="F135" s="280"/>
      <c r="G135" s="349"/>
      <c r="H135" s="280" t="str">
        <f aca="false">IF(G135="","",IF(LEN(G135)&gt;14,G135,REPLACE(REPLACE(G135,1,3,"XXX"),13,2,"XX")))</f>
        <v/>
      </c>
      <c r="I135" s="250"/>
      <c r="J135" s="250"/>
      <c r="K135" s="250"/>
      <c r="L135" s="303"/>
      <c r="M135" s="287"/>
      <c r="N135" s="287"/>
      <c r="O135" s="287"/>
      <c r="P135" s="287"/>
      <c r="Q135" s="287"/>
      <c r="R135" s="287"/>
      <c r="S135" s="287"/>
      <c r="T135" s="287"/>
      <c r="U135" s="287"/>
      <c r="V135" s="287"/>
      <c r="W135" s="287"/>
      <c r="X135" s="287"/>
      <c r="Y135" s="287"/>
      <c r="Z135" s="287"/>
    </row>
    <row r="136" customFormat="false" ht="12.75" hidden="false" customHeight="true" outlineLevel="0" collapsed="false">
      <c r="A136" s="302" t="n">
        <v>133</v>
      </c>
      <c r="B136" s="303"/>
      <c r="C136" s="251"/>
      <c r="D136" s="278"/>
      <c r="E136" s="253"/>
      <c r="F136" s="280"/>
      <c r="G136" s="349"/>
      <c r="H136" s="280" t="str">
        <f aca="false">IF(G136="","",IF(LEN(G136)&gt;14,G136,REPLACE(REPLACE(G136,1,3,"XXX"),13,2,"XX")))</f>
        <v/>
      </c>
      <c r="I136" s="250"/>
      <c r="J136" s="250"/>
      <c r="K136" s="250"/>
      <c r="L136" s="303"/>
      <c r="M136" s="287"/>
      <c r="N136" s="287"/>
      <c r="O136" s="287"/>
      <c r="P136" s="287"/>
      <c r="Q136" s="287"/>
      <c r="R136" s="287"/>
      <c r="S136" s="287"/>
      <c r="T136" s="287"/>
      <c r="U136" s="287"/>
      <c r="V136" s="287"/>
      <c r="W136" s="287"/>
      <c r="X136" s="287"/>
      <c r="Y136" s="287"/>
      <c r="Z136" s="287"/>
    </row>
    <row r="137" customFormat="false" ht="12.75" hidden="false" customHeight="true" outlineLevel="0" collapsed="false">
      <c r="A137" s="302" t="n">
        <v>134</v>
      </c>
      <c r="B137" s="303"/>
      <c r="C137" s="251"/>
      <c r="D137" s="278"/>
      <c r="E137" s="253"/>
      <c r="F137" s="280"/>
      <c r="G137" s="349"/>
      <c r="H137" s="280" t="str">
        <f aca="false">IF(G137="","",IF(LEN(G137)&gt;14,G137,REPLACE(REPLACE(G137,1,3,"XXX"),13,2,"XX")))</f>
        <v/>
      </c>
      <c r="I137" s="250"/>
      <c r="J137" s="250"/>
      <c r="K137" s="250"/>
      <c r="L137" s="303"/>
      <c r="M137" s="287"/>
      <c r="N137" s="287"/>
      <c r="O137" s="287"/>
      <c r="P137" s="287"/>
      <c r="Q137" s="287"/>
      <c r="R137" s="287"/>
      <c r="S137" s="287"/>
      <c r="T137" s="287"/>
      <c r="U137" s="287"/>
      <c r="V137" s="287"/>
      <c r="W137" s="287"/>
      <c r="X137" s="287"/>
      <c r="Y137" s="287"/>
      <c r="Z137" s="287"/>
    </row>
    <row r="138" customFormat="false" ht="12.75" hidden="false" customHeight="true" outlineLevel="0" collapsed="false">
      <c r="A138" s="302" t="n">
        <v>135</v>
      </c>
      <c r="B138" s="303"/>
      <c r="C138" s="251"/>
      <c r="D138" s="278"/>
      <c r="E138" s="253"/>
      <c r="F138" s="280"/>
      <c r="G138" s="349"/>
      <c r="H138" s="280" t="str">
        <f aca="false">IF(G138="","",IF(LEN(G138)&gt;14,G138,REPLACE(REPLACE(G138,1,3,"XXX"),13,2,"XX")))</f>
        <v/>
      </c>
      <c r="I138" s="250"/>
      <c r="J138" s="250"/>
      <c r="K138" s="250"/>
      <c r="L138" s="303"/>
      <c r="M138" s="287"/>
      <c r="N138" s="287"/>
      <c r="O138" s="287"/>
      <c r="P138" s="287"/>
      <c r="Q138" s="287"/>
      <c r="R138" s="287"/>
      <c r="S138" s="287"/>
      <c r="T138" s="287"/>
      <c r="U138" s="287"/>
      <c r="V138" s="287"/>
      <c r="W138" s="287"/>
      <c r="X138" s="287"/>
      <c r="Y138" s="287"/>
      <c r="Z138" s="287"/>
    </row>
    <row r="139" customFormat="false" ht="12.75" hidden="false" customHeight="true" outlineLevel="0" collapsed="false">
      <c r="A139" s="302" t="n">
        <v>136</v>
      </c>
      <c r="B139" s="303"/>
      <c r="C139" s="251"/>
      <c r="D139" s="278"/>
      <c r="E139" s="253"/>
      <c r="F139" s="280"/>
      <c r="G139" s="349"/>
      <c r="H139" s="280" t="str">
        <f aca="false">IF(G139="","",IF(LEN(G139)&gt;14,G139,REPLACE(REPLACE(G139,1,3,"XXX"),13,2,"XX")))</f>
        <v/>
      </c>
      <c r="I139" s="250"/>
      <c r="J139" s="250"/>
      <c r="K139" s="250"/>
      <c r="L139" s="303"/>
      <c r="M139" s="287"/>
      <c r="N139" s="287"/>
      <c r="O139" s="287"/>
      <c r="P139" s="287"/>
      <c r="Q139" s="287"/>
      <c r="R139" s="287"/>
      <c r="S139" s="287"/>
      <c r="T139" s="287"/>
      <c r="U139" s="287"/>
      <c r="V139" s="287"/>
      <c r="W139" s="287"/>
      <c r="X139" s="287"/>
      <c r="Y139" s="287"/>
      <c r="Z139" s="287"/>
    </row>
    <row r="140" customFormat="false" ht="12.75" hidden="false" customHeight="true" outlineLevel="0" collapsed="false">
      <c r="A140" s="302" t="n">
        <v>137</v>
      </c>
      <c r="B140" s="303"/>
      <c r="C140" s="251"/>
      <c r="D140" s="278"/>
      <c r="E140" s="253"/>
      <c r="F140" s="280"/>
      <c r="G140" s="349"/>
      <c r="H140" s="280" t="str">
        <f aca="false">IF(G140="","",IF(LEN(G140)&gt;14,G140,REPLACE(REPLACE(G140,1,3,"XXX"),13,2,"XX")))</f>
        <v/>
      </c>
      <c r="I140" s="250"/>
      <c r="J140" s="250"/>
      <c r="K140" s="250"/>
      <c r="L140" s="303"/>
      <c r="M140" s="287"/>
      <c r="N140" s="287"/>
      <c r="O140" s="287"/>
      <c r="P140" s="287"/>
      <c r="Q140" s="287"/>
      <c r="R140" s="287"/>
      <c r="S140" s="287"/>
      <c r="T140" s="287"/>
      <c r="U140" s="287"/>
      <c r="V140" s="287"/>
      <c r="W140" s="287"/>
      <c r="X140" s="287"/>
      <c r="Y140" s="287"/>
      <c r="Z140" s="287"/>
    </row>
    <row r="141" customFormat="false" ht="12.75" hidden="false" customHeight="true" outlineLevel="0" collapsed="false">
      <c r="A141" s="302" t="n">
        <v>138</v>
      </c>
      <c r="B141" s="303"/>
      <c r="C141" s="251"/>
      <c r="D141" s="278"/>
      <c r="E141" s="253"/>
      <c r="F141" s="280"/>
      <c r="G141" s="349"/>
      <c r="H141" s="280" t="str">
        <f aca="false">IF(G141="","",IF(LEN(G141)&gt;14,G141,REPLACE(REPLACE(G141,1,3,"XXX"),13,2,"XX")))</f>
        <v/>
      </c>
      <c r="I141" s="250"/>
      <c r="J141" s="250"/>
      <c r="K141" s="250"/>
      <c r="L141" s="303"/>
      <c r="M141" s="287"/>
      <c r="N141" s="287"/>
      <c r="O141" s="287"/>
      <c r="P141" s="287"/>
      <c r="Q141" s="287"/>
      <c r="R141" s="287"/>
      <c r="S141" s="287"/>
      <c r="T141" s="287"/>
      <c r="U141" s="287"/>
      <c r="V141" s="287"/>
      <c r="W141" s="287"/>
      <c r="X141" s="287"/>
      <c r="Y141" s="287"/>
      <c r="Z141" s="287"/>
    </row>
    <row r="142" customFormat="false" ht="12.75" hidden="false" customHeight="true" outlineLevel="0" collapsed="false">
      <c r="A142" s="302" t="n">
        <v>139</v>
      </c>
      <c r="B142" s="303"/>
      <c r="C142" s="251"/>
      <c r="D142" s="278"/>
      <c r="E142" s="253"/>
      <c r="F142" s="280"/>
      <c r="G142" s="349"/>
      <c r="H142" s="280" t="str">
        <f aca="false">IF(G142="","",IF(LEN(G142)&gt;14,G142,REPLACE(REPLACE(G142,1,3,"XXX"),13,2,"XX")))</f>
        <v/>
      </c>
      <c r="I142" s="250"/>
      <c r="J142" s="250"/>
      <c r="K142" s="250"/>
      <c r="L142" s="303"/>
      <c r="M142" s="287"/>
      <c r="N142" s="287"/>
      <c r="O142" s="287"/>
      <c r="P142" s="287"/>
      <c r="Q142" s="287"/>
      <c r="R142" s="287"/>
      <c r="S142" s="287"/>
      <c r="T142" s="287"/>
      <c r="U142" s="287"/>
      <c r="V142" s="287"/>
      <c r="W142" s="287"/>
      <c r="X142" s="287"/>
      <c r="Y142" s="287"/>
      <c r="Z142" s="287"/>
    </row>
    <row r="143" customFormat="false" ht="12.75" hidden="false" customHeight="true" outlineLevel="0" collapsed="false">
      <c r="A143" s="302" t="n">
        <v>140</v>
      </c>
      <c r="B143" s="303"/>
      <c r="C143" s="251"/>
      <c r="D143" s="278"/>
      <c r="E143" s="253"/>
      <c r="F143" s="280"/>
      <c r="G143" s="349"/>
      <c r="H143" s="280" t="str">
        <f aca="false">IF(G143="","",IF(LEN(G143)&gt;14,G143,REPLACE(REPLACE(G143,1,3,"XXX"),13,2,"XX")))</f>
        <v/>
      </c>
      <c r="I143" s="250"/>
      <c r="J143" s="250"/>
      <c r="K143" s="250"/>
      <c r="L143" s="303"/>
      <c r="M143" s="287"/>
      <c r="N143" s="287"/>
      <c r="O143" s="287"/>
      <c r="P143" s="287"/>
      <c r="Q143" s="287"/>
      <c r="R143" s="287"/>
      <c r="S143" s="287"/>
      <c r="T143" s="287"/>
      <c r="U143" s="287"/>
      <c r="V143" s="287"/>
      <c r="W143" s="287"/>
      <c r="X143" s="287"/>
      <c r="Y143" s="287"/>
      <c r="Z143" s="287"/>
    </row>
    <row r="144" customFormat="false" ht="12.75" hidden="false" customHeight="true" outlineLevel="0" collapsed="false">
      <c r="A144" s="302" t="n">
        <v>141</v>
      </c>
      <c r="B144" s="303"/>
      <c r="C144" s="251"/>
      <c r="D144" s="278"/>
      <c r="E144" s="253"/>
      <c r="F144" s="280"/>
      <c r="G144" s="349"/>
      <c r="H144" s="280" t="str">
        <f aca="false">IF(G144="","",IF(LEN(G144)&gt;14,G144,REPLACE(REPLACE(G144,1,3,"XXX"),13,2,"XX")))</f>
        <v/>
      </c>
      <c r="I144" s="250"/>
      <c r="J144" s="250"/>
      <c r="K144" s="250"/>
      <c r="L144" s="303"/>
      <c r="M144" s="287"/>
      <c r="N144" s="287"/>
      <c r="O144" s="287"/>
      <c r="P144" s="287"/>
      <c r="Q144" s="287"/>
      <c r="R144" s="287"/>
      <c r="S144" s="287"/>
      <c r="T144" s="287"/>
      <c r="U144" s="287"/>
      <c r="V144" s="287"/>
      <c r="W144" s="287"/>
      <c r="X144" s="287"/>
      <c r="Y144" s="287"/>
      <c r="Z144" s="287"/>
    </row>
    <row r="145" customFormat="false" ht="12.75" hidden="false" customHeight="true" outlineLevel="0" collapsed="false">
      <c r="A145" s="302" t="n">
        <v>142</v>
      </c>
      <c r="B145" s="303"/>
      <c r="C145" s="251"/>
      <c r="D145" s="278"/>
      <c r="E145" s="253"/>
      <c r="F145" s="280"/>
      <c r="G145" s="349"/>
      <c r="H145" s="280" t="str">
        <f aca="false">IF(G145="","",IF(LEN(G145)&gt;14,G145,REPLACE(REPLACE(G145,1,3,"XXX"),13,2,"XX")))</f>
        <v/>
      </c>
      <c r="I145" s="250"/>
      <c r="J145" s="250"/>
      <c r="K145" s="250"/>
      <c r="L145" s="303"/>
      <c r="M145" s="287"/>
      <c r="N145" s="287"/>
      <c r="O145" s="287"/>
      <c r="P145" s="287"/>
      <c r="Q145" s="287"/>
      <c r="R145" s="287"/>
      <c r="S145" s="287"/>
      <c r="T145" s="287"/>
      <c r="U145" s="287"/>
      <c r="V145" s="287"/>
      <c r="W145" s="287"/>
      <c r="X145" s="287"/>
      <c r="Y145" s="287"/>
      <c r="Z145" s="287"/>
    </row>
    <row r="146" customFormat="false" ht="12.75" hidden="false" customHeight="true" outlineLevel="0" collapsed="false">
      <c r="A146" s="302" t="n">
        <v>143</v>
      </c>
      <c r="B146" s="303"/>
      <c r="C146" s="251"/>
      <c r="D146" s="278"/>
      <c r="E146" s="253"/>
      <c r="F146" s="280"/>
      <c r="G146" s="349"/>
      <c r="H146" s="280" t="str">
        <f aca="false">IF(G146="","",IF(LEN(G146)&gt;14,G146,REPLACE(REPLACE(G146,1,3,"XXX"),13,2,"XX")))</f>
        <v/>
      </c>
      <c r="I146" s="250"/>
      <c r="J146" s="250"/>
      <c r="K146" s="250"/>
      <c r="L146" s="303"/>
      <c r="M146" s="287"/>
      <c r="N146" s="287"/>
      <c r="O146" s="287"/>
      <c r="P146" s="287"/>
      <c r="Q146" s="287"/>
      <c r="R146" s="287"/>
      <c r="S146" s="287"/>
      <c r="T146" s="287"/>
      <c r="U146" s="287"/>
      <c r="V146" s="287"/>
      <c r="W146" s="287"/>
      <c r="X146" s="287"/>
      <c r="Y146" s="287"/>
      <c r="Z146" s="287"/>
    </row>
    <row r="147" customFormat="false" ht="12.75" hidden="false" customHeight="true" outlineLevel="0" collapsed="false">
      <c r="A147" s="302" t="n">
        <v>144</v>
      </c>
      <c r="B147" s="303"/>
      <c r="C147" s="251"/>
      <c r="D147" s="278"/>
      <c r="E147" s="253"/>
      <c r="F147" s="280"/>
      <c r="G147" s="349"/>
      <c r="H147" s="280" t="str">
        <f aca="false">IF(G147="","",IF(LEN(G147)&gt;14,G147,REPLACE(REPLACE(G147,1,3,"XXX"),13,2,"XX")))</f>
        <v/>
      </c>
      <c r="I147" s="250"/>
      <c r="J147" s="250"/>
      <c r="K147" s="250"/>
      <c r="L147" s="303"/>
      <c r="M147" s="287"/>
      <c r="N147" s="287"/>
      <c r="O147" s="287"/>
      <c r="P147" s="287"/>
      <c r="Q147" s="287"/>
      <c r="R147" s="287"/>
      <c r="S147" s="287"/>
      <c r="T147" s="287"/>
      <c r="U147" s="287"/>
      <c r="V147" s="287"/>
      <c r="W147" s="287"/>
      <c r="X147" s="287"/>
      <c r="Y147" s="287"/>
      <c r="Z147" s="287"/>
    </row>
    <row r="148" customFormat="false" ht="12.75" hidden="false" customHeight="true" outlineLevel="0" collapsed="false">
      <c r="A148" s="302" t="n">
        <v>145</v>
      </c>
      <c r="B148" s="303"/>
      <c r="C148" s="251"/>
      <c r="D148" s="278"/>
      <c r="E148" s="253"/>
      <c r="F148" s="280"/>
      <c r="G148" s="349"/>
      <c r="H148" s="280" t="str">
        <f aca="false">IF(G148="","",IF(LEN(G148)&gt;14,G148,REPLACE(REPLACE(G148,1,3,"XXX"),13,2,"XX")))</f>
        <v/>
      </c>
      <c r="I148" s="250"/>
      <c r="J148" s="250"/>
      <c r="K148" s="250"/>
      <c r="L148" s="303"/>
      <c r="M148" s="287"/>
      <c r="N148" s="287"/>
      <c r="O148" s="287"/>
      <c r="P148" s="287"/>
      <c r="Q148" s="287"/>
      <c r="R148" s="287"/>
      <c r="S148" s="287"/>
      <c r="T148" s="287"/>
      <c r="U148" s="287"/>
      <c r="V148" s="287"/>
      <c r="W148" s="287"/>
      <c r="X148" s="287"/>
      <c r="Y148" s="287"/>
      <c r="Z148" s="287"/>
    </row>
    <row r="149" customFormat="false" ht="12.75" hidden="false" customHeight="true" outlineLevel="0" collapsed="false">
      <c r="A149" s="302" t="n">
        <v>146</v>
      </c>
      <c r="B149" s="303"/>
      <c r="C149" s="251"/>
      <c r="D149" s="278"/>
      <c r="E149" s="253"/>
      <c r="F149" s="280"/>
      <c r="G149" s="349"/>
      <c r="H149" s="280" t="str">
        <f aca="false">IF(G149="","",IF(LEN(G149)&gt;14,G149,REPLACE(REPLACE(G149,1,3,"XXX"),13,2,"XX")))</f>
        <v/>
      </c>
      <c r="I149" s="250"/>
      <c r="J149" s="250"/>
      <c r="K149" s="250"/>
      <c r="L149" s="303"/>
      <c r="M149" s="287"/>
      <c r="N149" s="287"/>
      <c r="O149" s="287"/>
      <c r="P149" s="287"/>
      <c r="Q149" s="287"/>
      <c r="R149" s="287"/>
      <c r="S149" s="287"/>
      <c r="T149" s="287"/>
      <c r="U149" s="287"/>
      <c r="V149" s="287"/>
      <c r="W149" s="287"/>
      <c r="X149" s="287"/>
      <c r="Y149" s="287"/>
      <c r="Z149" s="287"/>
    </row>
    <row r="150" customFormat="false" ht="12.75" hidden="false" customHeight="true" outlineLevel="0" collapsed="false">
      <c r="A150" s="302" t="n">
        <v>147</v>
      </c>
      <c r="B150" s="303"/>
      <c r="C150" s="251"/>
      <c r="D150" s="278"/>
      <c r="E150" s="253"/>
      <c r="F150" s="280"/>
      <c r="G150" s="349"/>
      <c r="H150" s="280" t="str">
        <f aca="false">IF(G150="","",IF(LEN(G150)&gt;14,G150,REPLACE(REPLACE(G150,1,3,"XXX"),13,2,"XX")))</f>
        <v/>
      </c>
      <c r="I150" s="250"/>
      <c r="J150" s="250"/>
      <c r="K150" s="250"/>
      <c r="L150" s="303"/>
      <c r="M150" s="287"/>
      <c r="N150" s="287"/>
      <c r="O150" s="287"/>
      <c r="P150" s="287"/>
      <c r="Q150" s="287"/>
      <c r="R150" s="287"/>
      <c r="S150" s="287"/>
      <c r="T150" s="287"/>
      <c r="U150" s="287"/>
      <c r="V150" s="287"/>
      <c r="W150" s="287"/>
      <c r="X150" s="287"/>
      <c r="Y150" s="287"/>
      <c r="Z150" s="287"/>
    </row>
    <row r="151" customFormat="false" ht="12.75" hidden="false" customHeight="true" outlineLevel="0" collapsed="false">
      <c r="A151" s="302" t="n">
        <v>148</v>
      </c>
      <c r="B151" s="303"/>
      <c r="C151" s="251"/>
      <c r="D151" s="278"/>
      <c r="E151" s="253"/>
      <c r="F151" s="280"/>
      <c r="G151" s="349"/>
      <c r="H151" s="280" t="str">
        <f aca="false">IF(G151="","",IF(LEN(G151)&gt;14,G151,REPLACE(REPLACE(G151,1,3,"XXX"),13,2,"XX")))</f>
        <v/>
      </c>
      <c r="I151" s="250"/>
      <c r="J151" s="250"/>
      <c r="K151" s="250"/>
      <c r="L151" s="303"/>
      <c r="M151" s="287"/>
      <c r="N151" s="287"/>
      <c r="O151" s="287"/>
      <c r="P151" s="287"/>
      <c r="Q151" s="287"/>
      <c r="R151" s="287"/>
      <c r="S151" s="287"/>
      <c r="T151" s="287"/>
      <c r="U151" s="287"/>
      <c r="V151" s="287"/>
      <c r="W151" s="287"/>
      <c r="X151" s="287"/>
      <c r="Y151" s="287"/>
      <c r="Z151" s="287"/>
    </row>
    <row r="152" customFormat="false" ht="12.75" hidden="false" customHeight="true" outlineLevel="0" collapsed="false">
      <c r="A152" s="302" t="n">
        <v>149</v>
      </c>
      <c r="B152" s="303"/>
      <c r="C152" s="251"/>
      <c r="D152" s="278"/>
      <c r="E152" s="253"/>
      <c r="F152" s="280"/>
      <c r="G152" s="349"/>
      <c r="H152" s="280" t="str">
        <f aca="false">IF(G152="","",IF(LEN(G152)&gt;14,G152,REPLACE(REPLACE(G152,1,3,"XXX"),13,2,"XX")))</f>
        <v/>
      </c>
      <c r="I152" s="250"/>
      <c r="J152" s="250"/>
      <c r="K152" s="250"/>
      <c r="L152" s="303"/>
      <c r="M152" s="287"/>
      <c r="N152" s="287"/>
      <c r="O152" s="287"/>
      <c r="P152" s="287"/>
      <c r="Q152" s="287"/>
      <c r="R152" s="287"/>
      <c r="S152" s="287"/>
      <c r="T152" s="287"/>
      <c r="U152" s="287"/>
      <c r="V152" s="287"/>
      <c r="W152" s="287"/>
      <c r="X152" s="287"/>
      <c r="Y152" s="287"/>
      <c r="Z152" s="287"/>
    </row>
    <row r="153" customFormat="false" ht="12.75" hidden="false" customHeight="true" outlineLevel="0" collapsed="false">
      <c r="A153" s="302" t="n">
        <v>150</v>
      </c>
      <c r="B153" s="303"/>
      <c r="C153" s="251"/>
      <c r="D153" s="278"/>
      <c r="E153" s="253"/>
      <c r="F153" s="280"/>
      <c r="G153" s="349"/>
      <c r="H153" s="280" t="str">
        <f aca="false">IF(G153="","",IF(LEN(G153)&gt;14,G153,REPLACE(REPLACE(G153,1,3,"XXX"),13,2,"XX")))</f>
        <v/>
      </c>
      <c r="I153" s="250"/>
      <c r="J153" s="250"/>
      <c r="K153" s="250"/>
      <c r="L153" s="303"/>
      <c r="M153" s="287"/>
      <c r="N153" s="287"/>
      <c r="O153" s="287"/>
      <c r="P153" s="287"/>
      <c r="Q153" s="287"/>
      <c r="R153" s="287"/>
      <c r="S153" s="287"/>
      <c r="T153" s="287"/>
      <c r="U153" s="287"/>
      <c r="V153" s="287"/>
      <c r="W153" s="287"/>
      <c r="X153" s="287"/>
      <c r="Y153" s="287"/>
      <c r="Z153" s="287"/>
    </row>
    <row r="154" customFormat="false" ht="12.75" hidden="false" customHeight="true" outlineLevel="0" collapsed="false">
      <c r="A154" s="302" t="n">
        <v>151</v>
      </c>
      <c r="B154" s="303"/>
      <c r="C154" s="251"/>
      <c r="D154" s="278"/>
      <c r="E154" s="253"/>
      <c r="F154" s="280"/>
      <c r="G154" s="349"/>
      <c r="H154" s="280" t="str">
        <f aca="false">IF(G154="","",IF(LEN(G154)&gt;14,G154,REPLACE(REPLACE(G154,1,3,"XXX"),13,2,"XX")))</f>
        <v/>
      </c>
      <c r="I154" s="250"/>
      <c r="J154" s="250"/>
      <c r="K154" s="250"/>
      <c r="L154" s="303"/>
      <c r="M154" s="287"/>
      <c r="N154" s="287"/>
      <c r="O154" s="287"/>
      <c r="P154" s="287"/>
      <c r="Q154" s="287"/>
      <c r="R154" s="287"/>
      <c r="S154" s="287"/>
      <c r="T154" s="287"/>
      <c r="U154" s="287"/>
      <c r="V154" s="287"/>
      <c r="W154" s="287"/>
      <c r="X154" s="287"/>
      <c r="Y154" s="287"/>
      <c r="Z154" s="287"/>
    </row>
    <row r="155" customFormat="false" ht="12.75" hidden="false" customHeight="true" outlineLevel="0" collapsed="false">
      <c r="A155" s="302" t="n">
        <v>152</v>
      </c>
      <c r="B155" s="303"/>
      <c r="C155" s="251"/>
      <c r="D155" s="278"/>
      <c r="E155" s="253"/>
      <c r="F155" s="280"/>
      <c r="G155" s="349"/>
      <c r="H155" s="280" t="str">
        <f aca="false">IF(G155="","",IF(LEN(G155)&gt;14,G155,REPLACE(REPLACE(G155,1,3,"XXX"),13,2,"XX")))</f>
        <v/>
      </c>
      <c r="I155" s="250"/>
      <c r="J155" s="250"/>
      <c r="K155" s="250"/>
      <c r="L155" s="303"/>
      <c r="M155" s="287"/>
      <c r="N155" s="287"/>
      <c r="O155" s="287"/>
      <c r="P155" s="287"/>
      <c r="Q155" s="287"/>
      <c r="R155" s="287"/>
      <c r="S155" s="287"/>
      <c r="T155" s="287"/>
      <c r="U155" s="287"/>
      <c r="V155" s="287"/>
      <c r="W155" s="287"/>
      <c r="X155" s="287"/>
      <c r="Y155" s="287"/>
      <c r="Z155" s="287"/>
    </row>
    <row r="156" customFormat="false" ht="12.75" hidden="false" customHeight="true" outlineLevel="0" collapsed="false">
      <c r="A156" s="302" t="n">
        <v>153</v>
      </c>
      <c r="B156" s="303"/>
      <c r="C156" s="251"/>
      <c r="D156" s="278"/>
      <c r="E156" s="253"/>
      <c r="F156" s="280"/>
      <c r="G156" s="349"/>
      <c r="H156" s="280" t="str">
        <f aca="false">IF(G156="","",IF(LEN(G156)&gt;14,G156,REPLACE(REPLACE(G156,1,3,"XXX"),13,2,"XX")))</f>
        <v/>
      </c>
      <c r="I156" s="250"/>
      <c r="J156" s="250"/>
      <c r="K156" s="250"/>
      <c r="L156" s="303"/>
      <c r="M156" s="287"/>
      <c r="N156" s="287"/>
      <c r="O156" s="287"/>
      <c r="P156" s="287"/>
      <c r="Q156" s="287"/>
      <c r="R156" s="287"/>
      <c r="S156" s="287"/>
      <c r="T156" s="287"/>
      <c r="U156" s="287"/>
      <c r="V156" s="287"/>
      <c r="W156" s="287"/>
      <c r="X156" s="287"/>
      <c r="Y156" s="287"/>
      <c r="Z156" s="287"/>
    </row>
    <row r="157" customFormat="false" ht="12.75" hidden="false" customHeight="true" outlineLevel="0" collapsed="false">
      <c r="A157" s="302" t="n">
        <v>154</v>
      </c>
      <c r="B157" s="303"/>
      <c r="C157" s="251"/>
      <c r="D157" s="278"/>
      <c r="E157" s="253"/>
      <c r="F157" s="280"/>
      <c r="G157" s="349"/>
      <c r="H157" s="280" t="str">
        <f aca="false">IF(G157="","",IF(LEN(G157)&gt;14,G157,REPLACE(REPLACE(G157,1,3,"XXX"),13,2,"XX")))</f>
        <v/>
      </c>
      <c r="I157" s="250"/>
      <c r="J157" s="250"/>
      <c r="K157" s="250"/>
      <c r="L157" s="303"/>
      <c r="M157" s="287"/>
      <c r="N157" s="287"/>
      <c r="O157" s="287"/>
      <c r="P157" s="287"/>
      <c r="Q157" s="287"/>
      <c r="R157" s="287"/>
      <c r="S157" s="287"/>
      <c r="T157" s="287"/>
      <c r="U157" s="287"/>
      <c r="V157" s="287"/>
      <c r="W157" s="287"/>
      <c r="X157" s="287"/>
      <c r="Y157" s="287"/>
      <c r="Z157" s="287"/>
    </row>
    <row r="158" customFormat="false" ht="12.75" hidden="false" customHeight="true" outlineLevel="0" collapsed="false">
      <c r="A158" s="302" t="n">
        <v>155</v>
      </c>
      <c r="B158" s="303"/>
      <c r="C158" s="251"/>
      <c r="D158" s="278"/>
      <c r="E158" s="253"/>
      <c r="F158" s="280"/>
      <c r="G158" s="349"/>
      <c r="H158" s="280" t="str">
        <f aca="false">IF(G158="","",IF(LEN(G158)&gt;14,G158,REPLACE(REPLACE(G158,1,3,"XXX"),13,2,"XX")))</f>
        <v/>
      </c>
      <c r="I158" s="250"/>
      <c r="J158" s="250"/>
      <c r="K158" s="250"/>
      <c r="L158" s="303"/>
      <c r="M158" s="287"/>
      <c r="N158" s="287"/>
      <c r="O158" s="287"/>
      <c r="P158" s="287"/>
      <c r="Q158" s="287"/>
      <c r="R158" s="287"/>
      <c r="S158" s="287"/>
      <c r="T158" s="287"/>
      <c r="U158" s="287"/>
      <c r="V158" s="287"/>
      <c r="W158" s="287"/>
      <c r="X158" s="287"/>
      <c r="Y158" s="287"/>
      <c r="Z158" s="287"/>
    </row>
    <row r="159" customFormat="false" ht="12.75" hidden="false" customHeight="true" outlineLevel="0" collapsed="false">
      <c r="A159" s="302" t="n">
        <v>156</v>
      </c>
      <c r="B159" s="303"/>
      <c r="C159" s="251"/>
      <c r="D159" s="278"/>
      <c r="E159" s="253"/>
      <c r="F159" s="280"/>
      <c r="G159" s="349"/>
      <c r="H159" s="280" t="str">
        <f aca="false">IF(G159="","",IF(LEN(G159)&gt;14,G159,REPLACE(REPLACE(G159,1,3,"XXX"),13,2,"XX")))</f>
        <v/>
      </c>
      <c r="I159" s="250"/>
      <c r="J159" s="250"/>
      <c r="K159" s="250"/>
      <c r="L159" s="303"/>
      <c r="M159" s="287"/>
      <c r="N159" s="287"/>
      <c r="O159" s="287"/>
      <c r="P159" s="287"/>
      <c r="Q159" s="287"/>
      <c r="R159" s="287"/>
      <c r="S159" s="287"/>
      <c r="T159" s="287"/>
      <c r="U159" s="287"/>
      <c r="V159" s="287"/>
      <c r="W159" s="287"/>
      <c r="X159" s="287"/>
      <c r="Y159" s="287"/>
      <c r="Z159" s="287"/>
    </row>
    <row r="160" customFormat="false" ht="12.75" hidden="false" customHeight="true" outlineLevel="0" collapsed="false">
      <c r="A160" s="302" t="n">
        <v>157</v>
      </c>
      <c r="B160" s="303"/>
      <c r="C160" s="251"/>
      <c r="D160" s="278"/>
      <c r="E160" s="253"/>
      <c r="F160" s="280"/>
      <c r="G160" s="349"/>
      <c r="H160" s="280" t="str">
        <f aca="false">IF(G160="","",IF(LEN(G160)&gt;14,G160,REPLACE(REPLACE(G160,1,3,"XXX"),13,2,"XX")))</f>
        <v/>
      </c>
      <c r="I160" s="250"/>
      <c r="J160" s="250"/>
      <c r="K160" s="250"/>
      <c r="L160" s="303"/>
      <c r="M160" s="287"/>
      <c r="N160" s="287"/>
      <c r="O160" s="287"/>
      <c r="P160" s="287"/>
      <c r="Q160" s="287"/>
      <c r="R160" s="287"/>
      <c r="S160" s="287"/>
      <c r="T160" s="287"/>
      <c r="U160" s="287"/>
      <c r="V160" s="287"/>
      <c r="W160" s="287"/>
      <c r="X160" s="287"/>
      <c r="Y160" s="287"/>
      <c r="Z160" s="287"/>
    </row>
    <row r="161" customFormat="false" ht="12.75" hidden="false" customHeight="true" outlineLevel="0" collapsed="false">
      <c r="A161" s="302" t="n">
        <v>158</v>
      </c>
      <c r="B161" s="303"/>
      <c r="C161" s="251"/>
      <c r="D161" s="278"/>
      <c r="E161" s="253"/>
      <c r="F161" s="280"/>
      <c r="G161" s="349"/>
      <c r="H161" s="280" t="str">
        <f aca="false">IF(G161="","",IF(LEN(G161)&gt;14,G161,REPLACE(REPLACE(G161,1,3,"XXX"),13,2,"XX")))</f>
        <v/>
      </c>
      <c r="I161" s="250"/>
      <c r="J161" s="250"/>
      <c r="K161" s="250"/>
      <c r="L161" s="303"/>
      <c r="M161" s="287"/>
      <c r="N161" s="287"/>
      <c r="O161" s="287"/>
      <c r="P161" s="287"/>
      <c r="Q161" s="287"/>
      <c r="R161" s="287"/>
      <c r="S161" s="287"/>
      <c r="T161" s="287"/>
      <c r="U161" s="287"/>
      <c r="V161" s="287"/>
      <c r="W161" s="287"/>
      <c r="X161" s="287"/>
      <c r="Y161" s="287"/>
      <c r="Z161" s="287"/>
    </row>
    <row r="162" customFormat="false" ht="12.75" hidden="false" customHeight="true" outlineLevel="0" collapsed="false">
      <c r="A162" s="302" t="n">
        <v>159</v>
      </c>
      <c r="B162" s="303"/>
      <c r="C162" s="251"/>
      <c r="D162" s="278"/>
      <c r="E162" s="253"/>
      <c r="F162" s="280"/>
      <c r="G162" s="349"/>
      <c r="H162" s="280" t="str">
        <f aca="false">IF(G162="","",IF(LEN(G162)&gt;14,G162,REPLACE(REPLACE(G162,1,3,"XXX"),13,2,"XX")))</f>
        <v/>
      </c>
      <c r="I162" s="250"/>
      <c r="J162" s="250"/>
      <c r="K162" s="250"/>
      <c r="L162" s="303"/>
      <c r="M162" s="287"/>
      <c r="N162" s="287"/>
      <c r="O162" s="287"/>
      <c r="P162" s="287"/>
      <c r="Q162" s="287"/>
      <c r="R162" s="287"/>
      <c r="S162" s="287"/>
      <c r="T162" s="287"/>
      <c r="U162" s="287"/>
      <c r="V162" s="287"/>
      <c r="W162" s="287"/>
      <c r="X162" s="287"/>
      <c r="Y162" s="287"/>
      <c r="Z162" s="287"/>
    </row>
    <row r="163" customFormat="false" ht="12.75" hidden="false" customHeight="true" outlineLevel="0" collapsed="false">
      <c r="A163" s="302" t="n">
        <v>160</v>
      </c>
      <c r="B163" s="303"/>
      <c r="C163" s="251"/>
      <c r="D163" s="278"/>
      <c r="E163" s="253"/>
      <c r="F163" s="280"/>
      <c r="G163" s="349"/>
      <c r="H163" s="280" t="str">
        <f aca="false">IF(G163="","",IF(LEN(G163)&gt;14,G163,REPLACE(REPLACE(G163,1,3,"XXX"),13,2,"XX")))</f>
        <v/>
      </c>
      <c r="I163" s="250"/>
      <c r="J163" s="250"/>
      <c r="K163" s="250"/>
      <c r="L163" s="303"/>
      <c r="M163" s="287"/>
      <c r="N163" s="287"/>
      <c r="O163" s="287"/>
      <c r="P163" s="287"/>
      <c r="Q163" s="287"/>
      <c r="R163" s="287"/>
      <c r="S163" s="287"/>
      <c r="T163" s="287"/>
      <c r="U163" s="287"/>
      <c r="V163" s="287"/>
      <c r="W163" s="287"/>
      <c r="X163" s="287"/>
      <c r="Y163" s="287"/>
      <c r="Z163" s="287"/>
    </row>
    <row r="164" customFormat="false" ht="12.75" hidden="false" customHeight="true" outlineLevel="0" collapsed="false">
      <c r="A164" s="302" t="n">
        <v>161</v>
      </c>
      <c r="B164" s="303"/>
      <c r="C164" s="251"/>
      <c r="D164" s="278"/>
      <c r="E164" s="253"/>
      <c r="F164" s="280"/>
      <c r="G164" s="349"/>
      <c r="H164" s="280" t="str">
        <f aca="false">IF(G164="","",IF(LEN(G164)&gt;14,G164,REPLACE(REPLACE(G164,1,3,"XXX"),13,2,"XX")))</f>
        <v/>
      </c>
      <c r="I164" s="250"/>
      <c r="J164" s="250"/>
      <c r="K164" s="250"/>
      <c r="L164" s="303"/>
      <c r="M164" s="287"/>
      <c r="N164" s="287"/>
      <c r="O164" s="287"/>
      <c r="P164" s="287"/>
      <c r="Q164" s="287"/>
      <c r="R164" s="287"/>
      <c r="S164" s="287"/>
      <c r="T164" s="287"/>
      <c r="U164" s="287"/>
      <c r="V164" s="287"/>
      <c r="W164" s="287"/>
      <c r="X164" s="287"/>
      <c r="Y164" s="287"/>
      <c r="Z164" s="287"/>
    </row>
    <row r="165" customFormat="false" ht="12.75" hidden="false" customHeight="true" outlineLevel="0" collapsed="false">
      <c r="A165" s="302" t="n">
        <v>162</v>
      </c>
      <c r="B165" s="303"/>
      <c r="C165" s="251"/>
      <c r="D165" s="278"/>
      <c r="E165" s="253"/>
      <c r="F165" s="280"/>
      <c r="G165" s="349"/>
      <c r="H165" s="280" t="str">
        <f aca="false">IF(G165="","",IF(LEN(G165)&gt;14,G165,REPLACE(REPLACE(G165,1,3,"XXX"),13,2,"XX")))</f>
        <v/>
      </c>
      <c r="I165" s="250"/>
      <c r="J165" s="250"/>
      <c r="K165" s="250"/>
      <c r="L165" s="303"/>
      <c r="M165" s="287"/>
      <c r="N165" s="287"/>
      <c r="O165" s="287"/>
      <c r="P165" s="287"/>
      <c r="Q165" s="287"/>
      <c r="R165" s="287"/>
      <c r="S165" s="287"/>
      <c r="T165" s="287"/>
      <c r="U165" s="287"/>
      <c r="V165" s="287"/>
      <c r="W165" s="287"/>
      <c r="X165" s="287"/>
      <c r="Y165" s="287"/>
      <c r="Z165" s="287"/>
    </row>
    <row r="166" customFormat="false" ht="12.75" hidden="false" customHeight="true" outlineLevel="0" collapsed="false">
      <c r="A166" s="302" t="n">
        <v>163</v>
      </c>
      <c r="B166" s="303"/>
      <c r="C166" s="251"/>
      <c r="D166" s="278"/>
      <c r="E166" s="253"/>
      <c r="F166" s="280"/>
      <c r="G166" s="349"/>
      <c r="H166" s="280" t="str">
        <f aca="false">IF(G166="","",IF(LEN(G166)&gt;14,G166,REPLACE(REPLACE(G166,1,3,"XXX"),13,2,"XX")))</f>
        <v/>
      </c>
      <c r="I166" s="250"/>
      <c r="J166" s="250"/>
      <c r="K166" s="250"/>
      <c r="L166" s="303"/>
      <c r="M166" s="287"/>
      <c r="N166" s="287"/>
      <c r="O166" s="287"/>
      <c r="P166" s="287"/>
      <c r="Q166" s="287"/>
      <c r="R166" s="287"/>
      <c r="S166" s="287"/>
      <c r="T166" s="287"/>
      <c r="U166" s="287"/>
      <c r="V166" s="287"/>
      <c r="W166" s="287"/>
      <c r="X166" s="287"/>
      <c r="Y166" s="287"/>
      <c r="Z166" s="287"/>
    </row>
    <row r="167" customFormat="false" ht="12.75" hidden="false" customHeight="true" outlineLevel="0" collapsed="false">
      <c r="A167" s="302" t="n">
        <v>164</v>
      </c>
      <c r="B167" s="303"/>
      <c r="C167" s="251"/>
      <c r="D167" s="278"/>
      <c r="E167" s="253"/>
      <c r="F167" s="280"/>
      <c r="G167" s="349"/>
      <c r="H167" s="280" t="str">
        <f aca="false">IF(G167="","",IF(LEN(G167)&gt;14,G167,REPLACE(REPLACE(G167,1,3,"XXX"),13,2,"XX")))</f>
        <v/>
      </c>
      <c r="I167" s="250"/>
      <c r="J167" s="250"/>
      <c r="K167" s="250"/>
      <c r="L167" s="303"/>
      <c r="M167" s="287"/>
      <c r="N167" s="287"/>
      <c r="O167" s="287"/>
      <c r="P167" s="287"/>
      <c r="Q167" s="287"/>
      <c r="R167" s="287"/>
      <c r="S167" s="287"/>
      <c r="T167" s="287"/>
      <c r="U167" s="287"/>
      <c r="V167" s="287"/>
      <c r="W167" s="287"/>
      <c r="X167" s="287"/>
      <c r="Y167" s="287"/>
      <c r="Z167" s="287"/>
    </row>
    <row r="168" customFormat="false" ht="12.75" hidden="false" customHeight="true" outlineLevel="0" collapsed="false">
      <c r="A168" s="302" t="n">
        <v>165</v>
      </c>
      <c r="B168" s="303"/>
      <c r="C168" s="251"/>
      <c r="D168" s="278"/>
      <c r="E168" s="253"/>
      <c r="F168" s="280"/>
      <c r="G168" s="349"/>
      <c r="H168" s="280" t="str">
        <f aca="false">IF(G168="","",IF(LEN(G168)&gt;14,G168,REPLACE(REPLACE(G168,1,3,"XXX"),13,2,"XX")))</f>
        <v/>
      </c>
      <c r="I168" s="250"/>
      <c r="J168" s="250"/>
      <c r="K168" s="250"/>
      <c r="L168" s="303"/>
      <c r="M168" s="287"/>
      <c r="N168" s="287"/>
      <c r="O168" s="287"/>
      <c r="P168" s="287"/>
      <c r="Q168" s="287"/>
      <c r="R168" s="287"/>
      <c r="S168" s="287"/>
      <c r="T168" s="287"/>
      <c r="U168" s="287"/>
      <c r="V168" s="287"/>
      <c r="W168" s="287"/>
      <c r="X168" s="287"/>
      <c r="Y168" s="287"/>
      <c r="Z168" s="287"/>
    </row>
    <row r="169" customFormat="false" ht="12.75" hidden="false" customHeight="true" outlineLevel="0" collapsed="false">
      <c r="A169" s="302" t="n">
        <v>166</v>
      </c>
      <c r="B169" s="303"/>
      <c r="C169" s="251"/>
      <c r="D169" s="278"/>
      <c r="E169" s="253"/>
      <c r="F169" s="280"/>
      <c r="G169" s="349"/>
      <c r="H169" s="280" t="str">
        <f aca="false">IF(G169="","",IF(LEN(G169)&gt;14,G169,REPLACE(REPLACE(G169,1,3,"XXX"),13,2,"XX")))</f>
        <v/>
      </c>
      <c r="I169" s="250"/>
      <c r="J169" s="250"/>
      <c r="K169" s="250"/>
      <c r="L169" s="303"/>
      <c r="M169" s="287"/>
      <c r="N169" s="287"/>
      <c r="O169" s="287"/>
      <c r="P169" s="287"/>
      <c r="Q169" s="287"/>
      <c r="R169" s="287"/>
      <c r="S169" s="287"/>
      <c r="T169" s="287"/>
      <c r="U169" s="287"/>
      <c r="V169" s="287"/>
      <c r="W169" s="287"/>
      <c r="X169" s="287"/>
      <c r="Y169" s="287"/>
      <c r="Z169" s="287"/>
    </row>
    <row r="170" customFormat="false" ht="12.75" hidden="false" customHeight="true" outlineLevel="0" collapsed="false">
      <c r="A170" s="302" t="n">
        <v>167</v>
      </c>
      <c r="B170" s="303"/>
      <c r="C170" s="251"/>
      <c r="D170" s="278"/>
      <c r="E170" s="253"/>
      <c r="F170" s="280"/>
      <c r="G170" s="349"/>
      <c r="H170" s="280" t="str">
        <f aca="false">IF(G170="","",IF(LEN(G170)&gt;14,G170,REPLACE(REPLACE(G170,1,3,"XXX"),13,2,"XX")))</f>
        <v/>
      </c>
      <c r="I170" s="250"/>
      <c r="J170" s="250"/>
      <c r="K170" s="250"/>
      <c r="L170" s="303"/>
      <c r="M170" s="287"/>
      <c r="N170" s="287"/>
      <c r="O170" s="287"/>
      <c r="P170" s="287"/>
      <c r="Q170" s="287"/>
      <c r="R170" s="287"/>
      <c r="S170" s="287"/>
      <c r="T170" s="287"/>
      <c r="U170" s="287"/>
      <c r="V170" s="287"/>
      <c r="W170" s="287"/>
      <c r="X170" s="287"/>
      <c r="Y170" s="287"/>
      <c r="Z170" s="287"/>
    </row>
    <row r="171" customFormat="false" ht="12.75" hidden="false" customHeight="true" outlineLevel="0" collapsed="false">
      <c r="A171" s="302" t="n">
        <v>168</v>
      </c>
      <c r="B171" s="303"/>
      <c r="C171" s="251"/>
      <c r="D171" s="278"/>
      <c r="E171" s="253"/>
      <c r="F171" s="280"/>
      <c r="G171" s="349"/>
      <c r="H171" s="280" t="str">
        <f aca="false">IF(G171="","",IF(LEN(G171)&gt;14,G171,REPLACE(REPLACE(G171,1,3,"XXX"),13,2,"XX")))</f>
        <v/>
      </c>
      <c r="I171" s="250"/>
      <c r="J171" s="250"/>
      <c r="K171" s="250"/>
      <c r="L171" s="303"/>
      <c r="M171" s="287"/>
      <c r="N171" s="287"/>
      <c r="O171" s="287"/>
      <c r="P171" s="287"/>
      <c r="Q171" s="287"/>
      <c r="R171" s="287"/>
      <c r="S171" s="287"/>
      <c r="T171" s="287"/>
      <c r="U171" s="287"/>
      <c r="V171" s="287"/>
      <c r="W171" s="287"/>
      <c r="X171" s="287"/>
      <c r="Y171" s="287"/>
      <c r="Z171" s="287"/>
    </row>
    <row r="172" customFormat="false" ht="12.75" hidden="false" customHeight="true" outlineLevel="0" collapsed="false">
      <c r="A172" s="302" t="n">
        <v>169</v>
      </c>
      <c r="B172" s="303"/>
      <c r="C172" s="251"/>
      <c r="D172" s="278"/>
      <c r="E172" s="253"/>
      <c r="F172" s="280"/>
      <c r="G172" s="349"/>
      <c r="H172" s="280" t="str">
        <f aca="false">IF(G172="","",IF(LEN(G172)&gt;14,G172,REPLACE(REPLACE(G172,1,3,"XXX"),13,2,"XX")))</f>
        <v/>
      </c>
      <c r="I172" s="250"/>
      <c r="J172" s="250"/>
      <c r="K172" s="250"/>
      <c r="L172" s="303"/>
      <c r="M172" s="287"/>
      <c r="N172" s="287"/>
      <c r="O172" s="287"/>
      <c r="P172" s="287"/>
      <c r="Q172" s="287"/>
      <c r="R172" s="287"/>
      <c r="S172" s="287"/>
      <c r="T172" s="287"/>
      <c r="U172" s="287"/>
      <c r="V172" s="287"/>
      <c r="W172" s="287"/>
      <c r="X172" s="287"/>
      <c r="Y172" s="287"/>
      <c r="Z172" s="287"/>
    </row>
    <row r="173" customFormat="false" ht="12.75" hidden="false" customHeight="true" outlineLevel="0" collapsed="false">
      <c r="A173" s="302" t="n">
        <v>170</v>
      </c>
      <c r="B173" s="303"/>
      <c r="C173" s="251"/>
      <c r="D173" s="278"/>
      <c r="E173" s="253"/>
      <c r="F173" s="280"/>
      <c r="G173" s="349"/>
      <c r="H173" s="280" t="str">
        <f aca="false">IF(G173="","",IF(LEN(G173)&gt;14,G173,REPLACE(REPLACE(G173,1,3,"XXX"),13,2,"XX")))</f>
        <v/>
      </c>
      <c r="I173" s="250"/>
      <c r="J173" s="250"/>
      <c r="K173" s="250"/>
      <c r="L173" s="303"/>
      <c r="M173" s="287"/>
      <c r="N173" s="287"/>
      <c r="O173" s="287"/>
      <c r="P173" s="287"/>
      <c r="Q173" s="287"/>
      <c r="R173" s="287"/>
      <c r="S173" s="287"/>
      <c r="T173" s="287"/>
      <c r="U173" s="287"/>
      <c r="V173" s="287"/>
      <c r="W173" s="287"/>
      <c r="X173" s="287"/>
      <c r="Y173" s="287"/>
      <c r="Z173" s="287"/>
    </row>
    <row r="174" customFormat="false" ht="12.75" hidden="false" customHeight="true" outlineLevel="0" collapsed="false">
      <c r="A174" s="302" t="n">
        <v>171</v>
      </c>
      <c r="B174" s="303"/>
      <c r="C174" s="251"/>
      <c r="D174" s="278"/>
      <c r="E174" s="253"/>
      <c r="F174" s="280"/>
      <c r="G174" s="349"/>
      <c r="H174" s="280" t="str">
        <f aca="false">IF(G174="","",IF(LEN(G174)&gt;14,G174,REPLACE(REPLACE(G174,1,3,"XXX"),13,2,"XX")))</f>
        <v/>
      </c>
      <c r="I174" s="250"/>
      <c r="J174" s="250"/>
      <c r="K174" s="250"/>
      <c r="L174" s="303"/>
      <c r="M174" s="287"/>
      <c r="N174" s="287"/>
      <c r="O174" s="287"/>
      <c r="P174" s="287"/>
      <c r="Q174" s="287"/>
      <c r="R174" s="287"/>
      <c r="S174" s="287"/>
      <c r="T174" s="287"/>
      <c r="U174" s="287"/>
      <c r="V174" s="287"/>
      <c r="W174" s="287"/>
      <c r="X174" s="287"/>
      <c r="Y174" s="287"/>
      <c r="Z174" s="287"/>
    </row>
    <row r="175" customFormat="false" ht="12.75" hidden="false" customHeight="true" outlineLevel="0" collapsed="false">
      <c r="A175" s="302" t="n">
        <v>172</v>
      </c>
      <c r="B175" s="303"/>
      <c r="C175" s="251"/>
      <c r="D175" s="278"/>
      <c r="E175" s="253"/>
      <c r="F175" s="280"/>
      <c r="G175" s="349"/>
      <c r="H175" s="280" t="str">
        <f aca="false">IF(G175="","",IF(LEN(G175)&gt;14,G175,REPLACE(REPLACE(G175,1,3,"XXX"),13,2,"XX")))</f>
        <v/>
      </c>
      <c r="I175" s="250"/>
      <c r="J175" s="250"/>
      <c r="K175" s="250"/>
      <c r="L175" s="303"/>
      <c r="M175" s="287"/>
      <c r="N175" s="287"/>
      <c r="O175" s="287"/>
      <c r="P175" s="287"/>
      <c r="Q175" s="287"/>
      <c r="R175" s="287"/>
      <c r="S175" s="287"/>
      <c r="T175" s="287"/>
      <c r="U175" s="287"/>
      <c r="V175" s="287"/>
      <c r="W175" s="287"/>
      <c r="X175" s="287"/>
      <c r="Y175" s="287"/>
      <c r="Z175" s="287"/>
    </row>
    <row r="176" customFormat="false" ht="12.75" hidden="false" customHeight="true" outlineLevel="0" collapsed="false">
      <c r="A176" s="302" t="n">
        <v>173</v>
      </c>
      <c r="B176" s="303"/>
      <c r="C176" s="251"/>
      <c r="D176" s="278"/>
      <c r="E176" s="253"/>
      <c r="F176" s="280"/>
      <c r="G176" s="349"/>
      <c r="H176" s="280" t="str">
        <f aca="false">IF(G176="","",IF(LEN(G176)&gt;14,G176,REPLACE(REPLACE(G176,1,3,"XXX"),13,2,"XX")))</f>
        <v/>
      </c>
      <c r="I176" s="250"/>
      <c r="J176" s="250"/>
      <c r="K176" s="250"/>
      <c r="L176" s="303"/>
      <c r="M176" s="287"/>
      <c r="N176" s="287"/>
      <c r="O176" s="287"/>
      <c r="P176" s="287"/>
      <c r="Q176" s="287"/>
      <c r="R176" s="287"/>
      <c r="S176" s="287"/>
      <c r="T176" s="287"/>
      <c r="U176" s="287"/>
      <c r="V176" s="287"/>
      <c r="W176" s="287"/>
      <c r="X176" s="287"/>
      <c r="Y176" s="287"/>
      <c r="Z176" s="287"/>
    </row>
    <row r="177" customFormat="false" ht="12.75" hidden="false" customHeight="true" outlineLevel="0" collapsed="false">
      <c r="A177" s="302" t="n">
        <v>174</v>
      </c>
      <c r="B177" s="303"/>
      <c r="C177" s="251"/>
      <c r="D177" s="278"/>
      <c r="E177" s="253"/>
      <c r="F177" s="280"/>
      <c r="G177" s="349"/>
      <c r="H177" s="280" t="str">
        <f aca="false">IF(G177="","",IF(LEN(G177)&gt;14,G177,REPLACE(REPLACE(G177,1,3,"XXX"),13,2,"XX")))</f>
        <v/>
      </c>
      <c r="I177" s="250"/>
      <c r="J177" s="250"/>
      <c r="K177" s="250"/>
      <c r="L177" s="303"/>
      <c r="M177" s="287"/>
      <c r="N177" s="287"/>
      <c r="O177" s="287"/>
      <c r="P177" s="287"/>
      <c r="Q177" s="287"/>
      <c r="R177" s="287"/>
      <c r="S177" s="287"/>
      <c r="T177" s="287"/>
      <c r="U177" s="287"/>
      <c r="V177" s="287"/>
      <c r="W177" s="287"/>
      <c r="X177" s="287"/>
      <c r="Y177" s="287"/>
      <c r="Z177" s="287"/>
    </row>
    <row r="178" customFormat="false" ht="12.75" hidden="false" customHeight="true" outlineLevel="0" collapsed="false">
      <c r="A178" s="302" t="n">
        <v>175</v>
      </c>
      <c r="B178" s="303"/>
      <c r="C178" s="251"/>
      <c r="D178" s="278"/>
      <c r="E178" s="253"/>
      <c r="F178" s="280"/>
      <c r="G178" s="349"/>
      <c r="H178" s="280" t="str">
        <f aca="false">IF(G178="","",IF(LEN(G178)&gt;14,G178,REPLACE(REPLACE(G178,1,3,"XXX"),13,2,"XX")))</f>
        <v/>
      </c>
      <c r="I178" s="250"/>
      <c r="J178" s="250"/>
      <c r="K178" s="250"/>
      <c r="L178" s="303"/>
      <c r="M178" s="287"/>
      <c r="N178" s="287"/>
      <c r="O178" s="287"/>
      <c r="P178" s="287"/>
      <c r="Q178" s="287"/>
      <c r="R178" s="287"/>
      <c r="S178" s="287"/>
      <c r="T178" s="287"/>
      <c r="U178" s="287"/>
      <c r="V178" s="287"/>
      <c r="W178" s="287"/>
      <c r="X178" s="287"/>
      <c r="Y178" s="287"/>
      <c r="Z178" s="287"/>
    </row>
    <row r="179" customFormat="false" ht="12.75" hidden="false" customHeight="true" outlineLevel="0" collapsed="false">
      <c r="A179" s="302" t="n">
        <v>176</v>
      </c>
      <c r="B179" s="303"/>
      <c r="C179" s="251"/>
      <c r="D179" s="278"/>
      <c r="E179" s="253"/>
      <c r="F179" s="280"/>
      <c r="G179" s="349"/>
      <c r="H179" s="280" t="str">
        <f aca="false">IF(G179="","",IF(LEN(G179)&gt;14,G179,REPLACE(REPLACE(G179,1,3,"XXX"),13,2,"XX")))</f>
        <v/>
      </c>
      <c r="I179" s="250"/>
      <c r="J179" s="250"/>
      <c r="K179" s="250"/>
      <c r="L179" s="303"/>
      <c r="M179" s="287"/>
      <c r="N179" s="287"/>
      <c r="O179" s="287"/>
      <c r="P179" s="287"/>
      <c r="Q179" s="287"/>
      <c r="R179" s="287"/>
      <c r="S179" s="287"/>
      <c r="T179" s="287"/>
      <c r="U179" s="287"/>
      <c r="V179" s="287"/>
      <c r="W179" s="287"/>
      <c r="X179" s="287"/>
      <c r="Y179" s="287"/>
      <c r="Z179" s="287"/>
    </row>
    <row r="180" customFormat="false" ht="12.75" hidden="false" customHeight="true" outlineLevel="0" collapsed="false">
      <c r="A180" s="302" t="n">
        <v>177</v>
      </c>
      <c r="B180" s="303"/>
      <c r="C180" s="251"/>
      <c r="D180" s="278"/>
      <c r="E180" s="253"/>
      <c r="F180" s="280"/>
      <c r="G180" s="349"/>
      <c r="H180" s="280" t="str">
        <f aca="false">IF(G180="","",IF(LEN(G180)&gt;14,G180,REPLACE(REPLACE(G180,1,3,"XXX"),13,2,"XX")))</f>
        <v/>
      </c>
      <c r="I180" s="250"/>
      <c r="J180" s="250"/>
      <c r="K180" s="250"/>
      <c r="L180" s="303"/>
      <c r="M180" s="287"/>
      <c r="N180" s="287"/>
      <c r="O180" s="287"/>
      <c r="P180" s="287"/>
      <c r="Q180" s="287"/>
      <c r="R180" s="287"/>
      <c r="S180" s="287"/>
      <c r="T180" s="287"/>
      <c r="U180" s="287"/>
      <c r="V180" s="287"/>
      <c r="W180" s="287"/>
      <c r="X180" s="287"/>
      <c r="Y180" s="287"/>
      <c r="Z180" s="287"/>
    </row>
    <row r="181" customFormat="false" ht="12.75" hidden="false" customHeight="true" outlineLevel="0" collapsed="false">
      <c r="A181" s="302" t="n">
        <v>178</v>
      </c>
      <c r="B181" s="303"/>
      <c r="C181" s="251"/>
      <c r="D181" s="278"/>
      <c r="E181" s="253"/>
      <c r="F181" s="280"/>
      <c r="G181" s="349"/>
      <c r="H181" s="280" t="str">
        <f aca="false">IF(G181="","",IF(LEN(G181)&gt;14,G181,REPLACE(REPLACE(G181,1,3,"XXX"),13,2,"XX")))</f>
        <v/>
      </c>
      <c r="I181" s="250"/>
      <c r="J181" s="250"/>
      <c r="K181" s="250"/>
      <c r="L181" s="303"/>
      <c r="M181" s="287"/>
      <c r="N181" s="287"/>
      <c r="O181" s="287"/>
      <c r="P181" s="287"/>
      <c r="Q181" s="287"/>
      <c r="R181" s="287"/>
      <c r="S181" s="287"/>
      <c r="T181" s="287"/>
      <c r="U181" s="287"/>
      <c r="V181" s="287"/>
      <c r="W181" s="287"/>
      <c r="X181" s="287"/>
      <c r="Y181" s="287"/>
      <c r="Z181" s="287"/>
    </row>
    <row r="182" customFormat="false" ht="12.75" hidden="false" customHeight="true" outlineLevel="0" collapsed="false">
      <c r="A182" s="302" t="n">
        <v>179</v>
      </c>
      <c r="B182" s="303"/>
      <c r="C182" s="251"/>
      <c r="D182" s="278"/>
      <c r="E182" s="253"/>
      <c r="F182" s="280"/>
      <c r="G182" s="349"/>
      <c r="H182" s="280" t="str">
        <f aca="false">IF(G182="","",IF(LEN(G182)&gt;14,G182,REPLACE(REPLACE(G182,1,3,"XXX"),13,2,"XX")))</f>
        <v/>
      </c>
      <c r="I182" s="250"/>
      <c r="J182" s="250"/>
      <c r="K182" s="250"/>
      <c r="L182" s="303"/>
      <c r="M182" s="287"/>
      <c r="N182" s="287"/>
      <c r="O182" s="287"/>
      <c r="P182" s="287"/>
      <c r="Q182" s="287"/>
      <c r="R182" s="287"/>
      <c r="S182" s="287"/>
      <c r="T182" s="287"/>
      <c r="U182" s="287"/>
      <c r="V182" s="287"/>
      <c r="W182" s="287"/>
      <c r="X182" s="287"/>
      <c r="Y182" s="287"/>
      <c r="Z182" s="287"/>
    </row>
    <row r="183" customFormat="false" ht="12.75" hidden="false" customHeight="true" outlineLevel="0" collapsed="false">
      <c r="A183" s="302" t="n">
        <v>180</v>
      </c>
      <c r="B183" s="303"/>
      <c r="C183" s="251"/>
      <c r="D183" s="278"/>
      <c r="E183" s="253"/>
      <c r="F183" s="280"/>
      <c r="G183" s="349"/>
      <c r="H183" s="280" t="str">
        <f aca="false">IF(G183="","",IF(LEN(G183)&gt;14,G183,REPLACE(REPLACE(G183,1,3,"XXX"),13,2,"XX")))</f>
        <v/>
      </c>
      <c r="I183" s="250"/>
      <c r="J183" s="250"/>
      <c r="K183" s="250"/>
      <c r="L183" s="303"/>
      <c r="M183" s="287"/>
      <c r="N183" s="287"/>
      <c r="O183" s="287"/>
      <c r="P183" s="287"/>
      <c r="Q183" s="287"/>
      <c r="R183" s="287"/>
      <c r="S183" s="287"/>
      <c r="T183" s="287"/>
      <c r="U183" s="287"/>
      <c r="V183" s="287"/>
      <c r="W183" s="287"/>
      <c r="X183" s="287"/>
      <c r="Y183" s="287"/>
      <c r="Z183" s="287"/>
    </row>
    <row r="184" customFormat="false" ht="12.75" hidden="false" customHeight="true" outlineLevel="0" collapsed="false">
      <c r="A184" s="302" t="n">
        <v>181</v>
      </c>
      <c r="B184" s="303"/>
      <c r="C184" s="251"/>
      <c r="D184" s="278"/>
      <c r="E184" s="253"/>
      <c r="F184" s="280"/>
      <c r="G184" s="349"/>
      <c r="H184" s="280" t="str">
        <f aca="false">IF(G184="","",IF(LEN(G184)&gt;14,G184,REPLACE(REPLACE(G184,1,3,"XXX"),13,2,"XX")))</f>
        <v/>
      </c>
      <c r="I184" s="250"/>
      <c r="J184" s="250"/>
      <c r="K184" s="250"/>
      <c r="L184" s="303"/>
      <c r="M184" s="287"/>
      <c r="N184" s="287"/>
      <c r="O184" s="287"/>
      <c r="P184" s="287"/>
      <c r="Q184" s="287"/>
      <c r="R184" s="287"/>
      <c r="S184" s="287"/>
      <c r="T184" s="287"/>
      <c r="U184" s="287"/>
      <c r="V184" s="287"/>
      <c r="W184" s="287"/>
      <c r="X184" s="287"/>
      <c r="Y184" s="287"/>
      <c r="Z184" s="287"/>
    </row>
    <row r="185" customFormat="false" ht="12.75" hidden="false" customHeight="true" outlineLevel="0" collapsed="false">
      <c r="A185" s="302" t="n">
        <v>182</v>
      </c>
      <c r="B185" s="303"/>
      <c r="C185" s="251"/>
      <c r="D185" s="278"/>
      <c r="E185" s="253"/>
      <c r="F185" s="280"/>
      <c r="G185" s="349"/>
      <c r="H185" s="280" t="str">
        <f aca="false">IF(G185="","",IF(LEN(G185)&gt;14,G185,REPLACE(REPLACE(G185,1,3,"XXX"),13,2,"XX")))</f>
        <v/>
      </c>
      <c r="I185" s="250"/>
      <c r="J185" s="250"/>
      <c r="K185" s="250"/>
      <c r="L185" s="303"/>
      <c r="M185" s="287"/>
      <c r="N185" s="287"/>
      <c r="O185" s="287"/>
      <c r="P185" s="287"/>
      <c r="Q185" s="287"/>
      <c r="R185" s="287"/>
      <c r="S185" s="287"/>
      <c r="T185" s="287"/>
      <c r="U185" s="287"/>
      <c r="V185" s="287"/>
      <c r="W185" s="287"/>
      <c r="X185" s="287"/>
      <c r="Y185" s="287"/>
      <c r="Z185" s="287"/>
    </row>
    <row r="186" customFormat="false" ht="12.75" hidden="false" customHeight="true" outlineLevel="0" collapsed="false">
      <c r="A186" s="302" t="n">
        <v>183</v>
      </c>
      <c r="B186" s="303"/>
      <c r="C186" s="251"/>
      <c r="D186" s="278"/>
      <c r="E186" s="253"/>
      <c r="F186" s="280"/>
      <c r="G186" s="349"/>
      <c r="H186" s="280" t="str">
        <f aca="false">IF(G186="","",IF(LEN(G186)&gt;14,G186,REPLACE(REPLACE(G186,1,3,"XXX"),13,2,"XX")))</f>
        <v/>
      </c>
      <c r="I186" s="250"/>
      <c r="J186" s="250"/>
      <c r="K186" s="250"/>
      <c r="L186" s="303"/>
      <c r="M186" s="287"/>
      <c r="N186" s="287"/>
      <c r="O186" s="287"/>
      <c r="P186" s="287"/>
      <c r="Q186" s="287"/>
      <c r="R186" s="287"/>
      <c r="S186" s="287"/>
      <c r="T186" s="287"/>
      <c r="U186" s="287"/>
      <c r="V186" s="287"/>
      <c r="W186" s="287"/>
      <c r="X186" s="287"/>
      <c r="Y186" s="287"/>
      <c r="Z186" s="287"/>
    </row>
    <row r="187" customFormat="false" ht="12.75" hidden="false" customHeight="true" outlineLevel="0" collapsed="false">
      <c r="A187" s="302" t="n">
        <v>184</v>
      </c>
      <c r="B187" s="303"/>
      <c r="C187" s="251"/>
      <c r="D187" s="278"/>
      <c r="E187" s="253"/>
      <c r="F187" s="280"/>
      <c r="G187" s="349"/>
      <c r="H187" s="280" t="str">
        <f aca="false">IF(G187="","",IF(LEN(G187)&gt;14,G187,REPLACE(REPLACE(G187,1,3,"XXX"),13,2,"XX")))</f>
        <v/>
      </c>
      <c r="I187" s="250"/>
      <c r="J187" s="250"/>
      <c r="K187" s="250"/>
      <c r="L187" s="303"/>
      <c r="M187" s="287"/>
      <c r="N187" s="287"/>
      <c r="O187" s="287"/>
      <c r="P187" s="287"/>
      <c r="Q187" s="287"/>
      <c r="R187" s="287"/>
      <c r="S187" s="287"/>
      <c r="T187" s="287"/>
      <c r="U187" s="287"/>
      <c r="V187" s="287"/>
      <c r="W187" s="287"/>
      <c r="X187" s="287"/>
      <c r="Y187" s="287"/>
      <c r="Z187" s="287"/>
    </row>
    <row r="188" customFormat="false" ht="12.75" hidden="false" customHeight="true" outlineLevel="0" collapsed="false">
      <c r="A188" s="302" t="n">
        <v>185</v>
      </c>
      <c r="B188" s="303"/>
      <c r="C188" s="251"/>
      <c r="D188" s="278"/>
      <c r="E188" s="253"/>
      <c r="F188" s="280"/>
      <c r="G188" s="349"/>
      <c r="H188" s="280" t="str">
        <f aca="false">IF(G188="","",IF(LEN(G188)&gt;14,G188,REPLACE(REPLACE(G188,1,3,"XXX"),13,2,"XX")))</f>
        <v/>
      </c>
      <c r="I188" s="250"/>
      <c r="J188" s="250"/>
      <c r="K188" s="250"/>
      <c r="L188" s="303"/>
      <c r="M188" s="287"/>
      <c r="N188" s="287"/>
      <c r="O188" s="287"/>
      <c r="P188" s="287"/>
      <c r="Q188" s="287"/>
      <c r="R188" s="287"/>
      <c r="S188" s="287"/>
      <c r="T188" s="287"/>
      <c r="U188" s="287"/>
      <c r="V188" s="287"/>
      <c r="W188" s="287"/>
      <c r="X188" s="287"/>
      <c r="Y188" s="287"/>
      <c r="Z188" s="287"/>
    </row>
    <row r="189" customFormat="false" ht="12.75" hidden="false" customHeight="true" outlineLevel="0" collapsed="false">
      <c r="A189" s="302" t="n">
        <v>186</v>
      </c>
      <c r="B189" s="303"/>
      <c r="C189" s="251"/>
      <c r="D189" s="278"/>
      <c r="E189" s="253"/>
      <c r="F189" s="280"/>
      <c r="G189" s="349"/>
      <c r="H189" s="280" t="str">
        <f aca="false">IF(G189="","",IF(LEN(G189)&gt;14,G189,REPLACE(REPLACE(G189,1,3,"XXX"),13,2,"XX")))</f>
        <v/>
      </c>
      <c r="I189" s="250"/>
      <c r="J189" s="250"/>
      <c r="K189" s="250"/>
      <c r="L189" s="303"/>
      <c r="M189" s="287"/>
      <c r="N189" s="287"/>
      <c r="O189" s="287"/>
      <c r="P189" s="287"/>
      <c r="Q189" s="287"/>
      <c r="R189" s="287"/>
      <c r="S189" s="287"/>
      <c r="T189" s="287"/>
      <c r="U189" s="287"/>
      <c r="V189" s="287"/>
      <c r="W189" s="287"/>
      <c r="X189" s="287"/>
      <c r="Y189" s="287"/>
      <c r="Z189" s="287"/>
    </row>
    <row r="190" customFormat="false" ht="12.75" hidden="false" customHeight="true" outlineLevel="0" collapsed="false">
      <c r="A190" s="302" t="n">
        <v>187</v>
      </c>
      <c r="B190" s="303"/>
      <c r="C190" s="251"/>
      <c r="D190" s="278"/>
      <c r="E190" s="253"/>
      <c r="F190" s="280"/>
      <c r="G190" s="349"/>
      <c r="H190" s="280" t="str">
        <f aca="false">IF(G190="","",IF(LEN(G190)&gt;14,G190,REPLACE(REPLACE(G190,1,3,"XXX"),13,2,"XX")))</f>
        <v/>
      </c>
      <c r="I190" s="250"/>
      <c r="J190" s="250"/>
      <c r="K190" s="250"/>
      <c r="L190" s="303"/>
      <c r="M190" s="287"/>
      <c r="N190" s="287"/>
      <c r="O190" s="287"/>
      <c r="P190" s="287"/>
      <c r="Q190" s="287"/>
      <c r="R190" s="287"/>
      <c r="S190" s="287"/>
      <c r="T190" s="287"/>
      <c r="U190" s="287"/>
      <c r="V190" s="287"/>
      <c r="W190" s="287"/>
      <c r="X190" s="287"/>
      <c r="Y190" s="287"/>
      <c r="Z190" s="287"/>
    </row>
    <row r="191" customFormat="false" ht="12.75" hidden="false" customHeight="true" outlineLevel="0" collapsed="false">
      <c r="A191" s="302" t="n">
        <v>188</v>
      </c>
      <c r="B191" s="303"/>
      <c r="C191" s="251"/>
      <c r="D191" s="278"/>
      <c r="E191" s="253"/>
      <c r="F191" s="280"/>
      <c r="G191" s="349"/>
      <c r="H191" s="280" t="str">
        <f aca="false">IF(G191="","",IF(LEN(G191)&gt;14,G191,REPLACE(REPLACE(G191,1,3,"XXX"),13,2,"XX")))</f>
        <v/>
      </c>
      <c r="I191" s="250"/>
      <c r="J191" s="250"/>
      <c r="K191" s="250"/>
      <c r="L191" s="303"/>
      <c r="M191" s="287"/>
      <c r="N191" s="287"/>
      <c r="O191" s="287"/>
      <c r="P191" s="287"/>
      <c r="Q191" s="287"/>
      <c r="R191" s="287"/>
      <c r="S191" s="287"/>
      <c r="T191" s="287"/>
      <c r="U191" s="287"/>
      <c r="V191" s="287"/>
      <c r="W191" s="287"/>
      <c r="X191" s="287"/>
      <c r="Y191" s="287"/>
      <c r="Z191" s="287"/>
    </row>
    <row r="192" customFormat="false" ht="12.75" hidden="false" customHeight="true" outlineLevel="0" collapsed="false">
      <c r="A192" s="302" t="n">
        <v>189</v>
      </c>
      <c r="B192" s="303"/>
      <c r="C192" s="251"/>
      <c r="D192" s="278"/>
      <c r="E192" s="253"/>
      <c r="F192" s="280"/>
      <c r="G192" s="349"/>
      <c r="H192" s="280" t="str">
        <f aca="false">IF(G192="","",IF(LEN(G192)&gt;14,G192,REPLACE(REPLACE(G192,1,3,"XXX"),13,2,"XX")))</f>
        <v/>
      </c>
      <c r="I192" s="250"/>
      <c r="J192" s="250"/>
      <c r="K192" s="250"/>
      <c r="L192" s="303"/>
      <c r="M192" s="287"/>
      <c r="N192" s="287"/>
      <c r="O192" s="287"/>
      <c r="P192" s="287"/>
      <c r="Q192" s="287"/>
      <c r="R192" s="287"/>
      <c r="S192" s="287"/>
      <c r="T192" s="287"/>
      <c r="U192" s="287"/>
      <c r="V192" s="287"/>
      <c r="W192" s="287"/>
      <c r="X192" s="287"/>
      <c r="Y192" s="287"/>
      <c r="Z192" s="287"/>
    </row>
    <row r="193" customFormat="false" ht="12.75" hidden="false" customHeight="true" outlineLevel="0" collapsed="false">
      <c r="A193" s="302" t="n">
        <v>190</v>
      </c>
      <c r="B193" s="303"/>
      <c r="C193" s="251"/>
      <c r="D193" s="278"/>
      <c r="E193" s="253"/>
      <c r="F193" s="280"/>
      <c r="G193" s="349"/>
      <c r="H193" s="280" t="str">
        <f aca="false">IF(G193="","",IF(LEN(G193)&gt;14,G193,REPLACE(REPLACE(G193,1,3,"XXX"),13,2,"XX")))</f>
        <v/>
      </c>
      <c r="I193" s="250"/>
      <c r="J193" s="250"/>
      <c r="K193" s="250"/>
      <c r="L193" s="303"/>
      <c r="M193" s="287"/>
      <c r="N193" s="287"/>
      <c r="O193" s="287"/>
      <c r="P193" s="287"/>
      <c r="Q193" s="287"/>
      <c r="R193" s="287"/>
      <c r="S193" s="287"/>
      <c r="T193" s="287"/>
      <c r="U193" s="287"/>
      <c r="V193" s="287"/>
      <c r="W193" s="287"/>
      <c r="X193" s="287"/>
      <c r="Y193" s="287"/>
      <c r="Z193" s="287"/>
    </row>
    <row r="194" customFormat="false" ht="12.75" hidden="false" customHeight="true" outlineLevel="0" collapsed="false">
      <c r="A194" s="302" t="n">
        <v>191</v>
      </c>
      <c r="B194" s="303"/>
      <c r="C194" s="251"/>
      <c r="D194" s="278"/>
      <c r="E194" s="253"/>
      <c r="F194" s="280"/>
      <c r="G194" s="349"/>
      <c r="H194" s="280" t="str">
        <f aca="false">IF(G194="","",IF(LEN(G194)&gt;14,G194,REPLACE(REPLACE(G194,1,3,"XXX"),13,2,"XX")))</f>
        <v/>
      </c>
      <c r="I194" s="250"/>
      <c r="J194" s="250"/>
      <c r="K194" s="250"/>
      <c r="L194" s="303"/>
      <c r="M194" s="287"/>
      <c r="N194" s="287"/>
      <c r="O194" s="287"/>
      <c r="P194" s="287"/>
      <c r="Q194" s="287"/>
      <c r="R194" s="287"/>
      <c r="S194" s="287"/>
      <c r="T194" s="287"/>
      <c r="U194" s="287"/>
      <c r="V194" s="287"/>
      <c r="W194" s="287"/>
      <c r="X194" s="287"/>
      <c r="Y194" s="287"/>
      <c r="Z194" s="287"/>
    </row>
    <row r="195" customFormat="false" ht="12.75" hidden="false" customHeight="true" outlineLevel="0" collapsed="false">
      <c r="A195" s="302" t="n">
        <v>192</v>
      </c>
      <c r="B195" s="303"/>
      <c r="C195" s="251"/>
      <c r="D195" s="278"/>
      <c r="E195" s="253"/>
      <c r="F195" s="280"/>
      <c r="G195" s="349"/>
      <c r="H195" s="280" t="str">
        <f aca="false">IF(G195="","",IF(LEN(G195)&gt;14,G195,REPLACE(REPLACE(G195,1,3,"XXX"),13,2,"XX")))</f>
        <v/>
      </c>
      <c r="I195" s="250"/>
      <c r="J195" s="250"/>
      <c r="K195" s="250"/>
      <c r="L195" s="303"/>
      <c r="M195" s="287"/>
      <c r="N195" s="287"/>
      <c r="O195" s="287"/>
      <c r="P195" s="287"/>
      <c r="Q195" s="287"/>
      <c r="R195" s="287"/>
      <c r="S195" s="287"/>
      <c r="T195" s="287"/>
      <c r="U195" s="287"/>
      <c r="V195" s="287"/>
      <c r="W195" s="287"/>
      <c r="X195" s="287"/>
      <c r="Y195" s="287"/>
      <c r="Z195" s="287"/>
    </row>
    <row r="196" customFormat="false" ht="12.75" hidden="false" customHeight="true" outlineLevel="0" collapsed="false">
      <c r="A196" s="302" t="n">
        <v>193</v>
      </c>
      <c r="B196" s="303"/>
      <c r="C196" s="251"/>
      <c r="D196" s="278"/>
      <c r="E196" s="253"/>
      <c r="F196" s="280"/>
      <c r="G196" s="349"/>
      <c r="H196" s="280" t="str">
        <f aca="false">IF(G196="","",IF(LEN(G196)&gt;14,G196,REPLACE(REPLACE(G196,1,3,"XXX"),13,2,"XX")))</f>
        <v/>
      </c>
      <c r="I196" s="250"/>
      <c r="J196" s="250"/>
      <c r="K196" s="250"/>
      <c r="L196" s="303"/>
      <c r="M196" s="287"/>
      <c r="N196" s="287"/>
      <c r="O196" s="287"/>
      <c r="P196" s="287"/>
      <c r="Q196" s="287"/>
      <c r="R196" s="287"/>
      <c r="S196" s="287"/>
      <c r="T196" s="287"/>
      <c r="U196" s="287"/>
      <c r="V196" s="287"/>
      <c r="W196" s="287"/>
      <c r="X196" s="287"/>
      <c r="Y196" s="287"/>
      <c r="Z196" s="287"/>
    </row>
    <row r="197" customFormat="false" ht="12.75" hidden="false" customHeight="true" outlineLevel="0" collapsed="false">
      <c r="A197" s="302" t="n">
        <v>194</v>
      </c>
      <c r="B197" s="303"/>
      <c r="C197" s="251"/>
      <c r="D197" s="278"/>
      <c r="E197" s="253"/>
      <c r="F197" s="280"/>
      <c r="G197" s="349"/>
      <c r="H197" s="280" t="str">
        <f aca="false">IF(G197="","",IF(LEN(G197)&gt;14,G197,REPLACE(REPLACE(G197,1,3,"XXX"),13,2,"XX")))</f>
        <v/>
      </c>
      <c r="I197" s="250"/>
      <c r="J197" s="250"/>
      <c r="K197" s="250"/>
      <c r="L197" s="303"/>
      <c r="M197" s="287"/>
      <c r="N197" s="287"/>
      <c r="O197" s="287"/>
      <c r="P197" s="287"/>
      <c r="Q197" s="287"/>
      <c r="R197" s="287"/>
      <c r="S197" s="287"/>
      <c r="T197" s="287"/>
      <c r="U197" s="287"/>
      <c r="V197" s="287"/>
      <c r="W197" s="287"/>
      <c r="X197" s="287"/>
      <c r="Y197" s="287"/>
      <c r="Z197" s="287"/>
    </row>
    <row r="198" customFormat="false" ht="12.75" hidden="false" customHeight="true" outlineLevel="0" collapsed="false">
      <c r="A198" s="302" t="n">
        <v>195</v>
      </c>
      <c r="B198" s="303"/>
      <c r="C198" s="251"/>
      <c r="D198" s="278"/>
      <c r="E198" s="253"/>
      <c r="F198" s="280"/>
      <c r="G198" s="349"/>
      <c r="H198" s="280" t="str">
        <f aca="false">IF(G198="","",IF(LEN(G198)&gt;14,G198,REPLACE(REPLACE(G198,1,3,"XXX"),13,2,"XX")))</f>
        <v/>
      </c>
      <c r="I198" s="250"/>
      <c r="J198" s="250"/>
      <c r="K198" s="250"/>
      <c r="L198" s="303"/>
      <c r="M198" s="287"/>
      <c r="N198" s="287"/>
      <c r="O198" s="287"/>
      <c r="P198" s="287"/>
      <c r="Q198" s="287"/>
      <c r="R198" s="287"/>
      <c r="S198" s="287"/>
      <c r="T198" s="287"/>
      <c r="U198" s="287"/>
      <c r="V198" s="287"/>
      <c r="W198" s="287"/>
      <c r="X198" s="287"/>
      <c r="Y198" s="287"/>
      <c r="Z198" s="287"/>
    </row>
    <row r="199" customFormat="false" ht="12.75" hidden="false" customHeight="true" outlineLevel="0" collapsed="false">
      <c r="A199" s="302" t="n">
        <v>196</v>
      </c>
      <c r="B199" s="303"/>
      <c r="C199" s="251"/>
      <c r="D199" s="278"/>
      <c r="E199" s="253"/>
      <c r="F199" s="280"/>
      <c r="G199" s="349"/>
      <c r="H199" s="280" t="str">
        <f aca="false">IF(G199="","",IF(LEN(G199)&gt;14,G199,REPLACE(REPLACE(G199,1,3,"XXX"),13,2,"XX")))</f>
        <v/>
      </c>
      <c r="I199" s="250"/>
      <c r="J199" s="250"/>
      <c r="K199" s="250"/>
      <c r="L199" s="303"/>
      <c r="M199" s="287"/>
      <c r="N199" s="287"/>
      <c r="O199" s="287"/>
      <c r="P199" s="287"/>
      <c r="Q199" s="287"/>
      <c r="R199" s="287"/>
      <c r="S199" s="287"/>
      <c r="T199" s="287"/>
      <c r="U199" s="287"/>
      <c r="V199" s="287"/>
      <c r="W199" s="287"/>
      <c r="X199" s="287"/>
      <c r="Y199" s="287"/>
      <c r="Z199" s="287"/>
    </row>
    <row r="200" customFormat="false" ht="12.75" hidden="false" customHeight="true" outlineLevel="0" collapsed="false">
      <c r="A200" s="302" t="n">
        <v>197</v>
      </c>
      <c r="B200" s="303"/>
      <c r="C200" s="251"/>
      <c r="D200" s="278"/>
      <c r="E200" s="253"/>
      <c r="F200" s="280"/>
      <c r="G200" s="349"/>
      <c r="H200" s="280" t="str">
        <f aca="false">IF(G200="","",IF(LEN(G200)&gt;14,G200,REPLACE(REPLACE(G200,1,3,"XXX"),13,2,"XX")))</f>
        <v/>
      </c>
      <c r="I200" s="250"/>
      <c r="J200" s="250"/>
      <c r="K200" s="250"/>
      <c r="L200" s="303"/>
      <c r="M200" s="287"/>
      <c r="N200" s="287"/>
      <c r="O200" s="287"/>
      <c r="P200" s="287"/>
      <c r="Q200" s="287"/>
      <c r="R200" s="287"/>
      <c r="S200" s="287"/>
      <c r="T200" s="287"/>
      <c r="U200" s="287"/>
      <c r="V200" s="287"/>
      <c r="W200" s="287"/>
      <c r="X200" s="287"/>
      <c r="Y200" s="287"/>
      <c r="Z200" s="287"/>
    </row>
    <row r="201" customFormat="false" ht="12.75" hidden="false" customHeight="true" outlineLevel="0" collapsed="false">
      <c r="A201" s="302" t="n">
        <v>198</v>
      </c>
      <c r="B201" s="303"/>
      <c r="C201" s="251"/>
      <c r="D201" s="278"/>
      <c r="E201" s="253"/>
      <c r="F201" s="280"/>
      <c r="G201" s="349"/>
      <c r="H201" s="280" t="str">
        <f aca="false">IF(G201="","",IF(LEN(G201)&gt;14,G201,REPLACE(REPLACE(G201,1,3,"XXX"),13,2,"XX")))</f>
        <v/>
      </c>
      <c r="I201" s="250"/>
      <c r="J201" s="250"/>
      <c r="K201" s="250"/>
      <c r="L201" s="303"/>
      <c r="M201" s="287"/>
      <c r="N201" s="287"/>
      <c r="O201" s="287"/>
      <c r="P201" s="287"/>
      <c r="Q201" s="287"/>
      <c r="R201" s="287"/>
      <c r="S201" s="287"/>
      <c r="T201" s="287"/>
      <c r="U201" s="287"/>
      <c r="V201" s="287"/>
      <c r="W201" s="287"/>
      <c r="X201" s="287"/>
      <c r="Y201" s="287"/>
      <c r="Z201" s="287"/>
    </row>
    <row r="202" customFormat="false" ht="12.75" hidden="false" customHeight="true" outlineLevel="0" collapsed="false">
      <c r="A202" s="302" t="n">
        <v>199</v>
      </c>
      <c r="B202" s="303"/>
      <c r="C202" s="251"/>
      <c r="D202" s="278"/>
      <c r="E202" s="253"/>
      <c r="F202" s="280"/>
      <c r="G202" s="349"/>
      <c r="H202" s="280" t="str">
        <f aca="false">IF(G202="","",IF(LEN(G202)&gt;14,G202,REPLACE(REPLACE(G202,1,3,"XXX"),13,2,"XX")))</f>
        <v/>
      </c>
      <c r="I202" s="250"/>
      <c r="J202" s="250"/>
      <c r="K202" s="250"/>
      <c r="L202" s="303"/>
      <c r="M202" s="287"/>
      <c r="N202" s="287"/>
      <c r="O202" s="287"/>
      <c r="P202" s="287"/>
      <c r="Q202" s="287"/>
      <c r="R202" s="287"/>
      <c r="S202" s="287"/>
      <c r="T202" s="287"/>
      <c r="U202" s="287"/>
      <c r="V202" s="287"/>
      <c r="W202" s="287"/>
      <c r="X202" s="287"/>
      <c r="Y202" s="287"/>
      <c r="Z202" s="287"/>
    </row>
    <row r="203" customFormat="false" ht="12.75" hidden="false" customHeight="true" outlineLevel="0" collapsed="false">
      <c r="A203" s="302" t="n">
        <v>200</v>
      </c>
      <c r="B203" s="303"/>
      <c r="C203" s="251"/>
      <c r="D203" s="278"/>
      <c r="E203" s="253"/>
      <c r="F203" s="280"/>
      <c r="G203" s="349"/>
      <c r="H203" s="280" t="str">
        <f aca="false">IF(G203="","",IF(LEN(G203)&gt;14,G203,REPLACE(REPLACE(G203,1,3,"XXX"),13,2,"XX")))</f>
        <v/>
      </c>
      <c r="I203" s="250"/>
      <c r="J203" s="250"/>
      <c r="K203" s="250"/>
      <c r="L203" s="303"/>
      <c r="M203" s="287"/>
      <c r="N203" s="287"/>
      <c r="O203" s="287"/>
      <c r="P203" s="287"/>
      <c r="Q203" s="287"/>
      <c r="R203" s="287"/>
      <c r="S203" s="287"/>
      <c r="T203" s="287"/>
      <c r="U203" s="287"/>
      <c r="V203" s="287"/>
      <c r="W203" s="287"/>
      <c r="X203" s="287"/>
      <c r="Y203" s="287"/>
      <c r="Z203" s="287"/>
    </row>
    <row r="204" customFormat="false" ht="12.75" hidden="false" customHeight="true" outlineLevel="0" collapsed="false">
      <c r="A204" s="302" t="n">
        <v>201</v>
      </c>
      <c r="B204" s="303"/>
      <c r="C204" s="251"/>
      <c r="D204" s="278"/>
      <c r="E204" s="253"/>
      <c r="F204" s="280"/>
      <c r="G204" s="349"/>
      <c r="H204" s="280" t="str">
        <f aca="false">IF(G204="","",IF(LEN(G204)&gt;14,G204,REPLACE(REPLACE(G204,1,3,"XXX"),13,2,"XX")))</f>
        <v/>
      </c>
      <c r="I204" s="250"/>
      <c r="J204" s="250"/>
      <c r="K204" s="250"/>
      <c r="L204" s="303"/>
      <c r="M204" s="287"/>
      <c r="N204" s="287"/>
      <c r="O204" s="287"/>
      <c r="P204" s="287"/>
      <c r="Q204" s="287"/>
      <c r="R204" s="287"/>
      <c r="S204" s="287"/>
      <c r="T204" s="287"/>
      <c r="U204" s="287"/>
      <c r="V204" s="287"/>
      <c r="W204" s="287"/>
      <c r="X204" s="287"/>
      <c r="Y204" s="287"/>
      <c r="Z204" s="287"/>
    </row>
    <row r="205" customFormat="false" ht="12.75" hidden="false" customHeight="true" outlineLevel="0" collapsed="false">
      <c r="A205" s="302" t="n">
        <v>202</v>
      </c>
      <c r="B205" s="303"/>
      <c r="C205" s="251"/>
      <c r="D205" s="278"/>
      <c r="E205" s="253"/>
      <c r="F205" s="280"/>
      <c r="G205" s="349"/>
      <c r="H205" s="280" t="str">
        <f aca="false">IF(G205="","",IF(LEN(G205)&gt;14,G205,REPLACE(REPLACE(G205,1,3,"XXX"),13,2,"XX")))</f>
        <v/>
      </c>
      <c r="I205" s="250"/>
      <c r="J205" s="250"/>
      <c r="K205" s="250"/>
      <c r="L205" s="303"/>
      <c r="M205" s="287"/>
      <c r="N205" s="287"/>
      <c r="O205" s="287"/>
      <c r="P205" s="287"/>
      <c r="Q205" s="287"/>
      <c r="R205" s="287"/>
      <c r="S205" s="287"/>
      <c r="T205" s="287"/>
      <c r="U205" s="287"/>
      <c r="V205" s="287"/>
      <c r="W205" s="287"/>
      <c r="X205" s="287"/>
      <c r="Y205" s="287"/>
      <c r="Z205" s="287"/>
    </row>
    <row r="206" customFormat="false" ht="12.75" hidden="false" customHeight="true" outlineLevel="0" collapsed="false">
      <c r="A206" s="302" t="n">
        <v>203</v>
      </c>
      <c r="B206" s="303"/>
      <c r="C206" s="251"/>
      <c r="D206" s="278"/>
      <c r="E206" s="253"/>
      <c r="F206" s="280"/>
      <c r="G206" s="349"/>
      <c r="H206" s="280" t="str">
        <f aca="false">IF(G206="","",IF(LEN(G206)&gt;14,G206,REPLACE(REPLACE(G206,1,3,"XXX"),13,2,"XX")))</f>
        <v/>
      </c>
      <c r="I206" s="250"/>
      <c r="J206" s="250"/>
      <c r="K206" s="250"/>
      <c r="L206" s="303"/>
      <c r="M206" s="287"/>
      <c r="N206" s="287"/>
      <c r="O206" s="287"/>
      <c r="P206" s="287"/>
      <c r="Q206" s="287"/>
      <c r="R206" s="287"/>
      <c r="S206" s="287"/>
      <c r="T206" s="287"/>
      <c r="U206" s="287"/>
      <c r="V206" s="287"/>
      <c r="W206" s="287"/>
      <c r="X206" s="287"/>
      <c r="Y206" s="287"/>
      <c r="Z206" s="287"/>
    </row>
    <row r="207" customFormat="false" ht="12.75" hidden="false" customHeight="true" outlineLevel="0" collapsed="false">
      <c r="A207" s="302" t="n">
        <v>204</v>
      </c>
      <c r="B207" s="303"/>
      <c r="C207" s="251"/>
      <c r="D207" s="278"/>
      <c r="E207" s="253"/>
      <c r="F207" s="280"/>
      <c r="G207" s="349"/>
      <c r="H207" s="280" t="str">
        <f aca="false">IF(G207="","",IF(LEN(G207)&gt;14,G207,REPLACE(REPLACE(G207,1,3,"XXX"),13,2,"XX")))</f>
        <v/>
      </c>
      <c r="I207" s="250"/>
      <c r="J207" s="250"/>
      <c r="K207" s="250"/>
      <c r="L207" s="303"/>
      <c r="M207" s="287"/>
      <c r="N207" s="287"/>
      <c r="O207" s="287"/>
      <c r="P207" s="287"/>
      <c r="Q207" s="287"/>
      <c r="R207" s="287"/>
      <c r="S207" s="287"/>
      <c r="T207" s="287"/>
      <c r="U207" s="287"/>
      <c r="V207" s="287"/>
      <c r="W207" s="287"/>
      <c r="X207" s="287"/>
      <c r="Y207" s="287"/>
      <c r="Z207" s="287"/>
    </row>
    <row r="208" customFormat="false" ht="12.75" hidden="false" customHeight="true" outlineLevel="0" collapsed="false">
      <c r="A208" s="302" t="n">
        <v>205</v>
      </c>
      <c r="B208" s="303"/>
      <c r="C208" s="251"/>
      <c r="D208" s="278"/>
      <c r="E208" s="253"/>
      <c r="F208" s="280"/>
      <c r="G208" s="349"/>
      <c r="H208" s="280" t="str">
        <f aca="false">IF(G208="","",IF(LEN(G208)&gt;14,G208,REPLACE(REPLACE(G208,1,3,"XXX"),13,2,"XX")))</f>
        <v/>
      </c>
      <c r="I208" s="250"/>
      <c r="J208" s="250"/>
      <c r="K208" s="250"/>
      <c r="L208" s="303"/>
      <c r="M208" s="287"/>
      <c r="N208" s="287"/>
      <c r="O208" s="287"/>
      <c r="P208" s="287"/>
      <c r="Q208" s="287"/>
      <c r="R208" s="287"/>
      <c r="S208" s="287"/>
      <c r="T208" s="287"/>
      <c r="U208" s="287"/>
      <c r="V208" s="287"/>
      <c r="W208" s="287"/>
      <c r="X208" s="287"/>
      <c r="Y208" s="287"/>
      <c r="Z208" s="287"/>
    </row>
    <row r="209" customFormat="false" ht="12.75" hidden="false" customHeight="true" outlineLevel="0" collapsed="false">
      <c r="A209" s="302" t="n">
        <v>206</v>
      </c>
      <c r="B209" s="303"/>
      <c r="C209" s="251"/>
      <c r="D209" s="278"/>
      <c r="E209" s="253"/>
      <c r="F209" s="280"/>
      <c r="G209" s="349"/>
      <c r="H209" s="280" t="str">
        <f aca="false">IF(G209="","",IF(LEN(G209)&gt;14,G209,REPLACE(REPLACE(G209,1,3,"XXX"),13,2,"XX")))</f>
        <v/>
      </c>
      <c r="I209" s="250"/>
      <c r="J209" s="250"/>
      <c r="K209" s="250"/>
      <c r="L209" s="303"/>
      <c r="M209" s="287"/>
      <c r="N209" s="287"/>
      <c r="O209" s="287"/>
      <c r="P209" s="287"/>
      <c r="Q209" s="287"/>
      <c r="R209" s="287"/>
      <c r="S209" s="287"/>
      <c r="T209" s="287"/>
      <c r="U209" s="287"/>
      <c r="V209" s="287"/>
      <c r="W209" s="287"/>
      <c r="X209" s="287"/>
      <c r="Y209" s="287"/>
      <c r="Z209" s="287"/>
    </row>
    <row r="210" customFormat="false" ht="12.75" hidden="false" customHeight="true" outlineLevel="0" collapsed="false">
      <c r="A210" s="302" t="n">
        <v>207</v>
      </c>
      <c r="B210" s="303"/>
      <c r="C210" s="251"/>
      <c r="D210" s="278"/>
      <c r="E210" s="253"/>
      <c r="F210" s="280"/>
      <c r="G210" s="349"/>
      <c r="H210" s="280" t="str">
        <f aca="false">IF(G210="","",IF(LEN(G210)&gt;14,G210,REPLACE(REPLACE(G210,1,3,"XXX"),13,2,"XX")))</f>
        <v/>
      </c>
      <c r="I210" s="250"/>
      <c r="J210" s="250"/>
      <c r="K210" s="250"/>
      <c r="L210" s="303"/>
      <c r="M210" s="287"/>
      <c r="N210" s="287"/>
      <c r="O210" s="287"/>
      <c r="P210" s="287"/>
      <c r="Q210" s="287"/>
      <c r="R210" s="287"/>
      <c r="S210" s="287"/>
      <c r="T210" s="287"/>
      <c r="U210" s="287"/>
      <c r="V210" s="287"/>
      <c r="W210" s="287"/>
      <c r="X210" s="287"/>
      <c r="Y210" s="287"/>
      <c r="Z210" s="287"/>
    </row>
    <row r="211" customFormat="false" ht="12.75" hidden="false" customHeight="true" outlineLevel="0" collapsed="false">
      <c r="A211" s="302" t="n">
        <v>208</v>
      </c>
      <c r="B211" s="303"/>
      <c r="C211" s="251"/>
      <c r="D211" s="278"/>
      <c r="E211" s="253"/>
      <c r="F211" s="280"/>
      <c r="G211" s="349"/>
      <c r="H211" s="280" t="str">
        <f aca="false">IF(G211="","",IF(LEN(G211)&gt;14,G211,REPLACE(REPLACE(G211,1,3,"XXX"),13,2,"XX")))</f>
        <v/>
      </c>
      <c r="I211" s="250"/>
      <c r="J211" s="250"/>
      <c r="K211" s="250"/>
      <c r="L211" s="303"/>
      <c r="M211" s="287"/>
      <c r="N211" s="287"/>
      <c r="O211" s="287"/>
      <c r="P211" s="287"/>
      <c r="Q211" s="287"/>
      <c r="R211" s="287"/>
      <c r="S211" s="287"/>
      <c r="T211" s="287"/>
      <c r="U211" s="287"/>
      <c r="V211" s="287"/>
      <c r="W211" s="287"/>
      <c r="X211" s="287"/>
      <c r="Y211" s="287"/>
      <c r="Z211" s="287"/>
    </row>
    <row r="212" customFormat="false" ht="12.75" hidden="false" customHeight="true" outlineLevel="0" collapsed="false">
      <c r="A212" s="302" t="n">
        <v>209</v>
      </c>
      <c r="B212" s="303"/>
      <c r="C212" s="251"/>
      <c r="D212" s="278"/>
      <c r="E212" s="253"/>
      <c r="F212" s="280"/>
      <c r="G212" s="349"/>
      <c r="H212" s="280" t="str">
        <f aca="false">IF(G212="","",IF(LEN(G212)&gt;14,G212,REPLACE(REPLACE(G212,1,3,"XXX"),13,2,"XX")))</f>
        <v/>
      </c>
      <c r="I212" s="250"/>
      <c r="J212" s="250"/>
      <c r="K212" s="250"/>
      <c r="L212" s="303"/>
      <c r="M212" s="287"/>
      <c r="N212" s="287"/>
      <c r="O212" s="287"/>
      <c r="P212" s="287"/>
      <c r="Q212" s="287"/>
      <c r="R212" s="287"/>
      <c r="S212" s="287"/>
      <c r="T212" s="287"/>
      <c r="U212" s="287"/>
      <c r="V212" s="287"/>
      <c r="W212" s="287"/>
      <c r="X212" s="287"/>
      <c r="Y212" s="287"/>
      <c r="Z212" s="287"/>
    </row>
    <row r="213" customFormat="false" ht="12.75" hidden="false" customHeight="true" outlineLevel="0" collapsed="false">
      <c r="A213" s="302" t="n">
        <v>210</v>
      </c>
      <c r="B213" s="303"/>
      <c r="C213" s="251"/>
      <c r="D213" s="278"/>
      <c r="E213" s="253"/>
      <c r="F213" s="280"/>
      <c r="G213" s="349"/>
      <c r="H213" s="280" t="str">
        <f aca="false">IF(G213="","",IF(LEN(G213)&gt;14,G213,REPLACE(REPLACE(G213,1,3,"XXX"),13,2,"XX")))</f>
        <v/>
      </c>
      <c r="I213" s="250"/>
      <c r="J213" s="250"/>
      <c r="K213" s="250"/>
      <c r="L213" s="303"/>
      <c r="M213" s="287"/>
      <c r="N213" s="287"/>
      <c r="O213" s="287"/>
      <c r="P213" s="287"/>
      <c r="Q213" s="287"/>
      <c r="R213" s="287"/>
      <c r="S213" s="287"/>
      <c r="T213" s="287"/>
      <c r="U213" s="287"/>
      <c r="V213" s="287"/>
      <c r="W213" s="287"/>
      <c r="X213" s="287"/>
      <c r="Y213" s="287"/>
      <c r="Z213" s="287"/>
    </row>
    <row r="214" customFormat="false" ht="12.75" hidden="false" customHeight="true" outlineLevel="0" collapsed="false">
      <c r="A214" s="302" t="n">
        <v>211</v>
      </c>
      <c r="B214" s="303"/>
      <c r="C214" s="251"/>
      <c r="D214" s="278"/>
      <c r="E214" s="253"/>
      <c r="F214" s="280"/>
      <c r="G214" s="349"/>
      <c r="H214" s="280" t="str">
        <f aca="false">IF(G214="","",IF(LEN(G214)&gt;14,G214,REPLACE(REPLACE(G214,1,3,"XXX"),13,2,"XX")))</f>
        <v/>
      </c>
      <c r="I214" s="250"/>
      <c r="J214" s="250"/>
      <c r="K214" s="250"/>
      <c r="L214" s="303"/>
      <c r="M214" s="287"/>
      <c r="N214" s="287"/>
      <c r="O214" s="287"/>
      <c r="P214" s="287"/>
      <c r="Q214" s="287"/>
      <c r="R214" s="287"/>
      <c r="S214" s="287"/>
      <c r="T214" s="287"/>
      <c r="U214" s="287"/>
      <c r="V214" s="287"/>
      <c r="W214" s="287"/>
      <c r="X214" s="287"/>
      <c r="Y214" s="287"/>
      <c r="Z214" s="287"/>
    </row>
    <row r="215" customFormat="false" ht="12.75" hidden="false" customHeight="true" outlineLevel="0" collapsed="false">
      <c r="A215" s="302" t="n">
        <v>212</v>
      </c>
      <c r="B215" s="303"/>
      <c r="C215" s="251"/>
      <c r="D215" s="278"/>
      <c r="E215" s="253"/>
      <c r="F215" s="280"/>
      <c r="G215" s="349"/>
      <c r="H215" s="280" t="str">
        <f aca="false">IF(G215="","",IF(LEN(G215)&gt;14,G215,REPLACE(REPLACE(G215,1,3,"XXX"),13,2,"XX")))</f>
        <v/>
      </c>
      <c r="I215" s="250"/>
      <c r="J215" s="250"/>
      <c r="K215" s="250"/>
      <c r="L215" s="303"/>
      <c r="M215" s="287"/>
      <c r="N215" s="287"/>
      <c r="O215" s="287"/>
      <c r="P215" s="287"/>
      <c r="Q215" s="287"/>
      <c r="R215" s="287"/>
      <c r="S215" s="287"/>
      <c r="T215" s="287"/>
      <c r="U215" s="287"/>
      <c r="V215" s="287"/>
      <c r="W215" s="287"/>
      <c r="X215" s="287"/>
      <c r="Y215" s="287"/>
      <c r="Z215" s="287"/>
    </row>
    <row r="216" customFormat="false" ht="12.75" hidden="false" customHeight="true" outlineLevel="0" collapsed="false">
      <c r="A216" s="302" t="n">
        <v>213</v>
      </c>
      <c r="B216" s="303"/>
      <c r="C216" s="251"/>
      <c r="D216" s="278"/>
      <c r="E216" s="253"/>
      <c r="F216" s="280"/>
      <c r="G216" s="349"/>
      <c r="H216" s="280" t="str">
        <f aca="false">IF(G216="","",IF(LEN(G216)&gt;14,G216,REPLACE(REPLACE(G216,1,3,"XXX"),13,2,"XX")))</f>
        <v/>
      </c>
      <c r="I216" s="250"/>
      <c r="J216" s="250"/>
      <c r="K216" s="250"/>
      <c r="L216" s="303"/>
      <c r="M216" s="287"/>
      <c r="N216" s="287"/>
      <c r="O216" s="287"/>
      <c r="P216" s="287"/>
      <c r="Q216" s="287"/>
      <c r="R216" s="287"/>
      <c r="S216" s="287"/>
      <c r="T216" s="287"/>
      <c r="U216" s="287"/>
      <c r="V216" s="287"/>
      <c r="W216" s="287"/>
      <c r="X216" s="287"/>
      <c r="Y216" s="287"/>
      <c r="Z216" s="287"/>
    </row>
    <row r="217" customFormat="false" ht="12.75" hidden="false" customHeight="true" outlineLevel="0" collapsed="false">
      <c r="A217" s="302" t="n">
        <v>214</v>
      </c>
      <c r="B217" s="303"/>
      <c r="C217" s="251"/>
      <c r="D217" s="278"/>
      <c r="E217" s="253"/>
      <c r="F217" s="280"/>
      <c r="G217" s="349"/>
      <c r="H217" s="280" t="str">
        <f aca="false">IF(G217="","",IF(LEN(G217)&gt;14,G217,REPLACE(REPLACE(G217,1,3,"XXX"),13,2,"XX")))</f>
        <v/>
      </c>
      <c r="I217" s="250"/>
      <c r="J217" s="250"/>
      <c r="K217" s="250"/>
      <c r="L217" s="303"/>
      <c r="M217" s="287"/>
      <c r="N217" s="287"/>
      <c r="O217" s="287"/>
      <c r="P217" s="287"/>
      <c r="Q217" s="287"/>
      <c r="R217" s="287"/>
      <c r="S217" s="287"/>
      <c r="T217" s="287"/>
      <c r="U217" s="287"/>
      <c r="V217" s="287"/>
      <c r="W217" s="287"/>
      <c r="X217" s="287"/>
      <c r="Y217" s="287"/>
      <c r="Z217" s="287"/>
    </row>
    <row r="218" customFormat="false" ht="12.75" hidden="false" customHeight="true" outlineLevel="0" collapsed="false">
      <c r="A218" s="302" t="n">
        <v>215</v>
      </c>
      <c r="B218" s="303"/>
      <c r="C218" s="251"/>
      <c r="D218" s="278"/>
      <c r="E218" s="253"/>
      <c r="F218" s="280"/>
      <c r="G218" s="349"/>
      <c r="H218" s="280" t="str">
        <f aca="false">IF(G218="","",IF(LEN(G218)&gt;14,G218,REPLACE(REPLACE(G218,1,3,"XXX"),13,2,"XX")))</f>
        <v/>
      </c>
      <c r="I218" s="250"/>
      <c r="J218" s="250"/>
      <c r="K218" s="250"/>
      <c r="L218" s="303"/>
      <c r="M218" s="287"/>
      <c r="N218" s="287"/>
      <c r="O218" s="287"/>
      <c r="P218" s="287"/>
      <c r="Q218" s="287"/>
      <c r="R218" s="287"/>
      <c r="S218" s="287"/>
      <c r="T218" s="287"/>
      <c r="U218" s="287"/>
      <c r="V218" s="287"/>
      <c r="W218" s="287"/>
      <c r="X218" s="287"/>
      <c r="Y218" s="287"/>
      <c r="Z218" s="287"/>
    </row>
    <row r="219" customFormat="false" ht="12.75" hidden="false" customHeight="true" outlineLevel="0" collapsed="false">
      <c r="A219" s="302" t="n">
        <v>216</v>
      </c>
      <c r="B219" s="303"/>
      <c r="C219" s="251"/>
      <c r="D219" s="278"/>
      <c r="E219" s="253"/>
      <c r="F219" s="280"/>
      <c r="G219" s="349"/>
      <c r="H219" s="280" t="str">
        <f aca="false">IF(G219="","",IF(LEN(G219)&gt;14,G219,REPLACE(REPLACE(G219,1,3,"XXX"),13,2,"XX")))</f>
        <v/>
      </c>
      <c r="I219" s="250"/>
      <c r="J219" s="250"/>
      <c r="K219" s="250"/>
      <c r="L219" s="303"/>
      <c r="M219" s="287"/>
      <c r="N219" s="287"/>
      <c r="O219" s="287"/>
      <c r="P219" s="287"/>
      <c r="Q219" s="287"/>
      <c r="R219" s="287"/>
      <c r="S219" s="287"/>
      <c r="T219" s="287"/>
      <c r="U219" s="287"/>
      <c r="V219" s="287"/>
      <c r="W219" s="287"/>
      <c r="X219" s="287"/>
      <c r="Y219" s="287"/>
      <c r="Z219" s="287"/>
    </row>
    <row r="220" customFormat="false" ht="12.75" hidden="false" customHeight="true" outlineLevel="0" collapsed="false">
      <c r="A220" s="302" t="n">
        <v>217</v>
      </c>
      <c r="B220" s="303"/>
      <c r="C220" s="251"/>
      <c r="D220" s="278"/>
      <c r="E220" s="253"/>
      <c r="F220" s="280"/>
      <c r="G220" s="349"/>
      <c r="H220" s="280" t="str">
        <f aca="false">IF(G220="","",IF(LEN(G220)&gt;14,G220,REPLACE(REPLACE(G220,1,3,"XXX"),13,2,"XX")))</f>
        <v/>
      </c>
      <c r="I220" s="250"/>
      <c r="J220" s="250"/>
      <c r="K220" s="250"/>
      <c r="L220" s="303"/>
      <c r="M220" s="287"/>
      <c r="N220" s="287"/>
      <c r="O220" s="287"/>
      <c r="P220" s="287"/>
      <c r="Q220" s="287"/>
      <c r="R220" s="287"/>
      <c r="S220" s="287"/>
      <c r="T220" s="287"/>
      <c r="U220" s="287"/>
      <c r="V220" s="287"/>
      <c r="W220" s="287"/>
      <c r="X220" s="287"/>
      <c r="Y220" s="287"/>
      <c r="Z220" s="287"/>
    </row>
    <row r="221" customFormat="false" ht="12.75" hidden="false" customHeight="true" outlineLevel="0" collapsed="false">
      <c r="A221" s="302" t="n">
        <v>218</v>
      </c>
      <c r="B221" s="303"/>
      <c r="C221" s="251"/>
      <c r="D221" s="278"/>
      <c r="E221" s="253"/>
      <c r="F221" s="280"/>
      <c r="G221" s="349"/>
      <c r="H221" s="280" t="str">
        <f aca="false">IF(G221="","",IF(LEN(G221)&gt;14,G221,REPLACE(REPLACE(G221,1,3,"XXX"),13,2,"XX")))</f>
        <v/>
      </c>
      <c r="I221" s="250"/>
      <c r="J221" s="250"/>
      <c r="K221" s="250"/>
      <c r="L221" s="303"/>
      <c r="M221" s="287"/>
      <c r="N221" s="287"/>
      <c r="O221" s="287"/>
      <c r="P221" s="287"/>
      <c r="Q221" s="287"/>
      <c r="R221" s="287"/>
      <c r="S221" s="287"/>
      <c r="T221" s="287"/>
      <c r="U221" s="287"/>
      <c r="V221" s="287"/>
      <c r="W221" s="287"/>
      <c r="X221" s="287"/>
      <c r="Y221" s="287"/>
      <c r="Z221" s="287"/>
    </row>
    <row r="222" customFormat="false" ht="12.75" hidden="false" customHeight="true" outlineLevel="0" collapsed="false">
      <c r="A222" s="302" t="n">
        <v>219</v>
      </c>
      <c r="B222" s="303"/>
      <c r="C222" s="251"/>
      <c r="D222" s="278"/>
      <c r="E222" s="253"/>
      <c r="F222" s="280"/>
      <c r="G222" s="349"/>
      <c r="H222" s="280" t="str">
        <f aca="false">IF(G222="","",IF(LEN(G222)&gt;14,G222,REPLACE(REPLACE(G222,1,3,"XXX"),13,2,"XX")))</f>
        <v/>
      </c>
      <c r="I222" s="250"/>
      <c r="J222" s="250"/>
      <c r="K222" s="250"/>
      <c r="L222" s="303"/>
      <c r="M222" s="287"/>
      <c r="N222" s="287"/>
      <c r="O222" s="287"/>
      <c r="P222" s="287"/>
      <c r="Q222" s="287"/>
      <c r="R222" s="287"/>
      <c r="S222" s="287"/>
      <c r="T222" s="287"/>
      <c r="U222" s="287"/>
      <c r="V222" s="287"/>
      <c r="W222" s="287"/>
      <c r="X222" s="287"/>
      <c r="Y222" s="287"/>
      <c r="Z222" s="287"/>
    </row>
    <row r="223" customFormat="false" ht="12.75" hidden="false" customHeight="true" outlineLevel="0" collapsed="false">
      <c r="A223" s="302" t="n">
        <v>220</v>
      </c>
      <c r="B223" s="303"/>
      <c r="C223" s="251"/>
      <c r="D223" s="278"/>
      <c r="E223" s="253"/>
      <c r="F223" s="280"/>
      <c r="G223" s="349"/>
      <c r="H223" s="280" t="str">
        <f aca="false">IF(G223="","",IF(LEN(G223)&gt;14,G223,REPLACE(REPLACE(G223,1,3,"XXX"),13,2,"XX")))</f>
        <v/>
      </c>
      <c r="I223" s="250"/>
      <c r="J223" s="250"/>
      <c r="K223" s="250"/>
      <c r="L223" s="303"/>
      <c r="M223" s="287"/>
      <c r="N223" s="287"/>
      <c r="O223" s="287"/>
      <c r="P223" s="287"/>
      <c r="Q223" s="287"/>
      <c r="R223" s="287"/>
      <c r="S223" s="287"/>
      <c r="T223" s="287"/>
      <c r="U223" s="287"/>
      <c r="V223" s="287"/>
      <c r="W223" s="287"/>
      <c r="X223" s="287"/>
      <c r="Y223" s="287"/>
      <c r="Z223" s="287"/>
    </row>
    <row r="224" customFormat="false" ht="12.75" hidden="false" customHeight="true" outlineLevel="0" collapsed="false">
      <c r="A224" s="302" t="n">
        <v>221</v>
      </c>
      <c r="B224" s="303"/>
      <c r="C224" s="251"/>
      <c r="D224" s="278"/>
      <c r="E224" s="253"/>
      <c r="F224" s="280"/>
      <c r="G224" s="349"/>
      <c r="H224" s="280" t="str">
        <f aca="false">IF(G224="","",IF(LEN(G224)&gt;14,G224,REPLACE(REPLACE(G224,1,3,"XXX"),13,2,"XX")))</f>
        <v/>
      </c>
      <c r="I224" s="250"/>
      <c r="J224" s="250"/>
      <c r="K224" s="250"/>
      <c r="L224" s="303"/>
      <c r="M224" s="287"/>
      <c r="N224" s="287"/>
      <c r="O224" s="287"/>
      <c r="P224" s="287"/>
      <c r="Q224" s="287"/>
      <c r="R224" s="287"/>
      <c r="S224" s="287"/>
      <c r="T224" s="287"/>
      <c r="U224" s="287"/>
      <c r="V224" s="287"/>
      <c r="W224" s="287"/>
      <c r="X224" s="287"/>
      <c r="Y224" s="287"/>
      <c r="Z224" s="287"/>
    </row>
    <row r="225" customFormat="false" ht="12.75" hidden="false" customHeight="true" outlineLevel="0" collapsed="false">
      <c r="A225" s="302" t="n">
        <v>222</v>
      </c>
      <c r="B225" s="303"/>
      <c r="C225" s="251"/>
      <c r="D225" s="278"/>
      <c r="E225" s="253"/>
      <c r="F225" s="280"/>
      <c r="G225" s="349"/>
      <c r="H225" s="280" t="str">
        <f aca="false">IF(G225="","",IF(LEN(G225)&gt;14,G225,REPLACE(REPLACE(G225,1,3,"XXX"),13,2,"XX")))</f>
        <v/>
      </c>
      <c r="I225" s="250"/>
      <c r="J225" s="250"/>
      <c r="K225" s="250"/>
      <c r="L225" s="303"/>
      <c r="M225" s="287"/>
      <c r="N225" s="287"/>
      <c r="O225" s="287"/>
      <c r="P225" s="287"/>
      <c r="Q225" s="287"/>
      <c r="R225" s="287"/>
      <c r="S225" s="287"/>
      <c r="T225" s="287"/>
      <c r="U225" s="287"/>
      <c r="V225" s="287"/>
      <c r="W225" s="287"/>
      <c r="X225" s="287"/>
      <c r="Y225" s="287"/>
      <c r="Z225" s="287"/>
    </row>
    <row r="226" customFormat="false" ht="12.75" hidden="false" customHeight="true" outlineLevel="0" collapsed="false">
      <c r="A226" s="302" t="n">
        <v>223</v>
      </c>
      <c r="B226" s="303"/>
      <c r="C226" s="251"/>
      <c r="D226" s="278"/>
      <c r="E226" s="253"/>
      <c r="F226" s="280"/>
      <c r="G226" s="349"/>
      <c r="H226" s="280" t="str">
        <f aca="false">IF(G226="","",IF(LEN(G226)&gt;14,G226,REPLACE(REPLACE(G226,1,3,"XXX"),13,2,"XX")))</f>
        <v/>
      </c>
      <c r="I226" s="250"/>
      <c r="J226" s="250"/>
      <c r="K226" s="250"/>
      <c r="L226" s="303"/>
      <c r="M226" s="287"/>
      <c r="N226" s="287"/>
      <c r="O226" s="287"/>
      <c r="P226" s="287"/>
      <c r="Q226" s="287"/>
      <c r="R226" s="287"/>
      <c r="S226" s="287"/>
      <c r="T226" s="287"/>
      <c r="U226" s="287"/>
      <c r="V226" s="287"/>
      <c r="W226" s="287"/>
      <c r="X226" s="287"/>
      <c r="Y226" s="287"/>
      <c r="Z226" s="287"/>
    </row>
    <row r="227" customFormat="false" ht="12.75" hidden="false" customHeight="true" outlineLevel="0" collapsed="false">
      <c r="A227" s="302" t="n">
        <v>224</v>
      </c>
      <c r="B227" s="303"/>
      <c r="C227" s="251"/>
      <c r="D227" s="278"/>
      <c r="E227" s="253"/>
      <c r="F227" s="280"/>
      <c r="G227" s="349"/>
      <c r="H227" s="280" t="str">
        <f aca="false">IF(G227="","",IF(LEN(G227)&gt;14,G227,REPLACE(REPLACE(G227,1,3,"XXX"),13,2,"XX")))</f>
        <v/>
      </c>
      <c r="I227" s="250"/>
      <c r="J227" s="250"/>
      <c r="K227" s="250"/>
      <c r="L227" s="303"/>
      <c r="M227" s="287"/>
      <c r="N227" s="287"/>
      <c r="O227" s="287"/>
      <c r="P227" s="287"/>
      <c r="Q227" s="287"/>
      <c r="R227" s="287"/>
      <c r="S227" s="287"/>
      <c r="T227" s="287"/>
      <c r="U227" s="287"/>
      <c r="V227" s="287"/>
      <c r="W227" s="287"/>
      <c r="X227" s="287"/>
      <c r="Y227" s="287"/>
      <c r="Z227" s="287"/>
    </row>
    <row r="228" customFormat="false" ht="12.75" hidden="false" customHeight="true" outlineLevel="0" collapsed="false">
      <c r="A228" s="302" t="n">
        <v>225</v>
      </c>
      <c r="B228" s="303"/>
      <c r="C228" s="251"/>
      <c r="D228" s="278"/>
      <c r="E228" s="253"/>
      <c r="F228" s="280"/>
      <c r="G228" s="349"/>
      <c r="H228" s="280" t="str">
        <f aca="false">IF(G228="","",IF(LEN(G228)&gt;14,G228,REPLACE(REPLACE(G228,1,3,"XXX"),13,2,"XX")))</f>
        <v/>
      </c>
      <c r="I228" s="250"/>
      <c r="J228" s="250"/>
      <c r="K228" s="250"/>
      <c r="L228" s="303"/>
      <c r="M228" s="287"/>
      <c r="N228" s="287"/>
      <c r="O228" s="287"/>
      <c r="P228" s="287"/>
      <c r="Q228" s="287"/>
      <c r="R228" s="287"/>
      <c r="S228" s="287"/>
      <c r="T228" s="287"/>
      <c r="U228" s="287"/>
      <c r="V228" s="287"/>
      <c r="W228" s="287"/>
      <c r="X228" s="287"/>
      <c r="Y228" s="287"/>
      <c r="Z228" s="287"/>
    </row>
    <row r="229" customFormat="false" ht="12.75" hidden="false" customHeight="true" outlineLevel="0" collapsed="false">
      <c r="A229" s="302" t="n">
        <v>226</v>
      </c>
      <c r="B229" s="303"/>
      <c r="C229" s="251"/>
      <c r="D229" s="278"/>
      <c r="E229" s="253"/>
      <c r="F229" s="280"/>
      <c r="G229" s="349"/>
      <c r="H229" s="280" t="str">
        <f aca="false">IF(G229="","",IF(LEN(G229)&gt;14,G229,REPLACE(REPLACE(G229,1,3,"XXX"),13,2,"XX")))</f>
        <v/>
      </c>
      <c r="I229" s="250"/>
      <c r="J229" s="250"/>
      <c r="K229" s="250"/>
      <c r="L229" s="303"/>
      <c r="M229" s="287"/>
      <c r="N229" s="287"/>
      <c r="O229" s="287"/>
      <c r="P229" s="287"/>
      <c r="Q229" s="287"/>
      <c r="R229" s="287"/>
      <c r="S229" s="287"/>
      <c r="T229" s="287"/>
      <c r="U229" s="287"/>
      <c r="V229" s="287"/>
      <c r="W229" s="287"/>
      <c r="X229" s="287"/>
      <c r="Y229" s="287"/>
      <c r="Z229" s="287"/>
    </row>
    <row r="230" customFormat="false" ht="12.75" hidden="false" customHeight="true" outlineLevel="0" collapsed="false">
      <c r="A230" s="302" t="n">
        <v>227</v>
      </c>
      <c r="B230" s="303"/>
      <c r="C230" s="251"/>
      <c r="D230" s="278"/>
      <c r="E230" s="253"/>
      <c r="F230" s="280"/>
      <c r="G230" s="349"/>
      <c r="H230" s="280" t="str">
        <f aca="false">IF(G230="","",IF(LEN(G230)&gt;14,G230,REPLACE(REPLACE(G230,1,3,"XXX"),13,2,"XX")))</f>
        <v/>
      </c>
      <c r="I230" s="250"/>
      <c r="J230" s="250"/>
      <c r="K230" s="250"/>
      <c r="L230" s="303"/>
      <c r="M230" s="287"/>
      <c r="N230" s="287"/>
      <c r="O230" s="287"/>
      <c r="P230" s="287"/>
      <c r="Q230" s="287"/>
      <c r="R230" s="287"/>
      <c r="S230" s="287"/>
      <c r="T230" s="287"/>
      <c r="U230" s="287"/>
      <c r="V230" s="287"/>
      <c r="W230" s="287"/>
      <c r="X230" s="287"/>
      <c r="Y230" s="287"/>
      <c r="Z230" s="287"/>
    </row>
    <row r="231" customFormat="false" ht="12.75" hidden="false" customHeight="true" outlineLevel="0" collapsed="false">
      <c r="A231" s="302" t="n">
        <v>228</v>
      </c>
      <c r="B231" s="303"/>
      <c r="C231" s="251"/>
      <c r="D231" s="278"/>
      <c r="E231" s="253"/>
      <c r="F231" s="280"/>
      <c r="G231" s="349"/>
      <c r="H231" s="280" t="str">
        <f aca="false">IF(G231="","",IF(LEN(G231)&gt;14,G231,REPLACE(REPLACE(G231,1,3,"XXX"),13,2,"XX")))</f>
        <v/>
      </c>
      <c r="I231" s="250"/>
      <c r="J231" s="250"/>
      <c r="K231" s="250"/>
      <c r="L231" s="303"/>
      <c r="M231" s="287"/>
      <c r="N231" s="287"/>
      <c r="O231" s="287"/>
      <c r="P231" s="287"/>
      <c r="Q231" s="287"/>
      <c r="R231" s="287"/>
      <c r="S231" s="287"/>
      <c r="T231" s="287"/>
      <c r="U231" s="287"/>
      <c r="V231" s="287"/>
      <c r="W231" s="287"/>
      <c r="X231" s="287"/>
      <c r="Y231" s="287"/>
      <c r="Z231" s="287"/>
    </row>
    <row r="232" customFormat="false" ht="12.75" hidden="false" customHeight="true" outlineLevel="0" collapsed="false">
      <c r="A232" s="302" t="n">
        <v>229</v>
      </c>
      <c r="B232" s="303"/>
      <c r="C232" s="251"/>
      <c r="D232" s="278"/>
      <c r="E232" s="253"/>
      <c r="F232" s="280"/>
      <c r="G232" s="349"/>
      <c r="H232" s="280" t="str">
        <f aca="false">IF(G232="","",IF(LEN(G232)&gt;14,G232,REPLACE(REPLACE(G232,1,3,"XXX"),13,2,"XX")))</f>
        <v/>
      </c>
      <c r="I232" s="250"/>
      <c r="J232" s="250"/>
      <c r="K232" s="250"/>
      <c r="L232" s="303"/>
      <c r="M232" s="287"/>
      <c r="N232" s="287"/>
      <c r="O232" s="287"/>
      <c r="P232" s="287"/>
      <c r="Q232" s="287"/>
      <c r="R232" s="287"/>
      <c r="S232" s="287"/>
      <c r="T232" s="287"/>
      <c r="U232" s="287"/>
      <c r="V232" s="287"/>
      <c r="W232" s="287"/>
      <c r="X232" s="287"/>
      <c r="Y232" s="287"/>
      <c r="Z232" s="287"/>
    </row>
    <row r="233" customFormat="false" ht="12.75" hidden="false" customHeight="true" outlineLevel="0" collapsed="false">
      <c r="A233" s="302" t="n">
        <v>230</v>
      </c>
      <c r="B233" s="303"/>
      <c r="C233" s="251"/>
      <c r="D233" s="278"/>
      <c r="E233" s="253"/>
      <c r="F233" s="280"/>
      <c r="G233" s="349"/>
      <c r="H233" s="280" t="str">
        <f aca="false">IF(G233="","",IF(LEN(G233)&gt;14,G233,REPLACE(REPLACE(G233,1,3,"XXX"),13,2,"XX")))</f>
        <v/>
      </c>
      <c r="I233" s="250"/>
      <c r="J233" s="250"/>
      <c r="K233" s="250"/>
      <c r="L233" s="303"/>
      <c r="M233" s="287"/>
      <c r="N233" s="287"/>
      <c r="O233" s="287"/>
      <c r="P233" s="287"/>
      <c r="Q233" s="287"/>
      <c r="R233" s="287"/>
      <c r="S233" s="287"/>
      <c r="T233" s="287"/>
      <c r="U233" s="287"/>
      <c r="V233" s="287"/>
      <c r="W233" s="287"/>
      <c r="X233" s="287"/>
      <c r="Y233" s="287"/>
      <c r="Z233" s="287"/>
    </row>
    <row r="234" customFormat="false" ht="12.75" hidden="false" customHeight="true" outlineLevel="0" collapsed="false">
      <c r="A234" s="302" t="n">
        <v>231</v>
      </c>
      <c r="B234" s="303"/>
      <c r="C234" s="251"/>
      <c r="D234" s="278"/>
      <c r="E234" s="253"/>
      <c r="F234" s="280"/>
      <c r="G234" s="349"/>
      <c r="H234" s="280" t="str">
        <f aca="false">IF(G234="","",IF(LEN(G234)&gt;14,G234,REPLACE(REPLACE(G234,1,3,"XXX"),13,2,"XX")))</f>
        <v/>
      </c>
      <c r="I234" s="250"/>
      <c r="J234" s="250"/>
      <c r="K234" s="250"/>
      <c r="L234" s="303"/>
      <c r="M234" s="287"/>
      <c r="N234" s="287"/>
      <c r="O234" s="287"/>
      <c r="P234" s="287"/>
      <c r="Q234" s="287"/>
      <c r="R234" s="287"/>
      <c r="S234" s="287"/>
      <c r="T234" s="287"/>
      <c r="U234" s="287"/>
      <c r="V234" s="287"/>
      <c r="W234" s="287"/>
      <c r="X234" s="287"/>
      <c r="Y234" s="287"/>
      <c r="Z234" s="287"/>
    </row>
    <row r="235" customFormat="false" ht="12.75" hidden="false" customHeight="true" outlineLevel="0" collapsed="false">
      <c r="A235" s="302" t="n">
        <v>232</v>
      </c>
      <c r="B235" s="303"/>
      <c r="C235" s="251"/>
      <c r="D235" s="278"/>
      <c r="E235" s="253"/>
      <c r="F235" s="280"/>
      <c r="G235" s="349"/>
      <c r="H235" s="280" t="str">
        <f aca="false">IF(G235="","",IF(LEN(G235)&gt;14,G235,REPLACE(REPLACE(G235,1,3,"XXX"),13,2,"XX")))</f>
        <v/>
      </c>
      <c r="I235" s="250"/>
      <c r="J235" s="250"/>
      <c r="K235" s="250"/>
      <c r="L235" s="303"/>
      <c r="M235" s="287"/>
      <c r="N235" s="287"/>
      <c r="O235" s="287"/>
      <c r="P235" s="287"/>
      <c r="Q235" s="287"/>
      <c r="R235" s="287"/>
      <c r="S235" s="287"/>
      <c r="T235" s="287"/>
      <c r="U235" s="287"/>
      <c r="V235" s="287"/>
      <c r="W235" s="287"/>
      <c r="X235" s="287"/>
      <c r="Y235" s="287"/>
      <c r="Z235" s="287"/>
    </row>
    <row r="236" customFormat="false" ht="12.75" hidden="false" customHeight="true" outlineLevel="0" collapsed="false">
      <c r="A236" s="302" t="n">
        <v>233</v>
      </c>
      <c r="B236" s="303"/>
      <c r="C236" s="251"/>
      <c r="D236" s="278"/>
      <c r="E236" s="253"/>
      <c r="F236" s="280"/>
      <c r="G236" s="349"/>
      <c r="H236" s="280" t="str">
        <f aca="false">IF(G236="","",IF(LEN(G236)&gt;14,G236,REPLACE(REPLACE(G236,1,3,"XXX"),13,2,"XX")))</f>
        <v/>
      </c>
      <c r="I236" s="250"/>
      <c r="J236" s="250"/>
      <c r="K236" s="250"/>
      <c r="L236" s="303"/>
      <c r="M236" s="287"/>
      <c r="N236" s="287"/>
      <c r="O236" s="287"/>
      <c r="P236" s="287"/>
      <c r="Q236" s="287"/>
      <c r="R236" s="287"/>
      <c r="S236" s="287"/>
      <c r="T236" s="287"/>
      <c r="U236" s="287"/>
      <c r="V236" s="287"/>
      <c r="W236" s="287"/>
      <c r="X236" s="287"/>
      <c r="Y236" s="287"/>
      <c r="Z236" s="287"/>
    </row>
    <row r="237" customFormat="false" ht="12.75" hidden="false" customHeight="true" outlineLevel="0" collapsed="false">
      <c r="A237" s="302" t="n">
        <v>234</v>
      </c>
      <c r="B237" s="303"/>
      <c r="C237" s="251"/>
      <c r="D237" s="278"/>
      <c r="E237" s="253"/>
      <c r="F237" s="280"/>
      <c r="G237" s="349"/>
      <c r="H237" s="280" t="str">
        <f aca="false">IF(G237="","",IF(LEN(G237)&gt;14,G237,REPLACE(REPLACE(G237,1,3,"XXX"),13,2,"XX")))</f>
        <v/>
      </c>
      <c r="I237" s="250"/>
      <c r="J237" s="250"/>
      <c r="K237" s="250"/>
      <c r="L237" s="303"/>
      <c r="M237" s="287"/>
      <c r="N237" s="287"/>
      <c r="O237" s="287"/>
      <c r="P237" s="287"/>
      <c r="Q237" s="287"/>
      <c r="R237" s="287"/>
      <c r="S237" s="287"/>
      <c r="T237" s="287"/>
      <c r="U237" s="287"/>
      <c r="V237" s="287"/>
      <c r="W237" s="287"/>
      <c r="X237" s="287"/>
      <c r="Y237" s="287"/>
      <c r="Z237" s="287"/>
    </row>
    <row r="238" customFormat="false" ht="12.75" hidden="false" customHeight="true" outlineLevel="0" collapsed="false">
      <c r="A238" s="302" t="n">
        <v>235</v>
      </c>
      <c r="B238" s="303"/>
      <c r="C238" s="251"/>
      <c r="D238" s="278"/>
      <c r="E238" s="253"/>
      <c r="F238" s="280"/>
      <c r="G238" s="349"/>
      <c r="H238" s="280" t="str">
        <f aca="false">IF(G238="","",IF(LEN(G238)&gt;14,G238,REPLACE(REPLACE(G238,1,3,"XXX"),13,2,"XX")))</f>
        <v/>
      </c>
      <c r="I238" s="250"/>
      <c r="J238" s="250"/>
      <c r="K238" s="250"/>
      <c r="L238" s="303"/>
      <c r="M238" s="287"/>
      <c r="N238" s="287"/>
      <c r="O238" s="287"/>
      <c r="P238" s="287"/>
      <c r="Q238" s="287"/>
      <c r="R238" s="287"/>
      <c r="S238" s="287"/>
      <c r="T238" s="287"/>
      <c r="U238" s="287"/>
      <c r="V238" s="287"/>
      <c r="W238" s="287"/>
      <c r="X238" s="287"/>
      <c r="Y238" s="287"/>
      <c r="Z238" s="287"/>
    </row>
    <row r="239" customFormat="false" ht="12.75" hidden="false" customHeight="true" outlineLevel="0" collapsed="false">
      <c r="A239" s="302" t="n">
        <v>236</v>
      </c>
      <c r="B239" s="303"/>
      <c r="C239" s="251"/>
      <c r="D239" s="278"/>
      <c r="E239" s="253"/>
      <c r="F239" s="280"/>
      <c r="G239" s="349"/>
      <c r="H239" s="280" t="str">
        <f aca="false">IF(G239="","",IF(LEN(G239)&gt;14,G239,REPLACE(REPLACE(G239,1,3,"XXX"),13,2,"XX")))</f>
        <v/>
      </c>
      <c r="I239" s="250"/>
      <c r="J239" s="250"/>
      <c r="K239" s="250"/>
      <c r="L239" s="303"/>
      <c r="M239" s="287"/>
      <c r="N239" s="287"/>
      <c r="O239" s="287"/>
      <c r="P239" s="287"/>
      <c r="Q239" s="287"/>
      <c r="R239" s="287"/>
      <c r="S239" s="287"/>
      <c r="T239" s="287"/>
      <c r="U239" s="287"/>
      <c r="V239" s="287"/>
      <c r="W239" s="287"/>
      <c r="X239" s="287"/>
      <c r="Y239" s="287"/>
      <c r="Z239" s="287"/>
    </row>
    <row r="240" customFormat="false" ht="12.75" hidden="false" customHeight="true" outlineLevel="0" collapsed="false">
      <c r="A240" s="302" t="n">
        <v>237</v>
      </c>
      <c r="B240" s="303"/>
      <c r="C240" s="251"/>
      <c r="D240" s="278"/>
      <c r="E240" s="253"/>
      <c r="F240" s="280"/>
      <c r="G240" s="349"/>
      <c r="H240" s="280" t="str">
        <f aca="false">IF(G240="","",IF(LEN(G240)&gt;14,G240,REPLACE(REPLACE(G240,1,3,"XXX"),13,2,"XX")))</f>
        <v/>
      </c>
      <c r="I240" s="250"/>
      <c r="J240" s="250"/>
      <c r="K240" s="250"/>
      <c r="L240" s="303"/>
      <c r="M240" s="287"/>
      <c r="N240" s="287"/>
      <c r="O240" s="287"/>
      <c r="P240" s="287"/>
      <c r="Q240" s="287"/>
      <c r="R240" s="287"/>
      <c r="S240" s="287"/>
      <c r="T240" s="287"/>
      <c r="U240" s="287"/>
      <c r="V240" s="287"/>
      <c r="W240" s="287"/>
      <c r="X240" s="287"/>
      <c r="Y240" s="287"/>
      <c r="Z240" s="287"/>
    </row>
    <row r="241" customFormat="false" ht="12.75" hidden="false" customHeight="true" outlineLevel="0" collapsed="false">
      <c r="A241" s="302" t="n">
        <v>238</v>
      </c>
      <c r="B241" s="303"/>
      <c r="C241" s="251"/>
      <c r="D241" s="278"/>
      <c r="E241" s="253"/>
      <c r="F241" s="280"/>
      <c r="G241" s="349"/>
      <c r="H241" s="280" t="str">
        <f aca="false">IF(G241="","",IF(LEN(G241)&gt;14,G241,REPLACE(REPLACE(G241,1,3,"XXX"),13,2,"XX")))</f>
        <v/>
      </c>
      <c r="I241" s="250"/>
      <c r="J241" s="250"/>
      <c r="K241" s="250"/>
      <c r="L241" s="303"/>
      <c r="M241" s="287"/>
      <c r="N241" s="287"/>
      <c r="O241" s="287"/>
      <c r="P241" s="287"/>
      <c r="Q241" s="287"/>
      <c r="R241" s="287"/>
      <c r="S241" s="287"/>
      <c r="T241" s="287"/>
      <c r="U241" s="287"/>
      <c r="V241" s="287"/>
      <c r="W241" s="287"/>
      <c r="X241" s="287"/>
      <c r="Y241" s="287"/>
      <c r="Z241" s="287"/>
    </row>
    <row r="242" customFormat="false" ht="12.75" hidden="false" customHeight="true" outlineLevel="0" collapsed="false">
      <c r="A242" s="302" t="n">
        <v>239</v>
      </c>
      <c r="B242" s="303"/>
      <c r="C242" s="251"/>
      <c r="D242" s="278"/>
      <c r="E242" s="253"/>
      <c r="F242" s="280"/>
      <c r="G242" s="349"/>
      <c r="H242" s="280" t="str">
        <f aca="false">IF(G242="","",IF(LEN(G242)&gt;14,G242,REPLACE(REPLACE(G242,1,3,"XXX"),13,2,"XX")))</f>
        <v/>
      </c>
      <c r="I242" s="250"/>
      <c r="J242" s="250"/>
      <c r="K242" s="250"/>
      <c r="L242" s="303"/>
      <c r="M242" s="287"/>
      <c r="N242" s="287"/>
      <c r="O242" s="287"/>
      <c r="P242" s="287"/>
      <c r="Q242" s="287"/>
      <c r="R242" s="287"/>
      <c r="S242" s="287"/>
      <c r="T242" s="287"/>
      <c r="U242" s="287"/>
      <c r="V242" s="287"/>
      <c r="W242" s="287"/>
      <c r="X242" s="287"/>
      <c r="Y242" s="287"/>
      <c r="Z242" s="287"/>
    </row>
    <row r="243" customFormat="false" ht="12.75" hidden="false" customHeight="true" outlineLevel="0" collapsed="false">
      <c r="A243" s="302" t="n">
        <v>240</v>
      </c>
      <c r="B243" s="303"/>
      <c r="C243" s="251"/>
      <c r="D243" s="278"/>
      <c r="E243" s="253"/>
      <c r="F243" s="280"/>
      <c r="G243" s="349"/>
      <c r="H243" s="280" t="str">
        <f aca="false">IF(G243="","",IF(LEN(G243)&gt;14,G243,REPLACE(REPLACE(G243,1,3,"XXX"),13,2,"XX")))</f>
        <v/>
      </c>
      <c r="I243" s="250"/>
      <c r="J243" s="250"/>
      <c r="K243" s="250"/>
      <c r="L243" s="303"/>
      <c r="M243" s="287"/>
      <c r="N243" s="287"/>
      <c r="O243" s="287"/>
      <c r="P243" s="287"/>
      <c r="Q243" s="287"/>
      <c r="R243" s="287"/>
      <c r="S243" s="287"/>
      <c r="T243" s="287"/>
      <c r="U243" s="287"/>
      <c r="V243" s="287"/>
      <c r="W243" s="287"/>
      <c r="X243" s="287"/>
      <c r="Y243" s="287"/>
      <c r="Z243" s="287"/>
    </row>
    <row r="244" customFormat="false" ht="12.75" hidden="false" customHeight="true" outlineLevel="0" collapsed="false">
      <c r="A244" s="302" t="n">
        <v>241</v>
      </c>
      <c r="B244" s="303"/>
      <c r="C244" s="251"/>
      <c r="D244" s="278"/>
      <c r="E244" s="253"/>
      <c r="F244" s="280"/>
      <c r="G244" s="349"/>
      <c r="H244" s="280" t="str">
        <f aca="false">IF(G244="","",IF(LEN(G244)&gt;14,G244,REPLACE(REPLACE(G244,1,3,"XXX"),13,2,"XX")))</f>
        <v/>
      </c>
      <c r="I244" s="250"/>
      <c r="J244" s="250"/>
      <c r="K244" s="250"/>
      <c r="L244" s="303"/>
      <c r="M244" s="287"/>
      <c r="N244" s="287"/>
      <c r="O244" s="287"/>
      <c r="P244" s="287"/>
      <c r="Q244" s="287"/>
      <c r="R244" s="287"/>
      <c r="S244" s="287"/>
      <c r="T244" s="287"/>
      <c r="U244" s="287"/>
      <c r="V244" s="287"/>
      <c r="W244" s="287"/>
      <c r="X244" s="287"/>
      <c r="Y244" s="287"/>
      <c r="Z244" s="287"/>
    </row>
    <row r="245" customFormat="false" ht="12.75" hidden="false" customHeight="true" outlineLevel="0" collapsed="false">
      <c r="A245" s="302" t="n">
        <v>242</v>
      </c>
      <c r="B245" s="303"/>
      <c r="C245" s="251"/>
      <c r="D245" s="278"/>
      <c r="E245" s="253"/>
      <c r="F245" s="280"/>
      <c r="G245" s="349"/>
      <c r="H245" s="280" t="str">
        <f aca="false">IF(G245="","",IF(LEN(G245)&gt;14,G245,REPLACE(REPLACE(G245,1,3,"XXX"),13,2,"XX")))</f>
        <v/>
      </c>
      <c r="I245" s="250"/>
      <c r="J245" s="250"/>
      <c r="K245" s="250"/>
      <c r="L245" s="303"/>
      <c r="M245" s="287"/>
      <c r="N245" s="287"/>
      <c r="O245" s="287"/>
      <c r="P245" s="287"/>
      <c r="Q245" s="287"/>
      <c r="R245" s="287"/>
      <c r="S245" s="287"/>
      <c r="T245" s="287"/>
      <c r="U245" s="287"/>
      <c r="V245" s="287"/>
      <c r="W245" s="287"/>
      <c r="X245" s="287"/>
      <c r="Y245" s="287"/>
      <c r="Z245" s="287"/>
    </row>
    <row r="246" customFormat="false" ht="12.75" hidden="false" customHeight="true" outlineLevel="0" collapsed="false">
      <c r="A246" s="302" t="n">
        <v>243</v>
      </c>
      <c r="B246" s="303"/>
      <c r="C246" s="251"/>
      <c r="D246" s="278"/>
      <c r="E246" s="253"/>
      <c r="F246" s="280"/>
      <c r="G246" s="349"/>
      <c r="H246" s="280" t="str">
        <f aca="false">IF(G246="","",IF(LEN(G246)&gt;14,G246,REPLACE(REPLACE(G246,1,3,"XXX"),13,2,"XX")))</f>
        <v/>
      </c>
      <c r="I246" s="250"/>
      <c r="J246" s="250"/>
      <c r="K246" s="250"/>
      <c r="L246" s="303"/>
      <c r="M246" s="287"/>
      <c r="N246" s="287"/>
      <c r="O246" s="287"/>
      <c r="P246" s="287"/>
      <c r="Q246" s="287"/>
      <c r="R246" s="287"/>
      <c r="S246" s="287"/>
      <c r="T246" s="287"/>
      <c r="U246" s="287"/>
      <c r="V246" s="287"/>
      <c r="W246" s="287"/>
      <c r="X246" s="287"/>
      <c r="Y246" s="287"/>
      <c r="Z246" s="287"/>
    </row>
    <row r="247" customFormat="false" ht="12.75" hidden="false" customHeight="true" outlineLevel="0" collapsed="false">
      <c r="A247" s="302" t="n">
        <v>244</v>
      </c>
      <c r="B247" s="303"/>
      <c r="C247" s="251"/>
      <c r="D247" s="278"/>
      <c r="E247" s="253"/>
      <c r="F247" s="280"/>
      <c r="G247" s="349"/>
      <c r="H247" s="280" t="str">
        <f aca="false">IF(G247="","",IF(LEN(G247)&gt;14,G247,REPLACE(REPLACE(G247,1,3,"XXX"),13,2,"XX")))</f>
        <v/>
      </c>
      <c r="I247" s="250"/>
      <c r="J247" s="250"/>
      <c r="K247" s="250"/>
      <c r="L247" s="303"/>
      <c r="M247" s="287"/>
      <c r="N247" s="287"/>
      <c r="O247" s="287"/>
      <c r="P247" s="287"/>
      <c r="Q247" s="287"/>
      <c r="R247" s="287"/>
      <c r="S247" s="287"/>
      <c r="T247" s="287"/>
      <c r="U247" s="287"/>
      <c r="V247" s="287"/>
      <c r="W247" s="287"/>
      <c r="X247" s="287"/>
      <c r="Y247" s="287"/>
      <c r="Z247" s="287"/>
    </row>
    <row r="248" customFormat="false" ht="12.75" hidden="false" customHeight="true" outlineLevel="0" collapsed="false">
      <c r="A248" s="302" t="n">
        <v>245</v>
      </c>
      <c r="B248" s="303"/>
      <c r="C248" s="251"/>
      <c r="D248" s="278"/>
      <c r="E248" s="253"/>
      <c r="F248" s="280"/>
      <c r="G248" s="349"/>
      <c r="H248" s="280" t="str">
        <f aca="false">IF(G248="","",IF(LEN(G248)&gt;14,G248,REPLACE(REPLACE(G248,1,3,"XXX"),13,2,"XX")))</f>
        <v/>
      </c>
      <c r="I248" s="250"/>
      <c r="J248" s="250"/>
      <c r="K248" s="250"/>
      <c r="L248" s="303"/>
      <c r="M248" s="287"/>
      <c r="N248" s="287"/>
      <c r="O248" s="287"/>
      <c r="P248" s="287"/>
      <c r="Q248" s="287"/>
      <c r="R248" s="287"/>
      <c r="S248" s="287"/>
      <c r="T248" s="287"/>
      <c r="U248" s="287"/>
      <c r="V248" s="287"/>
      <c r="W248" s="287"/>
      <c r="X248" s="287"/>
      <c r="Y248" s="287"/>
      <c r="Z248" s="287"/>
    </row>
    <row r="249" customFormat="false" ht="12.75" hidden="false" customHeight="true" outlineLevel="0" collapsed="false">
      <c r="A249" s="302" t="n">
        <v>246</v>
      </c>
      <c r="B249" s="303"/>
      <c r="C249" s="251"/>
      <c r="D249" s="278"/>
      <c r="E249" s="253"/>
      <c r="F249" s="280"/>
      <c r="G249" s="349"/>
      <c r="H249" s="280" t="str">
        <f aca="false">IF(G249="","",IF(LEN(G249)&gt;14,G249,REPLACE(REPLACE(G249,1,3,"XXX"),13,2,"XX")))</f>
        <v/>
      </c>
      <c r="I249" s="250"/>
      <c r="J249" s="250"/>
      <c r="K249" s="250"/>
      <c r="L249" s="303"/>
      <c r="M249" s="287"/>
      <c r="N249" s="287"/>
      <c r="O249" s="287"/>
      <c r="P249" s="287"/>
      <c r="Q249" s="287"/>
      <c r="R249" s="287"/>
      <c r="S249" s="287"/>
      <c r="T249" s="287"/>
      <c r="U249" s="287"/>
      <c r="V249" s="287"/>
      <c r="W249" s="287"/>
      <c r="X249" s="287"/>
      <c r="Y249" s="287"/>
      <c r="Z249" s="287"/>
    </row>
    <row r="250" customFormat="false" ht="12.75" hidden="false" customHeight="true" outlineLevel="0" collapsed="false">
      <c r="A250" s="302" t="n">
        <v>247</v>
      </c>
      <c r="B250" s="303"/>
      <c r="C250" s="251"/>
      <c r="D250" s="278"/>
      <c r="E250" s="253"/>
      <c r="F250" s="280"/>
      <c r="G250" s="349"/>
      <c r="H250" s="280" t="str">
        <f aca="false">IF(G250="","",IF(LEN(G250)&gt;14,G250,REPLACE(REPLACE(G250,1,3,"XXX"),13,2,"XX")))</f>
        <v/>
      </c>
      <c r="I250" s="250"/>
      <c r="J250" s="250"/>
      <c r="K250" s="250"/>
      <c r="L250" s="303"/>
      <c r="M250" s="287"/>
      <c r="N250" s="287"/>
      <c r="O250" s="287"/>
      <c r="P250" s="287"/>
      <c r="Q250" s="287"/>
      <c r="R250" s="287"/>
      <c r="S250" s="287"/>
      <c r="T250" s="287"/>
      <c r="U250" s="287"/>
      <c r="V250" s="287"/>
      <c r="W250" s="287"/>
      <c r="X250" s="287"/>
      <c r="Y250" s="287"/>
      <c r="Z250" s="287"/>
    </row>
    <row r="251" customFormat="false" ht="12.75" hidden="false" customHeight="true" outlineLevel="0" collapsed="false">
      <c r="A251" s="302" t="n">
        <v>248</v>
      </c>
      <c r="B251" s="303"/>
      <c r="C251" s="251"/>
      <c r="D251" s="278"/>
      <c r="E251" s="253"/>
      <c r="F251" s="280"/>
      <c r="G251" s="349"/>
      <c r="H251" s="280" t="str">
        <f aca="false">IF(G251="","",IF(LEN(G251)&gt;14,G251,REPLACE(REPLACE(G251,1,3,"XXX"),13,2,"XX")))</f>
        <v/>
      </c>
      <c r="I251" s="250"/>
      <c r="J251" s="250"/>
      <c r="K251" s="250"/>
      <c r="L251" s="303"/>
      <c r="M251" s="287"/>
      <c r="N251" s="287"/>
      <c r="O251" s="287"/>
      <c r="P251" s="287"/>
      <c r="Q251" s="287"/>
      <c r="R251" s="287"/>
      <c r="S251" s="287"/>
      <c r="T251" s="287"/>
      <c r="U251" s="287"/>
      <c r="V251" s="287"/>
      <c r="W251" s="287"/>
      <c r="X251" s="287"/>
      <c r="Y251" s="287"/>
      <c r="Z251" s="287"/>
    </row>
    <row r="252" customFormat="false" ht="12.75" hidden="false" customHeight="true" outlineLevel="0" collapsed="false">
      <c r="A252" s="302" t="n">
        <v>249</v>
      </c>
      <c r="B252" s="303"/>
      <c r="C252" s="251"/>
      <c r="D252" s="278"/>
      <c r="E252" s="253"/>
      <c r="F252" s="280"/>
      <c r="G252" s="349"/>
      <c r="H252" s="280" t="str">
        <f aca="false">IF(G252="","",IF(LEN(G252)&gt;14,G252,REPLACE(REPLACE(G252,1,3,"XXX"),13,2,"XX")))</f>
        <v/>
      </c>
      <c r="I252" s="250"/>
      <c r="J252" s="250"/>
      <c r="K252" s="250"/>
      <c r="L252" s="303"/>
      <c r="M252" s="287"/>
      <c r="N252" s="287"/>
      <c r="O252" s="287"/>
      <c r="P252" s="287"/>
      <c r="Q252" s="287"/>
      <c r="R252" s="287"/>
      <c r="S252" s="287"/>
      <c r="T252" s="287"/>
      <c r="U252" s="287"/>
      <c r="V252" s="287"/>
      <c r="W252" s="287"/>
      <c r="X252" s="287"/>
      <c r="Y252" s="287"/>
      <c r="Z252" s="287"/>
    </row>
    <row r="253" customFormat="false" ht="12.75" hidden="false" customHeight="true" outlineLevel="0" collapsed="false">
      <c r="A253" s="302" t="n">
        <v>250</v>
      </c>
      <c r="B253" s="303"/>
      <c r="C253" s="251"/>
      <c r="D253" s="278"/>
      <c r="E253" s="253"/>
      <c r="F253" s="280"/>
      <c r="G253" s="349"/>
      <c r="H253" s="280" t="str">
        <f aca="false">IF(G253="","",IF(LEN(G253)&gt;14,G253,REPLACE(REPLACE(G253,1,3,"XXX"),13,2,"XX")))</f>
        <v/>
      </c>
      <c r="I253" s="250"/>
      <c r="J253" s="250"/>
      <c r="K253" s="250"/>
      <c r="L253" s="303"/>
      <c r="M253" s="287"/>
      <c r="N253" s="287"/>
      <c r="O253" s="287"/>
      <c r="P253" s="287"/>
      <c r="Q253" s="287"/>
      <c r="R253" s="287"/>
      <c r="S253" s="287"/>
      <c r="T253" s="287"/>
      <c r="U253" s="287"/>
      <c r="V253" s="287"/>
      <c r="W253" s="287"/>
      <c r="X253" s="287"/>
      <c r="Y253" s="287"/>
      <c r="Z253" s="287"/>
    </row>
    <row r="254" customFormat="false" ht="12.75" hidden="false" customHeight="true" outlineLevel="0" collapsed="false">
      <c r="A254" s="302" t="n">
        <v>251</v>
      </c>
      <c r="B254" s="303"/>
      <c r="C254" s="251"/>
      <c r="D254" s="278"/>
      <c r="E254" s="253"/>
      <c r="F254" s="280"/>
      <c r="G254" s="349"/>
      <c r="H254" s="280" t="str">
        <f aca="false">IF(G254="","",IF(LEN(G254)&gt;14,G254,REPLACE(REPLACE(G254,1,3,"XXX"),13,2,"XX")))</f>
        <v/>
      </c>
      <c r="I254" s="250"/>
      <c r="J254" s="250"/>
      <c r="K254" s="250"/>
      <c r="L254" s="303"/>
      <c r="M254" s="287"/>
      <c r="N254" s="287"/>
      <c r="O254" s="287"/>
      <c r="P254" s="287"/>
      <c r="Q254" s="287"/>
      <c r="R254" s="287"/>
      <c r="S254" s="287"/>
      <c r="T254" s="287"/>
      <c r="U254" s="287"/>
      <c r="V254" s="287"/>
      <c r="W254" s="287"/>
      <c r="X254" s="287"/>
      <c r="Y254" s="287"/>
      <c r="Z254" s="287"/>
    </row>
    <row r="255" customFormat="false" ht="12.75" hidden="false" customHeight="true" outlineLevel="0" collapsed="false">
      <c r="A255" s="302" t="n">
        <v>252</v>
      </c>
      <c r="B255" s="303"/>
      <c r="C255" s="251"/>
      <c r="D255" s="278"/>
      <c r="E255" s="253"/>
      <c r="F255" s="280"/>
      <c r="G255" s="349"/>
      <c r="H255" s="280" t="str">
        <f aca="false">IF(G255="","",IF(LEN(G255)&gt;14,G255,REPLACE(REPLACE(G255,1,3,"XXX"),13,2,"XX")))</f>
        <v/>
      </c>
      <c r="I255" s="250"/>
      <c r="J255" s="250"/>
      <c r="K255" s="250"/>
      <c r="L255" s="303"/>
      <c r="M255" s="287"/>
      <c r="N255" s="287"/>
      <c r="O255" s="287"/>
      <c r="P255" s="287"/>
      <c r="Q255" s="287"/>
      <c r="R255" s="287"/>
      <c r="S255" s="287"/>
      <c r="T255" s="287"/>
      <c r="U255" s="287"/>
      <c r="V255" s="287"/>
      <c r="W255" s="287"/>
      <c r="X255" s="287"/>
      <c r="Y255" s="287"/>
      <c r="Z255" s="287"/>
    </row>
    <row r="256" customFormat="false" ht="12.75" hidden="false" customHeight="true" outlineLevel="0" collapsed="false">
      <c r="A256" s="302" t="n">
        <v>253</v>
      </c>
      <c r="B256" s="303"/>
      <c r="C256" s="251"/>
      <c r="D256" s="278"/>
      <c r="E256" s="253"/>
      <c r="F256" s="280"/>
      <c r="G256" s="349"/>
      <c r="H256" s="280" t="str">
        <f aca="false">IF(G256="","",IF(LEN(G256)&gt;14,G256,REPLACE(REPLACE(G256,1,3,"XXX"),13,2,"XX")))</f>
        <v/>
      </c>
      <c r="I256" s="250"/>
      <c r="J256" s="250"/>
      <c r="K256" s="250"/>
      <c r="L256" s="303"/>
      <c r="M256" s="287"/>
      <c r="N256" s="287"/>
      <c r="O256" s="287"/>
      <c r="P256" s="287"/>
      <c r="Q256" s="287"/>
      <c r="R256" s="287"/>
      <c r="S256" s="287"/>
      <c r="T256" s="287"/>
      <c r="U256" s="287"/>
      <c r="V256" s="287"/>
      <c r="W256" s="287"/>
      <c r="X256" s="287"/>
      <c r="Y256" s="287"/>
      <c r="Z256" s="287"/>
    </row>
    <row r="257" customFormat="false" ht="12.75" hidden="false" customHeight="true" outlineLevel="0" collapsed="false">
      <c r="A257" s="302" t="n">
        <v>254</v>
      </c>
      <c r="B257" s="303"/>
      <c r="C257" s="251"/>
      <c r="D257" s="278"/>
      <c r="E257" s="253"/>
      <c r="F257" s="280"/>
      <c r="G257" s="349"/>
      <c r="H257" s="280" t="str">
        <f aca="false">IF(G257="","",IF(LEN(G257)&gt;14,G257,REPLACE(REPLACE(G257,1,3,"XXX"),13,2,"XX")))</f>
        <v/>
      </c>
      <c r="I257" s="250"/>
      <c r="J257" s="250"/>
      <c r="K257" s="250"/>
      <c r="L257" s="303"/>
      <c r="M257" s="287"/>
      <c r="N257" s="287"/>
      <c r="O257" s="287"/>
      <c r="P257" s="287"/>
      <c r="Q257" s="287"/>
      <c r="R257" s="287"/>
      <c r="S257" s="287"/>
      <c r="T257" s="287"/>
      <c r="U257" s="287"/>
      <c r="V257" s="287"/>
      <c r="W257" s="287"/>
      <c r="X257" s="287"/>
      <c r="Y257" s="287"/>
      <c r="Z257" s="287"/>
    </row>
    <row r="258" customFormat="false" ht="12.75" hidden="false" customHeight="true" outlineLevel="0" collapsed="false">
      <c r="A258" s="302" t="n">
        <v>255</v>
      </c>
      <c r="B258" s="303"/>
      <c r="C258" s="251"/>
      <c r="D258" s="278"/>
      <c r="E258" s="253"/>
      <c r="F258" s="280"/>
      <c r="G258" s="349"/>
      <c r="H258" s="280" t="str">
        <f aca="false">IF(G258="","",IF(LEN(G258)&gt;14,G258,REPLACE(REPLACE(G258,1,3,"XXX"),13,2,"XX")))</f>
        <v/>
      </c>
      <c r="I258" s="250"/>
      <c r="J258" s="250"/>
      <c r="K258" s="250"/>
      <c r="L258" s="303"/>
      <c r="M258" s="287"/>
      <c r="N258" s="287"/>
      <c r="O258" s="287"/>
      <c r="P258" s="287"/>
      <c r="Q258" s="287"/>
      <c r="R258" s="287"/>
      <c r="S258" s="287"/>
      <c r="T258" s="287"/>
      <c r="U258" s="287"/>
      <c r="V258" s="287"/>
      <c r="W258" s="287"/>
      <c r="X258" s="287"/>
      <c r="Y258" s="287"/>
      <c r="Z258" s="287"/>
    </row>
    <row r="259" customFormat="false" ht="12.75" hidden="false" customHeight="true" outlineLevel="0" collapsed="false">
      <c r="A259" s="302" t="n">
        <v>256</v>
      </c>
      <c r="B259" s="303"/>
      <c r="C259" s="251"/>
      <c r="D259" s="278"/>
      <c r="E259" s="253"/>
      <c r="F259" s="280"/>
      <c r="G259" s="349"/>
      <c r="H259" s="280" t="str">
        <f aca="false">IF(G259="","",IF(LEN(G259)&gt;14,G259,REPLACE(REPLACE(G259,1,3,"XXX"),13,2,"XX")))</f>
        <v/>
      </c>
      <c r="I259" s="250"/>
      <c r="J259" s="250"/>
      <c r="K259" s="250"/>
      <c r="L259" s="303"/>
      <c r="M259" s="287"/>
      <c r="N259" s="287"/>
      <c r="O259" s="287"/>
      <c r="P259" s="287"/>
      <c r="Q259" s="287"/>
      <c r="R259" s="287"/>
      <c r="S259" s="287"/>
      <c r="T259" s="287"/>
      <c r="U259" s="287"/>
      <c r="V259" s="287"/>
      <c r="W259" s="287"/>
      <c r="X259" s="287"/>
      <c r="Y259" s="287"/>
      <c r="Z259" s="287"/>
    </row>
    <row r="260" customFormat="false" ht="12.75" hidden="false" customHeight="true" outlineLevel="0" collapsed="false">
      <c r="A260" s="302" t="n">
        <v>257</v>
      </c>
      <c r="B260" s="303"/>
      <c r="C260" s="251"/>
      <c r="D260" s="278"/>
      <c r="E260" s="253"/>
      <c r="F260" s="280"/>
      <c r="G260" s="349"/>
      <c r="H260" s="280" t="str">
        <f aca="false">IF(G260="","",IF(LEN(G260)&gt;14,G260,REPLACE(REPLACE(G260,1,3,"XXX"),13,2,"XX")))</f>
        <v/>
      </c>
      <c r="I260" s="250"/>
      <c r="J260" s="250"/>
      <c r="K260" s="250"/>
      <c r="L260" s="303"/>
      <c r="M260" s="287"/>
      <c r="N260" s="287"/>
      <c r="O260" s="287"/>
      <c r="P260" s="287"/>
      <c r="Q260" s="287"/>
      <c r="R260" s="287"/>
      <c r="S260" s="287"/>
      <c r="T260" s="287"/>
      <c r="U260" s="287"/>
      <c r="V260" s="287"/>
      <c r="W260" s="287"/>
      <c r="X260" s="287"/>
      <c r="Y260" s="287"/>
      <c r="Z260" s="287"/>
    </row>
    <row r="261" customFormat="false" ht="12.75" hidden="false" customHeight="true" outlineLevel="0" collapsed="false">
      <c r="A261" s="302" t="n">
        <v>258</v>
      </c>
      <c r="B261" s="303"/>
      <c r="C261" s="251"/>
      <c r="D261" s="278"/>
      <c r="E261" s="253"/>
      <c r="F261" s="280"/>
      <c r="G261" s="349"/>
      <c r="H261" s="280" t="str">
        <f aca="false">IF(G261="","",IF(LEN(G261)&gt;14,G261,REPLACE(REPLACE(G261,1,3,"XXX"),13,2,"XX")))</f>
        <v/>
      </c>
      <c r="I261" s="250"/>
      <c r="J261" s="250"/>
      <c r="K261" s="250"/>
      <c r="L261" s="303"/>
      <c r="M261" s="287"/>
      <c r="N261" s="287"/>
      <c r="O261" s="287"/>
      <c r="P261" s="287"/>
      <c r="Q261" s="287"/>
      <c r="R261" s="287"/>
      <c r="S261" s="287"/>
      <c r="T261" s="287"/>
      <c r="U261" s="287"/>
      <c r="V261" s="287"/>
      <c r="W261" s="287"/>
      <c r="X261" s="287"/>
      <c r="Y261" s="287"/>
      <c r="Z261" s="287"/>
    </row>
    <row r="262" customFormat="false" ht="12.75" hidden="false" customHeight="true" outlineLevel="0" collapsed="false">
      <c r="A262" s="302" t="n">
        <v>259</v>
      </c>
      <c r="B262" s="303"/>
      <c r="C262" s="251"/>
      <c r="D262" s="278"/>
      <c r="E262" s="253"/>
      <c r="F262" s="280"/>
      <c r="G262" s="349"/>
      <c r="H262" s="280" t="str">
        <f aca="false">IF(G262="","",IF(LEN(G262)&gt;14,G262,REPLACE(REPLACE(G262,1,3,"XXX"),13,2,"XX")))</f>
        <v/>
      </c>
      <c r="I262" s="250"/>
      <c r="J262" s="250"/>
      <c r="K262" s="250"/>
      <c r="L262" s="303"/>
      <c r="M262" s="287"/>
      <c r="N262" s="287"/>
      <c r="O262" s="287"/>
      <c r="P262" s="287"/>
      <c r="Q262" s="287"/>
      <c r="R262" s="287"/>
      <c r="S262" s="287"/>
      <c r="T262" s="287"/>
      <c r="U262" s="287"/>
      <c r="V262" s="287"/>
      <c r="W262" s="287"/>
      <c r="X262" s="287"/>
      <c r="Y262" s="287"/>
      <c r="Z262" s="287"/>
    </row>
    <row r="263" customFormat="false" ht="12.75" hidden="false" customHeight="true" outlineLevel="0" collapsed="false">
      <c r="A263" s="302" t="n">
        <v>260</v>
      </c>
      <c r="B263" s="303"/>
      <c r="C263" s="251"/>
      <c r="D263" s="278"/>
      <c r="E263" s="253"/>
      <c r="F263" s="280"/>
      <c r="G263" s="349"/>
      <c r="H263" s="280" t="str">
        <f aca="false">IF(G263="","",IF(LEN(G263)&gt;14,G263,REPLACE(REPLACE(G263,1,3,"XXX"),13,2,"XX")))</f>
        <v/>
      </c>
      <c r="I263" s="250"/>
      <c r="J263" s="250"/>
      <c r="K263" s="250"/>
      <c r="L263" s="303"/>
      <c r="M263" s="287"/>
      <c r="N263" s="287"/>
      <c r="O263" s="287"/>
      <c r="P263" s="287"/>
      <c r="Q263" s="287"/>
      <c r="R263" s="287"/>
      <c r="S263" s="287"/>
      <c r="T263" s="287"/>
      <c r="U263" s="287"/>
      <c r="V263" s="287"/>
      <c r="W263" s="287"/>
      <c r="X263" s="287"/>
      <c r="Y263" s="287"/>
      <c r="Z263" s="287"/>
    </row>
    <row r="264" customFormat="false" ht="12.75" hidden="false" customHeight="true" outlineLevel="0" collapsed="false">
      <c r="A264" s="302" t="n">
        <v>261</v>
      </c>
      <c r="B264" s="303"/>
      <c r="C264" s="251"/>
      <c r="D264" s="278"/>
      <c r="E264" s="253"/>
      <c r="F264" s="280"/>
      <c r="G264" s="349"/>
      <c r="H264" s="280" t="str">
        <f aca="false">IF(G264="","",IF(LEN(G264)&gt;14,G264,REPLACE(REPLACE(G264,1,3,"XXX"),13,2,"XX")))</f>
        <v/>
      </c>
      <c r="I264" s="250"/>
      <c r="J264" s="250"/>
      <c r="K264" s="250"/>
      <c r="L264" s="303"/>
      <c r="M264" s="287"/>
      <c r="N264" s="287"/>
      <c r="O264" s="287"/>
      <c r="P264" s="287"/>
      <c r="Q264" s="287"/>
      <c r="R264" s="287"/>
      <c r="S264" s="287"/>
      <c r="T264" s="287"/>
      <c r="U264" s="287"/>
      <c r="V264" s="287"/>
      <c r="W264" s="287"/>
      <c r="X264" s="287"/>
      <c r="Y264" s="287"/>
      <c r="Z264" s="287"/>
    </row>
    <row r="265" customFormat="false" ht="12.75" hidden="false" customHeight="true" outlineLevel="0" collapsed="false">
      <c r="A265" s="302" t="n">
        <v>262</v>
      </c>
      <c r="B265" s="303"/>
      <c r="C265" s="251"/>
      <c r="D265" s="278"/>
      <c r="E265" s="253"/>
      <c r="F265" s="280"/>
      <c r="G265" s="349"/>
      <c r="H265" s="280" t="str">
        <f aca="false">IF(G265="","",IF(LEN(G265)&gt;14,G265,REPLACE(REPLACE(G265,1,3,"XXX"),13,2,"XX")))</f>
        <v/>
      </c>
      <c r="I265" s="250"/>
      <c r="J265" s="250"/>
      <c r="K265" s="250"/>
      <c r="L265" s="303"/>
      <c r="M265" s="287"/>
      <c r="N265" s="287"/>
      <c r="O265" s="287"/>
      <c r="P265" s="287"/>
      <c r="Q265" s="287"/>
      <c r="R265" s="287"/>
      <c r="S265" s="287"/>
      <c r="T265" s="287"/>
      <c r="U265" s="287"/>
      <c r="V265" s="287"/>
      <c r="W265" s="287"/>
      <c r="X265" s="287"/>
      <c r="Y265" s="287"/>
      <c r="Z265" s="287"/>
    </row>
    <row r="266" customFormat="false" ht="12.75" hidden="false" customHeight="true" outlineLevel="0" collapsed="false">
      <c r="A266" s="302" t="n">
        <v>263</v>
      </c>
      <c r="B266" s="303"/>
      <c r="C266" s="251"/>
      <c r="D266" s="278"/>
      <c r="E266" s="253"/>
      <c r="F266" s="280"/>
      <c r="G266" s="349"/>
      <c r="H266" s="280" t="str">
        <f aca="false">IF(G266="","",IF(LEN(G266)&gt;14,G266,REPLACE(REPLACE(G266,1,3,"XXX"),13,2,"XX")))</f>
        <v/>
      </c>
      <c r="I266" s="250"/>
      <c r="J266" s="250"/>
      <c r="K266" s="250"/>
      <c r="L266" s="303"/>
      <c r="M266" s="287"/>
      <c r="N266" s="287"/>
      <c r="O266" s="287"/>
      <c r="P266" s="287"/>
      <c r="Q266" s="287"/>
      <c r="R266" s="287"/>
      <c r="S266" s="287"/>
      <c r="T266" s="287"/>
      <c r="U266" s="287"/>
      <c r="V266" s="287"/>
      <c r="W266" s="287"/>
      <c r="X266" s="287"/>
      <c r="Y266" s="287"/>
      <c r="Z266" s="287"/>
    </row>
    <row r="267" customFormat="false" ht="12.75" hidden="false" customHeight="true" outlineLevel="0" collapsed="false">
      <c r="A267" s="302" t="n">
        <v>264</v>
      </c>
      <c r="B267" s="303"/>
      <c r="C267" s="251"/>
      <c r="D267" s="278"/>
      <c r="E267" s="253"/>
      <c r="F267" s="280"/>
      <c r="G267" s="349"/>
      <c r="H267" s="280" t="str">
        <f aca="false">IF(G267="","",IF(LEN(G267)&gt;14,G267,REPLACE(REPLACE(G267,1,3,"XXX"),13,2,"XX")))</f>
        <v/>
      </c>
      <c r="I267" s="250"/>
      <c r="J267" s="250"/>
      <c r="K267" s="250"/>
      <c r="L267" s="303"/>
      <c r="M267" s="287"/>
      <c r="N267" s="287"/>
      <c r="O267" s="287"/>
      <c r="P267" s="287"/>
      <c r="Q267" s="287"/>
      <c r="R267" s="287"/>
      <c r="S267" s="287"/>
      <c r="T267" s="287"/>
      <c r="U267" s="287"/>
      <c r="V267" s="287"/>
      <c r="W267" s="287"/>
      <c r="X267" s="287"/>
      <c r="Y267" s="287"/>
      <c r="Z267" s="287"/>
    </row>
    <row r="268" customFormat="false" ht="12.75" hidden="false" customHeight="true" outlineLevel="0" collapsed="false">
      <c r="A268" s="302" t="n">
        <v>265</v>
      </c>
      <c r="B268" s="303"/>
      <c r="C268" s="251"/>
      <c r="D268" s="278"/>
      <c r="E268" s="253"/>
      <c r="F268" s="280"/>
      <c r="G268" s="349"/>
      <c r="H268" s="280" t="str">
        <f aca="false">IF(G268="","",IF(LEN(G268)&gt;14,G268,REPLACE(REPLACE(G268,1,3,"XXX"),13,2,"XX")))</f>
        <v/>
      </c>
      <c r="I268" s="250"/>
      <c r="J268" s="250"/>
      <c r="K268" s="250"/>
      <c r="L268" s="303"/>
      <c r="M268" s="287"/>
      <c r="N268" s="287"/>
      <c r="O268" s="287"/>
      <c r="P268" s="287"/>
      <c r="Q268" s="287"/>
      <c r="R268" s="287"/>
      <c r="S268" s="287"/>
      <c r="T268" s="287"/>
      <c r="U268" s="287"/>
      <c r="V268" s="287"/>
      <c r="W268" s="287"/>
      <c r="X268" s="287"/>
      <c r="Y268" s="287"/>
      <c r="Z268" s="287"/>
    </row>
    <row r="269" customFormat="false" ht="12.75" hidden="false" customHeight="true" outlineLevel="0" collapsed="false">
      <c r="A269" s="302" t="n">
        <v>266</v>
      </c>
      <c r="B269" s="303"/>
      <c r="C269" s="251"/>
      <c r="D269" s="278"/>
      <c r="E269" s="253"/>
      <c r="F269" s="280"/>
      <c r="G269" s="349"/>
      <c r="H269" s="280" t="str">
        <f aca="false">IF(G269="","",IF(LEN(G269)&gt;14,G269,REPLACE(REPLACE(G269,1,3,"XXX"),13,2,"XX")))</f>
        <v/>
      </c>
      <c r="I269" s="250"/>
      <c r="J269" s="250"/>
      <c r="K269" s="250"/>
      <c r="L269" s="303"/>
      <c r="M269" s="287"/>
      <c r="N269" s="287"/>
      <c r="O269" s="287"/>
      <c r="P269" s="287"/>
      <c r="Q269" s="287"/>
      <c r="R269" s="287"/>
      <c r="S269" s="287"/>
      <c r="T269" s="287"/>
      <c r="U269" s="287"/>
      <c r="V269" s="287"/>
      <c r="W269" s="287"/>
      <c r="X269" s="287"/>
      <c r="Y269" s="287"/>
      <c r="Z269" s="287"/>
    </row>
    <row r="270" customFormat="false" ht="12.75" hidden="false" customHeight="true" outlineLevel="0" collapsed="false">
      <c r="A270" s="302" t="n">
        <v>267</v>
      </c>
      <c r="B270" s="303"/>
      <c r="C270" s="251"/>
      <c r="D270" s="278"/>
      <c r="E270" s="253"/>
      <c r="F270" s="280"/>
      <c r="G270" s="349"/>
      <c r="H270" s="280" t="str">
        <f aca="false">IF(G270="","",IF(LEN(G270)&gt;14,G270,REPLACE(REPLACE(G270,1,3,"XXX"),13,2,"XX")))</f>
        <v/>
      </c>
      <c r="I270" s="250"/>
      <c r="J270" s="250"/>
      <c r="K270" s="250"/>
      <c r="L270" s="303"/>
      <c r="M270" s="287"/>
      <c r="N270" s="287"/>
      <c r="O270" s="287"/>
      <c r="P270" s="287"/>
      <c r="Q270" s="287"/>
      <c r="R270" s="287"/>
      <c r="S270" s="287"/>
      <c r="T270" s="287"/>
      <c r="U270" s="287"/>
      <c r="V270" s="287"/>
      <c r="W270" s="287"/>
      <c r="X270" s="287"/>
      <c r="Y270" s="287"/>
      <c r="Z270" s="287"/>
    </row>
    <row r="271" customFormat="false" ht="12.75" hidden="false" customHeight="true" outlineLevel="0" collapsed="false">
      <c r="A271" s="302" t="n">
        <v>268</v>
      </c>
      <c r="B271" s="303"/>
      <c r="C271" s="251"/>
      <c r="D271" s="278"/>
      <c r="E271" s="253"/>
      <c r="F271" s="280"/>
      <c r="G271" s="349"/>
      <c r="H271" s="280" t="str">
        <f aca="false">IF(G271="","",IF(LEN(G271)&gt;14,G271,REPLACE(REPLACE(G271,1,3,"XXX"),13,2,"XX")))</f>
        <v/>
      </c>
      <c r="I271" s="250"/>
      <c r="J271" s="250"/>
      <c r="K271" s="250"/>
      <c r="L271" s="303"/>
      <c r="M271" s="287"/>
      <c r="N271" s="287"/>
      <c r="O271" s="287"/>
      <c r="P271" s="287"/>
      <c r="Q271" s="287"/>
      <c r="R271" s="287"/>
      <c r="S271" s="287"/>
      <c r="T271" s="287"/>
      <c r="U271" s="287"/>
      <c r="V271" s="287"/>
      <c r="W271" s="287"/>
      <c r="X271" s="287"/>
      <c r="Y271" s="287"/>
      <c r="Z271" s="287"/>
    </row>
    <row r="272" customFormat="false" ht="12.75" hidden="false" customHeight="true" outlineLevel="0" collapsed="false">
      <c r="A272" s="302" t="n">
        <v>269</v>
      </c>
      <c r="B272" s="303"/>
      <c r="C272" s="251"/>
      <c r="D272" s="278"/>
      <c r="E272" s="253"/>
      <c r="F272" s="280"/>
      <c r="G272" s="349"/>
      <c r="H272" s="280" t="str">
        <f aca="false">IF(G272="","",IF(LEN(G272)&gt;14,G272,REPLACE(REPLACE(G272,1,3,"XXX"),13,2,"XX")))</f>
        <v/>
      </c>
      <c r="I272" s="250"/>
      <c r="J272" s="250"/>
      <c r="K272" s="250"/>
      <c r="L272" s="303"/>
      <c r="M272" s="287"/>
      <c r="N272" s="287"/>
      <c r="O272" s="287"/>
      <c r="P272" s="287"/>
      <c r="Q272" s="287"/>
      <c r="R272" s="287"/>
      <c r="S272" s="287"/>
      <c r="T272" s="287"/>
      <c r="U272" s="287"/>
      <c r="V272" s="287"/>
      <c r="W272" s="287"/>
      <c r="X272" s="287"/>
      <c r="Y272" s="287"/>
      <c r="Z272" s="287"/>
    </row>
    <row r="273" customFormat="false" ht="12.75" hidden="false" customHeight="true" outlineLevel="0" collapsed="false">
      <c r="A273" s="302" t="n">
        <v>270</v>
      </c>
      <c r="B273" s="303"/>
      <c r="C273" s="251"/>
      <c r="D273" s="278"/>
      <c r="E273" s="253"/>
      <c r="F273" s="280"/>
      <c r="G273" s="349"/>
      <c r="H273" s="280" t="str">
        <f aca="false">IF(G273="","",IF(LEN(G273)&gt;14,G273,REPLACE(REPLACE(G273,1,3,"XXX"),13,2,"XX")))</f>
        <v/>
      </c>
      <c r="I273" s="250"/>
      <c r="J273" s="250"/>
      <c r="K273" s="250"/>
      <c r="L273" s="303"/>
      <c r="M273" s="287"/>
      <c r="N273" s="287"/>
      <c r="O273" s="287"/>
      <c r="P273" s="287"/>
      <c r="Q273" s="287"/>
      <c r="R273" s="287"/>
      <c r="S273" s="287"/>
      <c r="T273" s="287"/>
      <c r="U273" s="287"/>
      <c r="V273" s="287"/>
      <c r="W273" s="287"/>
      <c r="X273" s="287"/>
      <c r="Y273" s="287"/>
      <c r="Z273" s="287"/>
    </row>
    <row r="274" customFormat="false" ht="12.75" hidden="false" customHeight="true" outlineLevel="0" collapsed="false">
      <c r="A274" s="302" t="n">
        <v>271</v>
      </c>
      <c r="B274" s="303"/>
      <c r="C274" s="251"/>
      <c r="D274" s="278"/>
      <c r="E274" s="253"/>
      <c r="F274" s="280"/>
      <c r="G274" s="349"/>
      <c r="H274" s="280" t="str">
        <f aca="false">IF(G274="","",IF(LEN(G274)&gt;14,G274,REPLACE(REPLACE(G274,1,3,"XXX"),13,2,"XX")))</f>
        <v/>
      </c>
      <c r="I274" s="250"/>
      <c r="J274" s="250"/>
      <c r="K274" s="250"/>
      <c r="L274" s="303"/>
      <c r="M274" s="287"/>
      <c r="N274" s="287"/>
      <c r="O274" s="287"/>
      <c r="P274" s="287"/>
      <c r="Q274" s="287"/>
      <c r="R274" s="287"/>
      <c r="S274" s="287"/>
      <c r="T274" s="287"/>
      <c r="U274" s="287"/>
      <c r="V274" s="287"/>
      <c r="W274" s="287"/>
      <c r="X274" s="287"/>
      <c r="Y274" s="287"/>
      <c r="Z274" s="287"/>
    </row>
    <row r="275" customFormat="false" ht="12.75" hidden="false" customHeight="true" outlineLevel="0" collapsed="false">
      <c r="A275" s="302" t="n">
        <v>272</v>
      </c>
      <c r="B275" s="303"/>
      <c r="C275" s="251"/>
      <c r="D275" s="278"/>
      <c r="E275" s="253"/>
      <c r="F275" s="280"/>
      <c r="G275" s="349"/>
      <c r="H275" s="280" t="str">
        <f aca="false">IF(G275="","",IF(LEN(G275)&gt;14,G275,REPLACE(REPLACE(G275,1,3,"XXX"),13,2,"XX")))</f>
        <v/>
      </c>
      <c r="I275" s="250"/>
      <c r="J275" s="250"/>
      <c r="K275" s="250"/>
      <c r="L275" s="303"/>
      <c r="M275" s="287"/>
      <c r="N275" s="287"/>
      <c r="O275" s="287"/>
      <c r="P275" s="287"/>
      <c r="Q275" s="287"/>
      <c r="R275" s="287"/>
      <c r="S275" s="287"/>
      <c r="T275" s="287"/>
      <c r="U275" s="287"/>
      <c r="V275" s="287"/>
      <c r="W275" s="287"/>
      <c r="X275" s="287"/>
      <c r="Y275" s="287"/>
      <c r="Z275" s="287"/>
    </row>
    <row r="276" customFormat="false" ht="12.75" hidden="false" customHeight="true" outlineLevel="0" collapsed="false">
      <c r="A276" s="302" t="n">
        <v>273</v>
      </c>
      <c r="B276" s="303"/>
      <c r="C276" s="251"/>
      <c r="D276" s="278"/>
      <c r="E276" s="253"/>
      <c r="F276" s="280"/>
      <c r="G276" s="349"/>
      <c r="H276" s="280" t="str">
        <f aca="false">IF(G276="","",IF(LEN(G276)&gt;14,G276,REPLACE(REPLACE(G276,1,3,"XXX"),13,2,"XX")))</f>
        <v/>
      </c>
      <c r="I276" s="250"/>
      <c r="J276" s="250"/>
      <c r="K276" s="250"/>
      <c r="L276" s="303"/>
      <c r="M276" s="287"/>
      <c r="N276" s="287"/>
      <c r="O276" s="287"/>
      <c r="P276" s="287"/>
      <c r="Q276" s="287"/>
      <c r="R276" s="287"/>
      <c r="S276" s="287"/>
      <c r="T276" s="287"/>
      <c r="U276" s="287"/>
      <c r="V276" s="287"/>
      <c r="W276" s="287"/>
      <c r="X276" s="287"/>
      <c r="Y276" s="287"/>
      <c r="Z276" s="287"/>
    </row>
    <row r="277" customFormat="false" ht="12.75" hidden="false" customHeight="true" outlineLevel="0" collapsed="false">
      <c r="A277" s="302" t="n">
        <v>274</v>
      </c>
      <c r="B277" s="303"/>
      <c r="C277" s="251"/>
      <c r="D277" s="278"/>
      <c r="E277" s="253"/>
      <c r="F277" s="280"/>
      <c r="G277" s="349"/>
      <c r="H277" s="280" t="str">
        <f aca="false">IF(G277="","",IF(LEN(G277)&gt;14,G277,REPLACE(REPLACE(G277,1,3,"XXX"),13,2,"XX")))</f>
        <v/>
      </c>
      <c r="I277" s="250"/>
      <c r="J277" s="250"/>
      <c r="K277" s="250"/>
      <c r="L277" s="303"/>
      <c r="M277" s="287"/>
      <c r="N277" s="287"/>
      <c r="O277" s="287"/>
      <c r="P277" s="287"/>
      <c r="Q277" s="287"/>
      <c r="R277" s="287"/>
      <c r="S277" s="287"/>
      <c r="T277" s="287"/>
      <c r="U277" s="287"/>
      <c r="V277" s="287"/>
      <c r="W277" s="287"/>
      <c r="X277" s="287"/>
      <c r="Y277" s="287"/>
      <c r="Z277" s="287"/>
    </row>
    <row r="278" customFormat="false" ht="12.75" hidden="false" customHeight="true" outlineLevel="0" collapsed="false">
      <c r="A278" s="302" t="n">
        <v>275</v>
      </c>
      <c r="B278" s="303"/>
      <c r="C278" s="251"/>
      <c r="D278" s="278"/>
      <c r="E278" s="253"/>
      <c r="F278" s="280"/>
      <c r="G278" s="349"/>
      <c r="H278" s="280" t="str">
        <f aca="false">IF(G278="","",IF(LEN(G278)&gt;14,G278,REPLACE(REPLACE(G278,1,3,"XXX"),13,2,"XX")))</f>
        <v/>
      </c>
      <c r="I278" s="250"/>
      <c r="J278" s="250"/>
      <c r="K278" s="250"/>
      <c r="L278" s="303"/>
      <c r="M278" s="287"/>
      <c r="N278" s="287"/>
      <c r="O278" s="287"/>
      <c r="P278" s="287"/>
      <c r="Q278" s="287"/>
      <c r="R278" s="287"/>
      <c r="S278" s="287"/>
      <c r="T278" s="287"/>
      <c r="U278" s="287"/>
      <c r="V278" s="287"/>
      <c r="W278" s="287"/>
      <c r="X278" s="287"/>
      <c r="Y278" s="287"/>
      <c r="Z278" s="287"/>
    </row>
    <row r="279" customFormat="false" ht="12.75" hidden="false" customHeight="true" outlineLevel="0" collapsed="false">
      <c r="A279" s="302" t="n">
        <v>276</v>
      </c>
      <c r="B279" s="303"/>
      <c r="C279" s="251"/>
      <c r="D279" s="278"/>
      <c r="E279" s="253"/>
      <c r="F279" s="280"/>
      <c r="G279" s="349"/>
      <c r="H279" s="280" t="str">
        <f aca="false">IF(G279="","",IF(LEN(G279)&gt;14,G279,REPLACE(REPLACE(G279,1,3,"XXX"),13,2,"XX")))</f>
        <v/>
      </c>
      <c r="I279" s="250"/>
      <c r="J279" s="250"/>
      <c r="K279" s="250"/>
      <c r="L279" s="303"/>
      <c r="M279" s="287"/>
      <c r="N279" s="287"/>
      <c r="O279" s="287"/>
      <c r="P279" s="287"/>
      <c r="Q279" s="287"/>
      <c r="R279" s="287"/>
      <c r="S279" s="287"/>
      <c r="T279" s="287"/>
      <c r="U279" s="287"/>
      <c r="V279" s="287"/>
      <c r="W279" s="287"/>
      <c r="X279" s="287"/>
      <c r="Y279" s="287"/>
      <c r="Z279" s="287"/>
    </row>
    <row r="280" customFormat="false" ht="12.75" hidden="false" customHeight="true" outlineLevel="0" collapsed="false">
      <c r="A280" s="302" t="n">
        <v>277</v>
      </c>
      <c r="B280" s="303"/>
      <c r="C280" s="251"/>
      <c r="D280" s="278"/>
      <c r="E280" s="253"/>
      <c r="F280" s="280"/>
      <c r="G280" s="349"/>
      <c r="H280" s="280" t="str">
        <f aca="false">IF(G280="","",IF(LEN(G280)&gt;14,G280,REPLACE(REPLACE(G280,1,3,"XXX"),13,2,"XX")))</f>
        <v/>
      </c>
      <c r="I280" s="250"/>
      <c r="J280" s="250"/>
      <c r="K280" s="250"/>
      <c r="L280" s="303"/>
      <c r="M280" s="287"/>
      <c r="N280" s="287"/>
      <c r="O280" s="287"/>
      <c r="P280" s="287"/>
      <c r="Q280" s="287"/>
      <c r="R280" s="287"/>
      <c r="S280" s="287"/>
      <c r="T280" s="287"/>
      <c r="U280" s="287"/>
      <c r="V280" s="287"/>
      <c r="W280" s="287"/>
      <c r="X280" s="287"/>
      <c r="Y280" s="287"/>
      <c r="Z280" s="287"/>
    </row>
    <row r="281" customFormat="false" ht="12.75" hidden="false" customHeight="true" outlineLevel="0" collapsed="false">
      <c r="A281" s="302" t="n">
        <v>278</v>
      </c>
      <c r="B281" s="303"/>
      <c r="C281" s="251"/>
      <c r="D281" s="278"/>
      <c r="E281" s="253"/>
      <c r="F281" s="280"/>
      <c r="G281" s="349"/>
      <c r="H281" s="280" t="str">
        <f aca="false">IF(G281="","",IF(LEN(G281)&gt;14,G281,REPLACE(REPLACE(G281,1,3,"XXX"),13,2,"XX")))</f>
        <v/>
      </c>
      <c r="I281" s="250"/>
      <c r="J281" s="250"/>
      <c r="K281" s="250"/>
      <c r="L281" s="303"/>
      <c r="M281" s="287"/>
      <c r="N281" s="287"/>
      <c r="O281" s="287"/>
      <c r="P281" s="287"/>
      <c r="Q281" s="287"/>
      <c r="R281" s="287"/>
      <c r="S281" s="287"/>
      <c r="T281" s="287"/>
      <c r="U281" s="287"/>
      <c r="V281" s="287"/>
      <c r="W281" s="287"/>
      <c r="X281" s="287"/>
      <c r="Y281" s="287"/>
      <c r="Z281" s="287"/>
    </row>
    <row r="282" customFormat="false" ht="12.75" hidden="false" customHeight="true" outlineLevel="0" collapsed="false">
      <c r="A282" s="302" t="n">
        <v>279</v>
      </c>
      <c r="B282" s="303"/>
      <c r="C282" s="251"/>
      <c r="D282" s="278"/>
      <c r="E282" s="253"/>
      <c r="F282" s="280"/>
      <c r="G282" s="349"/>
      <c r="H282" s="280" t="str">
        <f aca="false">IF(G282="","",IF(LEN(G282)&gt;14,G282,REPLACE(REPLACE(G282,1,3,"XXX"),13,2,"XX")))</f>
        <v/>
      </c>
      <c r="I282" s="250"/>
      <c r="J282" s="250"/>
      <c r="K282" s="250"/>
      <c r="L282" s="303"/>
      <c r="M282" s="287"/>
      <c r="N282" s="287"/>
      <c r="O282" s="287"/>
      <c r="P282" s="287"/>
      <c r="Q282" s="287"/>
      <c r="R282" s="287"/>
      <c r="S282" s="287"/>
      <c r="T282" s="287"/>
      <c r="U282" s="287"/>
      <c r="V282" s="287"/>
      <c r="W282" s="287"/>
      <c r="X282" s="287"/>
      <c r="Y282" s="287"/>
      <c r="Z282" s="287"/>
    </row>
    <row r="283" customFormat="false" ht="12.75" hidden="false" customHeight="true" outlineLevel="0" collapsed="false">
      <c r="A283" s="302" t="n">
        <v>280</v>
      </c>
      <c r="B283" s="303"/>
      <c r="C283" s="251"/>
      <c r="D283" s="278"/>
      <c r="E283" s="253"/>
      <c r="F283" s="280"/>
      <c r="G283" s="349"/>
      <c r="H283" s="280" t="str">
        <f aca="false">IF(G283="","",IF(LEN(G283)&gt;14,G283,REPLACE(REPLACE(G283,1,3,"XXX"),13,2,"XX")))</f>
        <v/>
      </c>
      <c r="I283" s="250"/>
      <c r="J283" s="250"/>
      <c r="K283" s="250"/>
      <c r="L283" s="303"/>
      <c r="M283" s="287"/>
      <c r="N283" s="287"/>
      <c r="O283" s="287"/>
      <c r="P283" s="287"/>
      <c r="Q283" s="287"/>
      <c r="R283" s="287"/>
      <c r="S283" s="287"/>
      <c r="T283" s="287"/>
      <c r="U283" s="287"/>
      <c r="V283" s="287"/>
      <c r="W283" s="287"/>
      <c r="X283" s="287"/>
      <c r="Y283" s="287"/>
      <c r="Z283" s="287"/>
    </row>
    <row r="284" customFormat="false" ht="12.75" hidden="false" customHeight="true" outlineLevel="0" collapsed="false">
      <c r="A284" s="302" t="n">
        <v>281</v>
      </c>
      <c r="B284" s="303"/>
      <c r="C284" s="251"/>
      <c r="D284" s="278"/>
      <c r="E284" s="253"/>
      <c r="F284" s="280"/>
      <c r="G284" s="349"/>
      <c r="H284" s="280" t="str">
        <f aca="false">IF(G284="","",IF(LEN(G284)&gt;14,G284,REPLACE(REPLACE(G284,1,3,"XXX"),13,2,"XX")))</f>
        <v/>
      </c>
      <c r="I284" s="250"/>
      <c r="J284" s="250"/>
      <c r="K284" s="250"/>
      <c r="L284" s="303"/>
      <c r="M284" s="287"/>
      <c r="N284" s="287"/>
      <c r="O284" s="287"/>
      <c r="P284" s="287"/>
      <c r="Q284" s="287"/>
      <c r="R284" s="287"/>
      <c r="S284" s="287"/>
      <c r="T284" s="287"/>
      <c r="U284" s="287"/>
      <c r="V284" s="287"/>
      <c r="W284" s="287"/>
      <c r="X284" s="287"/>
      <c r="Y284" s="287"/>
      <c r="Z284" s="287"/>
    </row>
    <row r="285" customFormat="false" ht="12.75" hidden="false" customHeight="true" outlineLevel="0" collapsed="false">
      <c r="A285" s="302" t="n">
        <v>282</v>
      </c>
      <c r="B285" s="303"/>
      <c r="C285" s="251"/>
      <c r="D285" s="278"/>
      <c r="E285" s="253"/>
      <c r="F285" s="280"/>
      <c r="G285" s="349"/>
      <c r="H285" s="280" t="str">
        <f aca="false">IF(G285="","",IF(LEN(G285)&gt;14,G285,REPLACE(REPLACE(G285,1,3,"XXX"),13,2,"XX")))</f>
        <v/>
      </c>
      <c r="I285" s="250"/>
      <c r="J285" s="250"/>
      <c r="K285" s="250"/>
      <c r="L285" s="303"/>
      <c r="M285" s="287"/>
      <c r="N285" s="287"/>
      <c r="O285" s="287"/>
      <c r="P285" s="287"/>
      <c r="Q285" s="287"/>
      <c r="R285" s="287"/>
      <c r="S285" s="287"/>
      <c r="T285" s="287"/>
      <c r="U285" s="287"/>
      <c r="V285" s="287"/>
      <c r="W285" s="287"/>
      <c r="X285" s="287"/>
      <c r="Y285" s="287"/>
      <c r="Z285" s="287"/>
    </row>
    <row r="286" customFormat="false" ht="12.75" hidden="false" customHeight="true" outlineLevel="0" collapsed="false">
      <c r="A286" s="302" t="n">
        <v>283</v>
      </c>
      <c r="B286" s="303"/>
      <c r="C286" s="251"/>
      <c r="D286" s="278"/>
      <c r="E286" s="253"/>
      <c r="F286" s="280"/>
      <c r="G286" s="349"/>
      <c r="H286" s="280" t="str">
        <f aca="false">IF(G286="","",IF(LEN(G286)&gt;14,G286,REPLACE(REPLACE(G286,1,3,"XXX"),13,2,"XX")))</f>
        <v/>
      </c>
      <c r="I286" s="250"/>
      <c r="J286" s="250"/>
      <c r="K286" s="250"/>
      <c r="L286" s="303"/>
      <c r="M286" s="287"/>
      <c r="N286" s="287"/>
      <c r="O286" s="287"/>
      <c r="P286" s="287"/>
      <c r="Q286" s="287"/>
      <c r="R286" s="287"/>
      <c r="S286" s="287"/>
      <c r="T286" s="287"/>
      <c r="U286" s="287"/>
      <c r="V286" s="287"/>
      <c r="W286" s="287"/>
      <c r="X286" s="287"/>
      <c r="Y286" s="287"/>
      <c r="Z286" s="287"/>
    </row>
    <row r="287" customFormat="false" ht="12.75" hidden="false" customHeight="true" outlineLevel="0" collapsed="false">
      <c r="A287" s="302" t="n">
        <v>284</v>
      </c>
      <c r="B287" s="303"/>
      <c r="C287" s="251"/>
      <c r="D287" s="278"/>
      <c r="E287" s="253"/>
      <c r="F287" s="280"/>
      <c r="G287" s="349"/>
      <c r="H287" s="280" t="str">
        <f aca="false">IF(G287="","",IF(LEN(G287)&gt;14,G287,REPLACE(REPLACE(G287,1,3,"XXX"),13,2,"XX")))</f>
        <v/>
      </c>
      <c r="I287" s="250"/>
      <c r="J287" s="250"/>
      <c r="K287" s="250"/>
      <c r="L287" s="303"/>
      <c r="M287" s="287"/>
      <c r="N287" s="287"/>
      <c r="O287" s="287"/>
      <c r="P287" s="287"/>
      <c r="Q287" s="287"/>
      <c r="R287" s="287"/>
      <c r="S287" s="287"/>
      <c r="T287" s="287"/>
      <c r="U287" s="287"/>
      <c r="V287" s="287"/>
      <c r="W287" s="287"/>
      <c r="X287" s="287"/>
      <c r="Y287" s="287"/>
      <c r="Z287" s="287"/>
    </row>
    <row r="288" customFormat="false" ht="12.75" hidden="false" customHeight="true" outlineLevel="0" collapsed="false">
      <c r="A288" s="302" t="n">
        <v>285</v>
      </c>
      <c r="B288" s="303"/>
      <c r="C288" s="251"/>
      <c r="D288" s="278"/>
      <c r="E288" s="253"/>
      <c r="F288" s="280"/>
      <c r="G288" s="349"/>
      <c r="H288" s="280" t="str">
        <f aca="false">IF(G288="","",IF(LEN(G288)&gt;14,G288,REPLACE(REPLACE(G288,1,3,"XXX"),13,2,"XX")))</f>
        <v/>
      </c>
      <c r="I288" s="250"/>
      <c r="J288" s="250"/>
      <c r="K288" s="250"/>
      <c r="L288" s="303"/>
      <c r="M288" s="287"/>
      <c r="N288" s="287"/>
      <c r="O288" s="287"/>
      <c r="P288" s="287"/>
      <c r="Q288" s="287"/>
      <c r="R288" s="287"/>
      <c r="S288" s="287"/>
      <c r="T288" s="287"/>
      <c r="U288" s="287"/>
      <c r="V288" s="287"/>
      <c r="W288" s="287"/>
      <c r="X288" s="287"/>
      <c r="Y288" s="287"/>
      <c r="Z288" s="287"/>
    </row>
    <row r="289" customFormat="false" ht="12.75" hidden="false" customHeight="true" outlineLevel="0" collapsed="false">
      <c r="A289" s="302" t="n">
        <v>286</v>
      </c>
      <c r="B289" s="303"/>
      <c r="C289" s="251"/>
      <c r="D289" s="278"/>
      <c r="E289" s="253"/>
      <c r="F289" s="280"/>
      <c r="G289" s="349"/>
      <c r="H289" s="280" t="str">
        <f aca="false">IF(G289="","",IF(LEN(G289)&gt;14,G289,REPLACE(REPLACE(G289,1,3,"XXX"),13,2,"XX")))</f>
        <v/>
      </c>
      <c r="I289" s="250"/>
      <c r="J289" s="250"/>
      <c r="K289" s="250"/>
      <c r="L289" s="303"/>
      <c r="M289" s="287"/>
      <c r="N289" s="287"/>
      <c r="O289" s="287"/>
      <c r="P289" s="287"/>
      <c r="Q289" s="287"/>
      <c r="R289" s="287"/>
      <c r="S289" s="287"/>
      <c r="T289" s="287"/>
      <c r="U289" s="287"/>
      <c r="V289" s="287"/>
      <c r="W289" s="287"/>
      <c r="X289" s="287"/>
      <c r="Y289" s="287"/>
      <c r="Z289" s="287"/>
    </row>
    <row r="290" customFormat="false" ht="12.75" hidden="false" customHeight="true" outlineLevel="0" collapsed="false">
      <c r="A290" s="302" t="n">
        <v>287</v>
      </c>
      <c r="B290" s="303"/>
      <c r="C290" s="251"/>
      <c r="D290" s="278"/>
      <c r="E290" s="253"/>
      <c r="F290" s="280"/>
      <c r="G290" s="349"/>
      <c r="H290" s="280" t="str">
        <f aca="false">IF(G290="","",IF(LEN(G290)&gt;14,G290,REPLACE(REPLACE(G290,1,3,"XXX"),13,2,"XX")))</f>
        <v/>
      </c>
      <c r="I290" s="250"/>
      <c r="J290" s="250"/>
      <c r="K290" s="250"/>
      <c r="L290" s="303"/>
      <c r="M290" s="287"/>
      <c r="N290" s="287"/>
      <c r="O290" s="287"/>
      <c r="P290" s="287"/>
      <c r="Q290" s="287"/>
      <c r="R290" s="287"/>
      <c r="S290" s="287"/>
      <c r="T290" s="287"/>
      <c r="U290" s="287"/>
      <c r="V290" s="287"/>
      <c r="W290" s="287"/>
      <c r="X290" s="287"/>
      <c r="Y290" s="287"/>
      <c r="Z290" s="287"/>
    </row>
    <row r="291" customFormat="false" ht="12.75" hidden="false" customHeight="true" outlineLevel="0" collapsed="false">
      <c r="A291" s="302" t="n">
        <v>288</v>
      </c>
      <c r="B291" s="303"/>
      <c r="C291" s="251"/>
      <c r="D291" s="278"/>
      <c r="E291" s="253"/>
      <c r="F291" s="280"/>
      <c r="G291" s="349"/>
      <c r="H291" s="280" t="str">
        <f aca="false">IF(G291="","",IF(LEN(G291)&gt;14,G291,REPLACE(REPLACE(G291,1,3,"XXX"),13,2,"XX")))</f>
        <v/>
      </c>
      <c r="I291" s="250"/>
      <c r="J291" s="250"/>
      <c r="K291" s="250"/>
      <c r="L291" s="303"/>
      <c r="M291" s="287"/>
      <c r="N291" s="287"/>
      <c r="O291" s="287"/>
      <c r="P291" s="287"/>
      <c r="Q291" s="287"/>
      <c r="R291" s="287"/>
      <c r="S291" s="287"/>
      <c r="T291" s="287"/>
      <c r="U291" s="287"/>
      <c r="V291" s="287"/>
      <c r="W291" s="287"/>
      <c r="X291" s="287"/>
      <c r="Y291" s="287"/>
      <c r="Z291" s="287"/>
    </row>
    <row r="292" customFormat="false" ht="12.75" hidden="false" customHeight="true" outlineLevel="0" collapsed="false">
      <c r="A292" s="302" t="n">
        <v>289</v>
      </c>
      <c r="B292" s="303"/>
      <c r="C292" s="251"/>
      <c r="D292" s="278"/>
      <c r="E292" s="253"/>
      <c r="F292" s="280"/>
      <c r="G292" s="349"/>
      <c r="H292" s="280" t="str">
        <f aca="false">IF(G292="","",IF(LEN(G292)&gt;14,G292,REPLACE(REPLACE(G292,1,3,"XXX"),13,2,"XX")))</f>
        <v/>
      </c>
      <c r="I292" s="250"/>
      <c r="J292" s="250"/>
      <c r="K292" s="250"/>
      <c r="L292" s="303"/>
      <c r="M292" s="287"/>
      <c r="N292" s="287"/>
      <c r="O292" s="287"/>
      <c r="P292" s="287"/>
      <c r="Q292" s="287"/>
      <c r="R292" s="287"/>
      <c r="S292" s="287"/>
      <c r="T292" s="287"/>
      <c r="U292" s="287"/>
      <c r="V292" s="287"/>
      <c r="W292" s="287"/>
      <c r="X292" s="287"/>
      <c r="Y292" s="287"/>
      <c r="Z292" s="287"/>
    </row>
    <row r="293" customFormat="false" ht="12.75" hidden="false" customHeight="true" outlineLevel="0" collapsed="false">
      <c r="A293" s="302" t="n">
        <v>290</v>
      </c>
      <c r="B293" s="303"/>
      <c r="C293" s="251"/>
      <c r="D293" s="278"/>
      <c r="E293" s="253"/>
      <c r="F293" s="280"/>
      <c r="G293" s="349"/>
      <c r="H293" s="280" t="str">
        <f aca="false">IF(G293="","",IF(LEN(G293)&gt;14,G293,REPLACE(REPLACE(G293,1,3,"XXX"),13,2,"XX")))</f>
        <v/>
      </c>
      <c r="I293" s="250"/>
      <c r="J293" s="250"/>
      <c r="K293" s="250"/>
      <c r="L293" s="303"/>
      <c r="M293" s="287"/>
      <c r="N293" s="287"/>
      <c r="O293" s="287"/>
      <c r="P293" s="287"/>
      <c r="Q293" s="287"/>
      <c r="R293" s="287"/>
      <c r="S293" s="287"/>
      <c r="T293" s="287"/>
      <c r="U293" s="287"/>
      <c r="V293" s="287"/>
      <c r="W293" s="287"/>
      <c r="X293" s="287"/>
      <c r="Y293" s="287"/>
      <c r="Z293" s="287"/>
    </row>
    <row r="294" customFormat="false" ht="12.75" hidden="false" customHeight="true" outlineLevel="0" collapsed="false">
      <c r="A294" s="302" t="n">
        <v>291</v>
      </c>
      <c r="B294" s="303"/>
      <c r="C294" s="251"/>
      <c r="D294" s="278"/>
      <c r="E294" s="253"/>
      <c r="F294" s="280"/>
      <c r="G294" s="349"/>
      <c r="H294" s="280" t="str">
        <f aca="false">IF(G294="","",IF(LEN(G294)&gt;14,G294,REPLACE(REPLACE(G294,1,3,"XXX"),13,2,"XX")))</f>
        <v/>
      </c>
      <c r="I294" s="250"/>
      <c r="J294" s="250"/>
      <c r="K294" s="250"/>
      <c r="L294" s="303"/>
      <c r="M294" s="287"/>
      <c r="N294" s="287"/>
      <c r="O294" s="287"/>
      <c r="P294" s="287"/>
      <c r="Q294" s="287"/>
      <c r="R294" s="287"/>
      <c r="S294" s="287"/>
      <c r="T294" s="287"/>
      <c r="U294" s="287"/>
      <c r="V294" s="287"/>
      <c r="W294" s="287"/>
      <c r="X294" s="287"/>
      <c r="Y294" s="287"/>
      <c r="Z294" s="287"/>
    </row>
    <row r="295" customFormat="false" ht="12.75" hidden="false" customHeight="true" outlineLevel="0" collapsed="false">
      <c r="A295" s="302" t="n">
        <v>292</v>
      </c>
      <c r="B295" s="303"/>
      <c r="C295" s="251"/>
      <c r="D295" s="278"/>
      <c r="E295" s="253"/>
      <c r="F295" s="280"/>
      <c r="G295" s="349"/>
      <c r="H295" s="280" t="str">
        <f aca="false">IF(G295="","",IF(LEN(G295)&gt;14,G295,REPLACE(REPLACE(G295,1,3,"XXX"),13,2,"XX")))</f>
        <v/>
      </c>
      <c r="I295" s="250"/>
      <c r="J295" s="250"/>
      <c r="K295" s="250"/>
      <c r="L295" s="303"/>
      <c r="M295" s="287"/>
      <c r="N295" s="287"/>
      <c r="O295" s="287"/>
      <c r="P295" s="287"/>
      <c r="Q295" s="287"/>
      <c r="R295" s="287"/>
      <c r="S295" s="287"/>
      <c r="T295" s="287"/>
      <c r="U295" s="287"/>
      <c r="V295" s="287"/>
      <c r="W295" s="287"/>
      <c r="X295" s="287"/>
      <c r="Y295" s="287"/>
      <c r="Z295" s="287"/>
    </row>
    <row r="296" customFormat="false" ht="12.75" hidden="false" customHeight="true" outlineLevel="0" collapsed="false">
      <c r="A296" s="302" t="n">
        <v>293</v>
      </c>
      <c r="B296" s="303"/>
      <c r="C296" s="251"/>
      <c r="D296" s="278"/>
      <c r="E296" s="253"/>
      <c r="F296" s="280"/>
      <c r="G296" s="349"/>
      <c r="H296" s="280" t="str">
        <f aca="false">IF(G296="","",IF(LEN(G296)&gt;14,G296,REPLACE(REPLACE(G296,1,3,"XXX"),13,2,"XX")))</f>
        <v/>
      </c>
      <c r="I296" s="250"/>
      <c r="J296" s="250"/>
      <c r="K296" s="250"/>
      <c r="L296" s="303"/>
      <c r="M296" s="287"/>
      <c r="N296" s="287"/>
      <c r="O296" s="287"/>
      <c r="P296" s="287"/>
      <c r="Q296" s="287"/>
      <c r="R296" s="287"/>
      <c r="S296" s="287"/>
      <c r="T296" s="287"/>
      <c r="U296" s="287"/>
      <c r="V296" s="287"/>
      <c r="W296" s="287"/>
      <c r="X296" s="287"/>
      <c r="Y296" s="287"/>
      <c r="Z296" s="287"/>
    </row>
    <row r="297" customFormat="false" ht="12.75" hidden="false" customHeight="true" outlineLevel="0" collapsed="false">
      <c r="A297" s="302" t="n">
        <v>294</v>
      </c>
      <c r="B297" s="303"/>
      <c r="C297" s="251"/>
      <c r="D297" s="278"/>
      <c r="E297" s="253"/>
      <c r="F297" s="280"/>
      <c r="G297" s="349"/>
      <c r="H297" s="280" t="str">
        <f aca="false">IF(G297="","",IF(LEN(G297)&gt;14,G297,REPLACE(REPLACE(G297,1,3,"XXX"),13,2,"XX")))</f>
        <v/>
      </c>
      <c r="I297" s="250"/>
      <c r="J297" s="250"/>
      <c r="K297" s="250"/>
      <c r="L297" s="303"/>
      <c r="M297" s="287"/>
      <c r="N297" s="287"/>
      <c r="O297" s="287"/>
      <c r="P297" s="287"/>
      <c r="Q297" s="287"/>
      <c r="R297" s="287"/>
      <c r="S297" s="287"/>
      <c r="T297" s="287"/>
      <c r="U297" s="287"/>
      <c r="V297" s="287"/>
      <c r="W297" s="287"/>
      <c r="X297" s="287"/>
      <c r="Y297" s="287"/>
      <c r="Z297" s="287"/>
    </row>
    <row r="298" customFormat="false" ht="12.75" hidden="false" customHeight="true" outlineLevel="0" collapsed="false">
      <c r="A298" s="302" t="n">
        <v>295</v>
      </c>
      <c r="B298" s="303"/>
      <c r="C298" s="251"/>
      <c r="D298" s="278"/>
      <c r="E298" s="253"/>
      <c r="F298" s="280"/>
      <c r="G298" s="349"/>
      <c r="H298" s="280" t="str">
        <f aca="false">IF(G298="","",IF(LEN(G298)&gt;14,G298,REPLACE(REPLACE(G298,1,3,"XXX"),13,2,"XX")))</f>
        <v/>
      </c>
      <c r="I298" s="250"/>
      <c r="J298" s="250"/>
      <c r="K298" s="250"/>
      <c r="L298" s="303"/>
      <c r="M298" s="287"/>
      <c r="N298" s="287"/>
      <c r="O298" s="287"/>
      <c r="P298" s="287"/>
      <c r="Q298" s="287"/>
      <c r="R298" s="287"/>
      <c r="S298" s="287"/>
      <c r="T298" s="287"/>
      <c r="U298" s="287"/>
      <c r="V298" s="287"/>
      <c r="W298" s="287"/>
      <c r="X298" s="287"/>
      <c r="Y298" s="287"/>
      <c r="Z298" s="287"/>
    </row>
    <row r="299" customFormat="false" ht="12.75" hidden="false" customHeight="true" outlineLevel="0" collapsed="false">
      <c r="A299" s="302" t="n">
        <v>296</v>
      </c>
      <c r="B299" s="303"/>
      <c r="C299" s="251"/>
      <c r="D299" s="278"/>
      <c r="E299" s="253"/>
      <c r="F299" s="280"/>
      <c r="G299" s="349"/>
      <c r="H299" s="280" t="str">
        <f aca="false">IF(G299="","",IF(LEN(G299)&gt;14,G299,REPLACE(REPLACE(G299,1,3,"XXX"),13,2,"XX")))</f>
        <v/>
      </c>
      <c r="I299" s="250"/>
      <c r="J299" s="250"/>
      <c r="K299" s="250"/>
      <c r="L299" s="303"/>
      <c r="M299" s="287"/>
      <c r="N299" s="287"/>
      <c r="O299" s="287"/>
      <c r="P299" s="287"/>
      <c r="Q299" s="287"/>
      <c r="R299" s="287"/>
      <c r="S299" s="287"/>
      <c r="T299" s="287"/>
      <c r="U299" s="287"/>
      <c r="V299" s="287"/>
      <c r="W299" s="287"/>
      <c r="X299" s="287"/>
      <c r="Y299" s="287"/>
      <c r="Z299" s="287"/>
    </row>
    <row r="300" customFormat="false" ht="12.75" hidden="false" customHeight="true" outlineLevel="0" collapsed="false">
      <c r="A300" s="302" t="n">
        <v>297</v>
      </c>
      <c r="B300" s="303"/>
      <c r="C300" s="251"/>
      <c r="D300" s="278"/>
      <c r="E300" s="253"/>
      <c r="F300" s="280"/>
      <c r="G300" s="349"/>
      <c r="H300" s="280" t="str">
        <f aca="false">IF(G300="","",IF(LEN(G300)&gt;14,G300,REPLACE(REPLACE(G300,1,3,"XXX"),13,2,"XX")))</f>
        <v/>
      </c>
      <c r="I300" s="250"/>
      <c r="J300" s="250"/>
      <c r="K300" s="250"/>
      <c r="L300" s="303"/>
      <c r="M300" s="287"/>
      <c r="N300" s="287"/>
      <c r="O300" s="287"/>
      <c r="P300" s="287"/>
      <c r="Q300" s="287"/>
      <c r="R300" s="287"/>
      <c r="S300" s="287"/>
      <c r="T300" s="287"/>
      <c r="U300" s="287"/>
      <c r="V300" s="287"/>
      <c r="W300" s="287"/>
      <c r="X300" s="287"/>
      <c r="Y300" s="287"/>
      <c r="Z300" s="287"/>
    </row>
    <row r="301" customFormat="false" ht="12.75" hidden="false" customHeight="true" outlineLevel="0" collapsed="false">
      <c r="A301" s="302" t="n">
        <v>298</v>
      </c>
      <c r="B301" s="303"/>
      <c r="C301" s="251"/>
      <c r="D301" s="278"/>
      <c r="E301" s="253"/>
      <c r="F301" s="280"/>
      <c r="G301" s="349"/>
      <c r="H301" s="280" t="str">
        <f aca="false">IF(G301="","",IF(LEN(G301)&gt;14,G301,REPLACE(REPLACE(G301,1,3,"XXX"),13,2,"XX")))</f>
        <v/>
      </c>
      <c r="I301" s="250"/>
      <c r="J301" s="250"/>
      <c r="K301" s="250"/>
      <c r="L301" s="303"/>
      <c r="M301" s="287"/>
      <c r="N301" s="287"/>
      <c r="O301" s="287"/>
      <c r="P301" s="287"/>
      <c r="Q301" s="287"/>
      <c r="R301" s="287"/>
      <c r="S301" s="287"/>
      <c r="T301" s="287"/>
      <c r="U301" s="287"/>
      <c r="V301" s="287"/>
      <c r="W301" s="287"/>
      <c r="X301" s="287"/>
      <c r="Y301" s="287"/>
      <c r="Z301" s="287"/>
    </row>
    <row r="302" customFormat="false" ht="12.75" hidden="false" customHeight="true" outlineLevel="0" collapsed="false">
      <c r="A302" s="302" t="n">
        <v>299</v>
      </c>
      <c r="B302" s="303"/>
      <c r="C302" s="251"/>
      <c r="D302" s="278"/>
      <c r="E302" s="253"/>
      <c r="F302" s="280"/>
      <c r="G302" s="349"/>
      <c r="H302" s="280" t="str">
        <f aca="false">IF(G302="","",IF(LEN(G302)&gt;14,G302,REPLACE(REPLACE(G302,1,3,"XXX"),13,2,"XX")))</f>
        <v/>
      </c>
      <c r="I302" s="250"/>
      <c r="J302" s="250"/>
      <c r="K302" s="250"/>
      <c r="L302" s="303"/>
      <c r="M302" s="287"/>
      <c r="N302" s="287"/>
      <c r="O302" s="287"/>
      <c r="P302" s="287"/>
      <c r="Q302" s="287"/>
      <c r="R302" s="287"/>
      <c r="S302" s="287"/>
      <c r="T302" s="287"/>
      <c r="U302" s="287"/>
      <c r="V302" s="287"/>
      <c r="W302" s="287"/>
      <c r="X302" s="287"/>
      <c r="Y302" s="287"/>
      <c r="Z302" s="287"/>
    </row>
    <row r="303" customFormat="false" ht="12.75" hidden="false" customHeight="true" outlineLevel="0" collapsed="false">
      <c r="A303" s="302" t="n">
        <v>300</v>
      </c>
      <c r="B303" s="303"/>
      <c r="C303" s="251"/>
      <c r="D303" s="278"/>
      <c r="E303" s="253"/>
      <c r="F303" s="280"/>
      <c r="G303" s="349"/>
      <c r="H303" s="280" t="str">
        <f aca="false">IF(G303="","",IF(LEN(G303)&gt;14,G303,REPLACE(REPLACE(G303,1,3,"XXX"),13,2,"XX")))</f>
        <v/>
      </c>
      <c r="I303" s="250"/>
      <c r="J303" s="250"/>
      <c r="K303" s="250"/>
      <c r="L303" s="303"/>
      <c r="M303" s="287"/>
      <c r="N303" s="287"/>
      <c r="O303" s="287"/>
      <c r="P303" s="287"/>
      <c r="Q303" s="287"/>
      <c r="R303" s="287"/>
      <c r="S303" s="287"/>
      <c r="T303" s="287"/>
      <c r="U303" s="287"/>
      <c r="V303" s="287"/>
      <c r="W303" s="287"/>
      <c r="X303" s="287"/>
      <c r="Y303" s="287"/>
      <c r="Z303" s="287"/>
    </row>
    <row r="304" customFormat="false" ht="12.75" hidden="false" customHeight="true" outlineLevel="0" collapsed="false">
      <c r="A304" s="302" t="n">
        <v>301</v>
      </c>
      <c r="B304" s="303"/>
      <c r="C304" s="251"/>
      <c r="D304" s="278"/>
      <c r="E304" s="253"/>
      <c r="F304" s="280"/>
      <c r="G304" s="349"/>
      <c r="H304" s="280" t="str">
        <f aca="false">IF(G304="","",IF(LEN(G304)&gt;14,G304,REPLACE(REPLACE(G304,1,3,"XXX"),13,2,"XX")))</f>
        <v/>
      </c>
      <c r="I304" s="250"/>
      <c r="J304" s="250"/>
      <c r="K304" s="250"/>
      <c r="L304" s="303"/>
      <c r="M304" s="287"/>
      <c r="N304" s="287"/>
      <c r="O304" s="287"/>
      <c r="P304" s="287"/>
      <c r="Q304" s="287"/>
      <c r="R304" s="287"/>
      <c r="S304" s="287"/>
      <c r="T304" s="287"/>
      <c r="U304" s="287"/>
      <c r="V304" s="287"/>
      <c r="W304" s="287"/>
      <c r="X304" s="287"/>
      <c r="Y304" s="287"/>
      <c r="Z304" s="287"/>
    </row>
    <row r="305" customFormat="false" ht="12.75" hidden="false" customHeight="true" outlineLevel="0" collapsed="false">
      <c r="A305" s="302" t="n">
        <v>302</v>
      </c>
      <c r="B305" s="303"/>
      <c r="C305" s="251"/>
      <c r="D305" s="278"/>
      <c r="E305" s="253"/>
      <c r="F305" s="280"/>
      <c r="G305" s="349"/>
      <c r="H305" s="280" t="str">
        <f aca="false">IF(G305="","",IF(LEN(G305)&gt;14,G305,REPLACE(REPLACE(G305,1,3,"XXX"),13,2,"XX")))</f>
        <v/>
      </c>
      <c r="I305" s="250"/>
      <c r="J305" s="250"/>
      <c r="K305" s="250"/>
      <c r="L305" s="303"/>
      <c r="M305" s="287"/>
      <c r="N305" s="287"/>
      <c r="O305" s="287"/>
      <c r="P305" s="287"/>
      <c r="Q305" s="287"/>
      <c r="R305" s="287"/>
      <c r="S305" s="287"/>
      <c r="T305" s="287"/>
      <c r="U305" s="287"/>
      <c r="V305" s="287"/>
      <c r="W305" s="287"/>
      <c r="X305" s="287"/>
      <c r="Y305" s="287"/>
      <c r="Z305" s="287"/>
    </row>
    <row r="306" customFormat="false" ht="12.75" hidden="false" customHeight="true" outlineLevel="0" collapsed="false">
      <c r="A306" s="302" t="n">
        <v>303</v>
      </c>
      <c r="B306" s="303"/>
      <c r="C306" s="251"/>
      <c r="D306" s="278"/>
      <c r="E306" s="253"/>
      <c r="F306" s="280"/>
      <c r="G306" s="349"/>
      <c r="H306" s="280" t="str">
        <f aca="false">IF(G306="","",IF(LEN(G306)&gt;14,G306,REPLACE(REPLACE(G306,1,3,"XXX"),13,2,"XX")))</f>
        <v/>
      </c>
      <c r="I306" s="250"/>
      <c r="J306" s="250"/>
      <c r="K306" s="250"/>
      <c r="L306" s="303"/>
      <c r="M306" s="287"/>
      <c r="N306" s="287"/>
      <c r="O306" s="287"/>
      <c r="P306" s="287"/>
      <c r="Q306" s="287"/>
      <c r="R306" s="287"/>
      <c r="S306" s="287"/>
      <c r="T306" s="287"/>
      <c r="U306" s="287"/>
      <c r="V306" s="287"/>
      <c r="W306" s="287"/>
      <c r="X306" s="287"/>
      <c r="Y306" s="287"/>
      <c r="Z306" s="287"/>
    </row>
    <row r="307" customFormat="false" ht="12.75" hidden="false" customHeight="true" outlineLevel="0" collapsed="false">
      <c r="A307" s="302" t="n">
        <v>304</v>
      </c>
      <c r="B307" s="303"/>
      <c r="C307" s="251"/>
      <c r="D307" s="278"/>
      <c r="E307" s="253"/>
      <c r="F307" s="280"/>
      <c r="G307" s="349"/>
      <c r="H307" s="280" t="str">
        <f aca="false">IF(G307="","",IF(LEN(G307)&gt;14,G307,REPLACE(REPLACE(G307,1,3,"XXX"),13,2,"XX")))</f>
        <v/>
      </c>
      <c r="I307" s="250"/>
      <c r="J307" s="250"/>
      <c r="K307" s="250"/>
      <c r="L307" s="303"/>
      <c r="M307" s="287"/>
      <c r="N307" s="287"/>
      <c r="O307" s="287"/>
      <c r="P307" s="287"/>
      <c r="Q307" s="287"/>
      <c r="R307" s="287"/>
      <c r="S307" s="287"/>
      <c r="T307" s="287"/>
      <c r="U307" s="287"/>
      <c r="V307" s="287"/>
      <c r="W307" s="287"/>
      <c r="X307" s="287"/>
      <c r="Y307" s="287"/>
      <c r="Z307" s="287"/>
    </row>
    <row r="308" customFormat="false" ht="12.75" hidden="false" customHeight="true" outlineLevel="0" collapsed="false">
      <c r="A308" s="302" t="n">
        <v>305</v>
      </c>
      <c r="B308" s="303"/>
      <c r="C308" s="251"/>
      <c r="D308" s="278"/>
      <c r="E308" s="253"/>
      <c r="F308" s="280"/>
      <c r="G308" s="349"/>
      <c r="H308" s="280" t="str">
        <f aca="false">IF(G308="","",IF(LEN(G308)&gt;14,G308,REPLACE(REPLACE(G308,1,3,"XXX"),13,2,"XX")))</f>
        <v/>
      </c>
      <c r="I308" s="250"/>
      <c r="J308" s="250"/>
      <c r="K308" s="250"/>
      <c r="L308" s="303"/>
      <c r="M308" s="287"/>
      <c r="N308" s="287"/>
      <c r="O308" s="287"/>
      <c r="P308" s="287"/>
      <c r="Q308" s="287"/>
      <c r="R308" s="287"/>
      <c r="S308" s="287"/>
      <c r="T308" s="287"/>
      <c r="U308" s="287"/>
      <c r="V308" s="287"/>
      <c r="W308" s="287"/>
      <c r="X308" s="287"/>
      <c r="Y308" s="287"/>
      <c r="Z308" s="287"/>
    </row>
    <row r="309" customFormat="false" ht="12.75" hidden="false" customHeight="true" outlineLevel="0" collapsed="false">
      <c r="A309" s="302" t="n">
        <v>306</v>
      </c>
      <c r="B309" s="303"/>
      <c r="C309" s="251"/>
      <c r="D309" s="278"/>
      <c r="E309" s="253"/>
      <c r="F309" s="280"/>
      <c r="G309" s="349"/>
      <c r="H309" s="280" t="str">
        <f aca="false">IF(G309="","",IF(LEN(G309)&gt;14,G309,REPLACE(REPLACE(G309,1,3,"XXX"),13,2,"XX")))</f>
        <v/>
      </c>
      <c r="I309" s="250"/>
      <c r="J309" s="250"/>
      <c r="K309" s="250"/>
      <c r="L309" s="303"/>
      <c r="M309" s="287"/>
      <c r="N309" s="287"/>
      <c r="O309" s="287"/>
      <c r="P309" s="287"/>
      <c r="Q309" s="287"/>
      <c r="R309" s="287"/>
      <c r="S309" s="287"/>
      <c r="T309" s="287"/>
      <c r="U309" s="287"/>
      <c r="V309" s="287"/>
      <c r="W309" s="287"/>
      <c r="X309" s="287"/>
      <c r="Y309" s="287"/>
      <c r="Z309" s="287"/>
    </row>
    <row r="310" customFormat="false" ht="12.75" hidden="false" customHeight="true" outlineLevel="0" collapsed="false">
      <c r="A310" s="302" t="n">
        <v>307</v>
      </c>
      <c r="B310" s="303"/>
      <c r="C310" s="251"/>
      <c r="D310" s="278"/>
      <c r="E310" s="253"/>
      <c r="F310" s="280"/>
      <c r="G310" s="349"/>
      <c r="H310" s="280" t="str">
        <f aca="false">IF(G310="","",IF(LEN(G310)&gt;14,G310,REPLACE(REPLACE(G310,1,3,"XXX"),13,2,"XX")))</f>
        <v/>
      </c>
      <c r="I310" s="250"/>
      <c r="J310" s="250"/>
      <c r="K310" s="250"/>
      <c r="L310" s="303"/>
      <c r="M310" s="287"/>
      <c r="N310" s="287"/>
      <c r="O310" s="287"/>
      <c r="P310" s="287"/>
      <c r="Q310" s="287"/>
      <c r="R310" s="287"/>
      <c r="S310" s="287"/>
      <c r="T310" s="287"/>
      <c r="U310" s="287"/>
      <c r="V310" s="287"/>
      <c r="W310" s="287"/>
      <c r="X310" s="287"/>
      <c r="Y310" s="287"/>
      <c r="Z310" s="287"/>
    </row>
    <row r="311" customFormat="false" ht="12.75" hidden="false" customHeight="true" outlineLevel="0" collapsed="false">
      <c r="A311" s="302" t="n">
        <v>308</v>
      </c>
      <c r="B311" s="303"/>
      <c r="C311" s="251"/>
      <c r="D311" s="278"/>
      <c r="E311" s="253"/>
      <c r="F311" s="280"/>
      <c r="G311" s="349"/>
      <c r="H311" s="280" t="str">
        <f aca="false">IF(G311="","",IF(LEN(G311)&gt;14,G311,REPLACE(REPLACE(G311,1,3,"XXX"),13,2,"XX")))</f>
        <v/>
      </c>
      <c r="I311" s="250"/>
      <c r="J311" s="250"/>
      <c r="K311" s="250"/>
      <c r="L311" s="303"/>
      <c r="M311" s="287"/>
      <c r="N311" s="287"/>
      <c r="O311" s="287"/>
      <c r="P311" s="287"/>
      <c r="Q311" s="287"/>
      <c r="R311" s="287"/>
      <c r="S311" s="287"/>
      <c r="T311" s="287"/>
      <c r="U311" s="287"/>
      <c r="V311" s="287"/>
      <c r="W311" s="287"/>
      <c r="X311" s="287"/>
      <c r="Y311" s="287"/>
      <c r="Z311" s="287"/>
    </row>
    <row r="312" customFormat="false" ht="12.75" hidden="false" customHeight="true" outlineLevel="0" collapsed="false">
      <c r="A312" s="302" t="n">
        <v>309</v>
      </c>
      <c r="B312" s="303"/>
      <c r="C312" s="251"/>
      <c r="D312" s="278"/>
      <c r="E312" s="253"/>
      <c r="F312" s="280"/>
      <c r="G312" s="349"/>
      <c r="H312" s="280" t="str">
        <f aca="false">IF(G312="","",IF(LEN(G312)&gt;14,G312,REPLACE(REPLACE(G312,1,3,"XXX"),13,2,"XX")))</f>
        <v/>
      </c>
      <c r="I312" s="250"/>
      <c r="J312" s="250"/>
      <c r="K312" s="250"/>
      <c r="L312" s="303"/>
      <c r="M312" s="287"/>
      <c r="N312" s="287"/>
      <c r="O312" s="287"/>
      <c r="P312" s="287"/>
      <c r="Q312" s="287"/>
      <c r="R312" s="287"/>
      <c r="S312" s="287"/>
      <c r="T312" s="287"/>
      <c r="U312" s="287"/>
      <c r="V312" s="287"/>
      <c r="W312" s="287"/>
      <c r="X312" s="287"/>
      <c r="Y312" s="287"/>
      <c r="Z312" s="287"/>
    </row>
    <row r="313" customFormat="false" ht="12.75" hidden="false" customHeight="true" outlineLevel="0" collapsed="false">
      <c r="A313" s="302" t="n">
        <v>310</v>
      </c>
      <c r="B313" s="303"/>
      <c r="C313" s="251"/>
      <c r="D313" s="278"/>
      <c r="E313" s="253"/>
      <c r="F313" s="280"/>
      <c r="G313" s="349"/>
      <c r="H313" s="280" t="str">
        <f aca="false">IF(G313="","",IF(LEN(G313)&gt;14,G313,REPLACE(REPLACE(G313,1,3,"XXX"),13,2,"XX")))</f>
        <v/>
      </c>
      <c r="I313" s="250"/>
      <c r="J313" s="250"/>
      <c r="K313" s="250"/>
      <c r="L313" s="303"/>
      <c r="M313" s="287"/>
      <c r="N313" s="287"/>
      <c r="O313" s="287"/>
      <c r="P313" s="287"/>
      <c r="Q313" s="287"/>
      <c r="R313" s="287"/>
      <c r="S313" s="287"/>
      <c r="T313" s="287"/>
      <c r="U313" s="287"/>
      <c r="V313" s="287"/>
      <c r="W313" s="287"/>
      <c r="X313" s="287"/>
      <c r="Y313" s="287"/>
      <c r="Z313" s="287"/>
    </row>
    <row r="314" customFormat="false" ht="12.75" hidden="false" customHeight="true" outlineLevel="0" collapsed="false">
      <c r="A314" s="302" t="n">
        <v>311</v>
      </c>
      <c r="B314" s="303"/>
      <c r="C314" s="251"/>
      <c r="D314" s="278"/>
      <c r="E314" s="253"/>
      <c r="F314" s="280"/>
      <c r="G314" s="349"/>
      <c r="H314" s="280" t="str">
        <f aca="false">IF(G314="","",IF(LEN(G314)&gt;14,G314,REPLACE(REPLACE(G314,1,3,"XXX"),13,2,"XX")))</f>
        <v/>
      </c>
      <c r="I314" s="250"/>
      <c r="J314" s="250"/>
      <c r="K314" s="250"/>
      <c r="L314" s="303"/>
      <c r="M314" s="287"/>
      <c r="N314" s="287"/>
      <c r="O314" s="287"/>
      <c r="P314" s="287"/>
      <c r="Q314" s="287"/>
      <c r="R314" s="287"/>
      <c r="S314" s="287"/>
      <c r="T314" s="287"/>
      <c r="U314" s="287"/>
      <c r="V314" s="287"/>
      <c r="W314" s="287"/>
      <c r="X314" s="287"/>
      <c r="Y314" s="287"/>
      <c r="Z314" s="287"/>
    </row>
    <row r="315" customFormat="false" ht="12.75" hidden="false" customHeight="true" outlineLevel="0" collapsed="false">
      <c r="A315" s="302" t="n">
        <v>312</v>
      </c>
      <c r="B315" s="303"/>
      <c r="C315" s="251"/>
      <c r="D315" s="278"/>
      <c r="E315" s="253"/>
      <c r="F315" s="280"/>
      <c r="G315" s="349"/>
      <c r="H315" s="280" t="str">
        <f aca="false">IF(G315="","",IF(LEN(G315)&gt;14,G315,REPLACE(REPLACE(G315,1,3,"XXX"),13,2,"XX")))</f>
        <v/>
      </c>
      <c r="I315" s="250"/>
      <c r="J315" s="250"/>
      <c r="K315" s="250"/>
      <c r="L315" s="303"/>
      <c r="M315" s="287"/>
      <c r="N315" s="287"/>
      <c r="O315" s="287"/>
      <c r="P315" s="287"/>
      <c r="Q315" s="287"/>
      <c r="R315" s="287"/>
      <c r="S315" s="287"/>
      <c r="T315" s="287"/>
      <c r="U315" s="287"/>
      <c r="V315" s="287"/>
      <c r="W315" s="287"/>
      <c r="X315" s="287"/>
      <c r="Y315" s="287"/>
      <c r="Z315" s="287"/>
    </row>
    <row r="316" customFormat="false" ht="12.75" hidden="false" customHeight="true" outlineLevel="0" collapsed="false">
      <c r="A316" s="302" t="n">
        <v>313</v>
      </c>
      <c r="B316" s="303"/>
      <c r="C316" s="251"/>
      <c r="D316" s="278"/>
      <c r="E316" s="253"/>
      <c r="F316" s="280"/>
      <c r="G316" s="349"/>
      <c r="H316" s="280" t="str">
        <f aca="false">IF(G316="","",IF(LEN(G316)&gt;14,G316,REPLACE(REPLACE(G316,1,3,"XXX"),13,2,"XX")))</f>
        <v/>
      </c>
      <c r="I316" s="250"/>
      <c r="J316" s="250"/>
      <c r="K316" s="250"/>
      <c r="L316" s="303"/>
      <c r="M316" s="287"/>
      <c r="N316" s="287"/>
      <c r="O316" s="287"/>
      <c r="P316" s="287"/>
      <c r="Q316" s="287"/>
      <c r="R316" s="287"/>
      <c r="S316" s="287"/>
      <c r="T316" s="287"/>
      <c r="U316" s="287"/>
      <c r="V316" s="287"/>
      <c r="W316" s="287"/>
      <c r="X316" s="287"/>
      <c r="Y316" s="287"/>
      <c r="Z316" s="287"/>
    </row>
    <row r="317" customFormat="false" ht="12.75" hidden="false" customHeight="true" outlineLevel="0" collapsed="false">
      <c r="A317" s="302" t="n">
        <v>314</v>
      </c>
      <c r="B317" s="303"/>
      <c r="C317" s="251"/>
      <c r="D317" s="278"/>
      <c r="E317" s="253"/>
      <c r="F317" s="280"/>
      <c r="G317" s="349"/>
      <c r="H317" s="280" t="str">
        <f aca="false">IF(G317="","",IF(LEN(G317)&gt;14,G317,REPLACE(REPLACE(G317,1,3,"XXX"),13,2,"XX")))</f>
        <v/>
      </c>
      <c r="I317" s="250"/>
      <c r="J317" s="250"/>
      <c r="K317" s="250"/>
      <c r="L317" s="303"/>
      <c r="M317" s="287"/>
      <c r="N317" s="287"/>
      <c r="O317" s="287"/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</row>
    <row r="318" customFormat="false" ht="12.75" hidden="false" customHeight="true" outlineLevel="0" collapsed="false">
      <c r="A318" s="302" t="n">
        <v>315</v>
      </c>
      <c r="B318" s="303"/>
      <c r="C318" s="251"/>
      <c r="D318" s="278"/>
      <c r="E318" s="253"/>
      <c r="F318" s="280"/>
      <c r="G318" s="349"/>
      <c r="H318" s="280" t="str">
        <f aca="false">IF(G318="","",IF(LEN(G318)&gt;14,G318,REPLACE(REPLACE(G318,1,3,"XXX"),13,2,"XX")))</f>
        <v/>
      </c>
      <c r="I318" s="250"/>
      <c r="J318" s="250"/>
      <c r="K318" s="250"/>
      <c r="L318" s="303"/>
      <c r="M318" s="287"/>
      <c r="N318" s="287"/>
      <c r="O318" s="287"/>
      <c r="P318" s="287"/>
      <c r="Q318" s="287"/>
      <c r="R318" s="287"/>
      <c r="S318" s="287"/>
      <c r="T318" s="287"/>
      <c r="U318" s="287"/>
      <c r="V318" s="287"/>
      <c r="W318" s="287"/>
      <c r="X318" s="287"/>
      <c r="Y318" s="287"/>
      <c r="Z318" s="287"/>
    </row>
    <row r="319" customFormat="false" ht="12.75" hidden="false" customHeight="true" outlineLevel="0" collapsed="false">
      <c r="A319" s="302" t="n">
        <v>316</v>
      </c>
      <c r="B319" s="303"/>
      <c r="C319" s="251"/>
      <c r="D319" s="278"/>
      <c r="E319" s="253"/>
      <c r="F319" s="280"/>
      <c r="G319" s="349"/>
      <c r="H319" s="280" t="str">
        <f aca="false">IF(G319="","",IF(LEN(G319)&gt;14,G319,REPLACE(REPLACE(G319,1,3,"XXX"),13,2,"XX")))</f>
        <v/>
      </c>
      <c r="I319" s="250"/>
      <c r="J319" s="250"/>
      <c r="K319" s="250"/>
      <c r="L319" s="303"/>
      <c r="M319" s="287"/>
      <c r="N319" s="287"/>
      <c r="O319" s="287"/>
      <c r="P319" s="287"/>
      <c r="Q319" s="287"/>
      <c r="R319" s="287"/>
      <c r="S319" s="287"/>
      <c r="T319" s="287"/>
      <c r="U319" s="287"/>
      <c r="V319" s="287"/>
      <c r="W319" s="287"/>
      <c r="X319" s="287"/>
      <c r="Y319" s="287"/>
      <c r="Z319" s="287"/>
    </row>
    <row r="320" customFormat="false" ht="12.75" hidden="false" customHeight="true" outlineLevel="0" collapsed="false">
      <c r="A320" s="302" t="n">
        <v>317</v>
      </c>
      <c r="B320" s="303"/>
      <c r="C320" s="251"/>
      <c r="D320" s="278"/>
      <c r="E320" s="253"/>
      <c r="F320" s="280"/>
      <c r="G320" s="349"/>
      <c r="H320" s="280" t="str">
        <f aca="false">IF(G320="","",IF(LEN(G320)&gt;14,G320,REPLACE(REPLACE(G320,1,3,"XXX"),13,2,"XX")))</f>
        <v/>
      </c>
      <c r="I320" s="250"/>
      <c r="J320" s="250"/>
      <c r="K320" s="250"/>
      <c r="L320" s="303"/>
      <c r="M320" s="287"/>
      <c r="N320" s="287"/>
      <c r="O320" s="287"/>
      <c r="P320" s="287"/>
      <c r="Q320" s="287"/>
      <c r="R320" s="287"/>
      <c r="S320" s="287"/>
      <c r="T320" s="287"/>
      <c r="U320" s="287"/>
      <c r="V320" s="287"/>
      <c r="W320" s="287"/>
      <c r="X320" s="287"/>
      <c r="Y320" s="287"/>
      <c r="Z320" s="287"/>
    </row>
    <row r="321" customFormat="false" ht="12.75" hidden="false" customHeight="true" outlineLevel="0" collapsed="false">
      <c r="A321" s="302" t="n">
        <v>318</v>
      </c>
      <c r="B321" s="303"/>
      <c r="C321" s="251"/>
      <c r="D321" s="278"/>
      <c r="E321" s="253"/>
      <c r="F321" s="280"/>
      <c r="G321" s="349"/>
      <c r="H321" s="280" t="str">
        <f aca="false">IF(G321="","",IF(LEN(G321)&gt;14,G321,REPLACE(REPLACE(G321,1,3,"XXX"),13,2,"XX")))</f>
        <v/>
      </c>
      <c r="I321" s="250"/>
      <c r="J321" s="250"/>
      <c r="K321" s="250"/>
      <c r="L321" s="303"/>
      <c r="M321" s="287"/>
      <c r="N321" s="287"/>
      <c r="O321" s="287"/>
      <c r="P321" s="287"/>
      <c r="Q321" s="287"/>
      <c r="R321" s="287"/>
      <c r="S321" s="287"/>
      <c r="T321" s="287"/>
      <c r="U321" s="287"/>
      <c r="V321" s="287"/>
      <c r="W321" s="287"/>
      <c r="X321" s="287"/>
      <c r="Y321" s="287"/>
      <c r="Z321" s="287"/>
    </row>
    <row r="322" customFormat="false" ht="12.75" hidden="false" customHeight="true" outlineLevel="0" collapsed="false">
      <c r="A322" s="302" t="n">
        <v>319</v>
      </c>
      <c r="B322" s="303"/>
      <c r="C322" s="251"/>
      <c r="D322" s="278"/>
      <c r="E322" s="253"/>
      <c r="F322" s="280"/>
      <c r="G322" s="349"/>
      <c r="H322" s="280" t="str">
        <f aca="false">IF(G322="","",IF(LEN(G322)&gt;14,G322,REPLACE(REPLACE(G322,1,3,"XXX"),13,2,"XX")))</f>
        <v/>
      </c>
      <c r="I322" s="250"/>
      <c r="J322" s="250"/>
      <c r="K322" s="250"/>
      <c r="L322" s="303"/>
      <c r="M322" s="287"/>
      <c r="N322" s="287"/>
      <c r="O322" s="287"/>
      <c r="P322" s="287"/>
      <c r="Q322" s="287"/>
      <c r="R322" s="287"/>
      <c r="S322" s="287"/>
      <c r="T322" s="287"/>
      <c r="U322" s="287"/>
      <c r="V322" s="287"/>
      <c r="W322" s="287"/>
      <c r="X322" s="287"/>
      <c r="Y322" s="287"/>
      <c r="Z322" s="287"/>
    </row>
    <row r="323" customFormat="false" ht="12.75" hidden="false" customHeight="true" outlineLevel="0" collapsed="false">
      <c r="A323" s="302" t="n">
        <v>320</v>
      </c>
      <c r="B323" s="303"/>
      <c r="C323" s="251"/>
      <c r="D323" s="278"/>
      <c r="E323" s="253"/>
      <c r="F323" s="280"/>
      <c r="G323" s="349"/>
      <c r="H323" s="280" t="str">
        <f aca="false">IF(G323="","",IF(LEN(G323)&gt;14,G323,REPLACE(REPLACE(G323,1,3,"XXX"),13,2,"XX")))</f>
        <v/>
      </c>
      <c r="I323" s="250"/>
      <c r="J323" s="250"/>
      <c r="K323" s="250"/>
      <c r="L323" s="303"/>
      <c r="M323" s="287"/>
      <c r="N323" s="287"/>
      <c r="O323" s="287"/>
      <c r="P323" s="287"/>
      <c r="Q323" s="287"/>
      <c r="R323" s="287"/>
      <c r="S323" s="287"/>
      <c r="T323" s="287"/>
      <c r="U323" s="287"/>
      <c r="V323" s="287"/>
      <c r="W323" s="287"/>
      <c r="X323" s="287"/>
      <c r="Y323" s="287"/>
      <c r="Z323" s="287"/>
    </row>
    <row r="324" customFormat="false" ht="12.75" hidden="false" customHeight="true" outlineLevel="0" collapsed="false">
      <c r="A324" s="302" t="n">
        <v>321</v>
      </c>
      <c r="B324" s="303"/>
      <c r="C324" s="251"/>
      <c r="D324" s="278"/>
      <c r="E324" s="253"/>
      <c r="F324" s="280"/>
      <c r="G324" s="349"/>
      <c r="H324" s="280" t="str">
        <f aca="false">IF(G324="","",IF(LEN(G324)&gt;14,G324,REPLACE(REPLACE(G324,1,3,"XXX"),13,2,"XX")))</f>
        <v/>
      </c>
      <c r="I324" s="250"/>
      <c r="J324" s="250"/>
      <c r="K324" s="250"/>
      <c r="L324" s="303"/>
      <c r="M324" s="287"/>
      <c r="N324" s="287"/>
      <c r="O324" s="287"/>
      <c r="P324" s="287"/>
      <c r="Q324" s="287"/>
      <c r="R324" s="287"/>
      <c r="S324" s="287"/>
      <c r="T324" s="287"/>
      <c r="U324" s="287"/>
      <c r="V324" s="287"/>
      <c r="W324" s="287"/>
      <c r="X324" s="287"/>
      <c r="Y324" s="287"/>
      <c r="Z324" s="287"/>
    </row>
    <row r="325" customFormat="false" ht="12.75" hidden="false" customHeight="true" outlineLevel="0" collapsed="false">
      <c r="A325" s="302" t="n">
        <v>322</v>
      </c>
      <c r="B325" s="303"/>
      <c r="C325" s="251"/>
      <c r="D325" s="278"/>
      <c r="E325" s="253"/>
      <c r="F325" s="280"/>
      <c r="G325" s="349"/>
      <c r="H325" s="280" t="str">
        <f aca="false">IF(G325="","",IF(LEN(G325)&gt;14,G325,REPLACE(REPLACE(G325,1,3,"XXX"),13,2,"XX")))</f>
        <v/>
      </c>
      <c r="I325" s="250"/>
      <c r="J325" s="250"/>
      <c r="K325" s="250"/>
      <c r="L325" s="303"/>
      <c r="M325" s="287"/>
      <c r="N325" s="287"/>
      <c r="O325" s="287"/>
      <c r="P325" s="287"/>
      <c r="Q325" s="287"/>
      <c r="R325" s="287"/>
      <c r="S325" s="287"/>
      <c r="T325" s="287"/>
      <c r="U325" s="287"/>
      <c r="V325" s="287"/>
      <c r="W325" s="287"/>
      <c r="X325" s="287"/>
      <c r="Y325" s="287"/>
      <c r="Z325" s="287"/>
    </row>
    <row r="326" customFormat="false" ht="12.75" hidden="false" customHeight="true" outlineLevel="0" collapsed="false">
      <c r="A326" s="302" t="n">
        <v>323</v>
      </c>
      <c r="B326" s="303"/>
      <c r="C326" s="251"/>
      <c r="D326" s="278"/>
      <c r="E326" s="253"/>
      <c r="F326" s="280"/>
      <c r="G326" s="349"/>
      <c r="H326" s="280" t="str">
        <f aca="false">IF(G326="","",IF(LEN(G326)&gt;14,G326,REPLACE(REPLACE(G326,1,3,"XXX"),13,2,"XX")))</f>
        <v/>
      </c>
      <c r="I326" s="250"/>
      <c r="J326" s="250"/>
      <c r="K326" s="250"/>
      <c r="L326" s="303"/>
      <c r="M326" s="287"/>
      <c r="N326" s="287"/>
      <c r="O326" s="287"/>
      <c r="P326" s="287"/>
      <c r="Q326" s="287"/>
      <c r="R326" s="287"/>
      <c r="S326" s="287"/>
      <c r="T326" s="287"/>
      <c r="U326" s="287"/>
      <c r="V326" s="287"/>
      <c r="W326" s="287"/>
      <c r="X326" s="287"/>
      <c r="Y326" s="287"/>
      <c r="Z326" s="287"/>
    </row>
    <row r="327" customFormat="false" ht="12.75" hidden="false" customHeight="true" outlineLevel="0" collapsed="false">
      <c r="A327" s="302" t="n">
        <v>324</v>
      </c>
      <c r="B327" s="303"/>
      <c r="C327" s="251"/>
      <c r="D327" s="278"/>
      <c r="E327" s="253"/>
      <c r="F327" s="280"/>
      <c r="G327" s="349"/>
      <c r="H327" s="280" t="str">
        <f aca="false">IF(G327="","",IF(LEN(G327)&gt;14,G327,REPLACE(REPLACE(G327,1,3,"XXX"),13,2,"XX")))</f>
        <v/>
      </c>
      <c r="I327" s="250"/>
      <c r="J327" s="250"/>
      <c r="K327" s="250"/>
      <c r="L327" s="303"/>
      <c r="M327" s="287"/>
      <c r="N327" s="287"/>
      <c r="O327" s="287"/>
      <c r="P327" s="287"/>
      <c r="Q327" s="287"/>
      <c r="R327" s="287"/>
      <c r="S327" s="287"/>
      <c r="T327" s="287"/>
      <c r="U327" s="287"/>
      <c r="V327" s="287"/>
      <c r="W327" s="287"/>
      <c r="X327" s="287"/>
      <c r="Y327" s="287"/>
      <c r="Z327" s="287"/>
    </row>
    <row r="328" customFormat="false" ht="12.75" hidden="false" customHeight="true" outlineLevel="0" collapsed="false">
      <c r="A328" s="302" t="n">
        <v>325</v>
      </c>
      <c r="B328" s="303"/>
      <c r="C328" s="251"/>
      <c r="D328" s="278"/>
      <c r="E328" s="253"/>
      <c r="F328" s="280"/>
      <c r="G328" s="349"/>
      <c r="H328" s="280" t="str">
        <f aca="false">IF(G328="","",IF(LEN(G328)&gt;14,G328,REPLACE(REPLACE(G328,1,3,"XXX"),13,2,"XX")))</f>
        <v/>
      </c>
      <c r="I328" s="250"/>
      <c r="J328" s="250"/>
      <c r="K328" s="250"/>
      <c r="L328" s="303"/>
      <c r="M328" s="287"/>
      <c r="N328" s="287"/>
      <c r="O328" s="287"/>
      <c r="P328" s="287"/>
      <c r="Q328" s="287"/>
      <c r="R328" s="287"/>
      <c r="S328" s="287"/>
      <c r="T328" s="287"/>
      <c r="U328" s="287"/>
      <c r="V328" s="287"/>
      <c r="W328" s="287"/>
      <c r="X328" s="287"/>
      <c r="Y328" s="287"/>
      <c r="Z328" s="287"/>
    </row>
    <row r="329" customFormat="false" ht="12.75" hidden="false" customHeight="true" outlineLevel="0" collapsed="false">
      <c r="A329" s="302" t="n">
        <v>326</v>
      </c>
      <c r="B329" s="303"/>
      <c r="C329" s="251"/>
      <c r="D329" s="278"/>
      <c r="E329" s="253"/>
      <c r="F329" s="280"/>
      <c r="G329" s="349"/>
      <c r="H329" s="280" t="str">
        <f aca="false">IF(G329="","",IF(LEN(G329)&gt;14,G329,REPLACE(REPLACE(G329,1,3,"XXX"),13,2,"XX")))</f>
        <v/>
      </c>
      <c r="I329" s="250"/>
      <c r="J329" s="250"/>
      <c r="K329" s="250"/>
      <c r="L329" s="303"/>
      <c r="M329" s="287"/>
      <c r="N329" s="287"/>
      <c r="O329" s="287"/>
      <c r="P329" s="287"/>
      <c r="Q329" s="287"/>
      <c r="R329" s="287"/>
      <c r="S329" s="287"/>
      <c r="T329" s="287"/>
      <c r="U329" s="287"/>
      <c r="V329" s="287"/>
      <c r="W329" s="287"/>
      <c r="X329" s="287"/>
      <c r="Y329" s="287"/>
      <c r="Z329" s="287"/>
    </row>
    <row r="330" customFormat="false" ht="12.75" hidden="false" customHeight="true" outlineLevel="0" collapsed="false">
      <c r="A330" s="302" t="n">
        <v>327</v>
      </c>
      <c r="B330" s="303"/>
      <c r="C330" s="251"/>
      <c r="D330" s="278"/>
      <c r="E330" s="253"/>
      <c r="F330" s="280"/>
      <c r="G330" s="349"/>
      <c r="H330" s="280" t="str">
        <f aca="false">IF(G330="","",IF(LEN(G330)&gt;14,G330,REPLACE(REPLACE(G330,1,3,"XXX"),13,2,"XX")))</f>
        <v/>
      </c>
      <c r="I330" s="250"/>
      <c r="J330" s="250"/>
      <c r="K330" s="250"/>
      <c r="L330" s="303"/>
      <c r="M330" s="287"/>
      <c r="N330" s="287"/>
      <c r="O330" s="287"/>
      <c r="P330" s="287"/>
      <c r="Q330" s="287"/>
      <c r="R330" s="287"/>
      <c r="S330" s="287"/>
      <c r="T330" s="287"/>
      <c r="U330" s="287"/>
      <c r="V330" s="287"/>
      <c r="W330" s="287"/>
      <c r="X330" s="287"/>
      <c r="Y330" s="287"/>
      <c r="Z330" s="287"/>
    </row>
    <row r="331" customFormat="false" ht="12.75" hidden="false" customHeight="true" outlineLevel="0" collapsed="false">
      <c r="A331" s="302" t="n">
        <v>328</v>
      </c>
      <c r="B331" s="303"/>
      <c r="C331" s="251"/>
      <c r="D331" s="278"/>
      <c r="E331" s="253"/>
      <c r="F331" s="280"/>
      <c r="G331" s="349"/>
      <c r="H331" s="280" t="str">
        <f aca="false">IF(G331="","",IF(LEN(G331)&gt;14,G331,REPLACE(REPLACE(G331,1,3,"XXX"),13,2,"XX")))</f>
        <v/>
      </c>
      <c r="I331" s="250"/>
      <c r="J331" s="250"/>
      <c r="K331" s="250"/>
      <c r="L331" s="303"/>
      <c r="M331" s="287"/>
      <c r="N331" s="287"/>
      <c r="O331" s="287"/>
      <c r="P331" s="287"/>
      <c r="Q331" s="287"/>
      <c r="R331" s="287"/>
      <c r="S331" s="287"/>
      <c r="T331" s="287"/>
      <c r="U331" s="287"/>
      <c r="V331" s="287"/>
      <c r="W331" s="287"/>
      <c r="X331" s="287"/>
      <c r="Y331" s="287"/>
      <c r="Z331" s="287"/>
    </row>
    <row r="332" customFormat="false" ht="12.75" hidden="false" customHeight="true" outlineLevel="0" collapsed="false">
      <c r="A332" s="302" t="n">
        <v>329</v>
      </c>
      <c r="B332" s="303"/>
      <c r="C332" s="251"/>
      <c r="D332" s="278"/>
      <c r="E332" s="253"/>
      <c r="F332" s="280"/>
      <c r="G332" s="349"/>
      <c r="H332" s="280" t="str">
        <f aca="false">IF(G332="","",IF(LEN(G332)&gt;14,G332,REPLACE(REPLACE(G332,1,3,"XXX"),13,2,"XX")))</f>
        <v/>
      </c>
      <c r="I332" s="250"/>
      <c r="J332" s="250"/>
      <c r="K332" s="250"/>
      <c r="L332" s="303"/>
      <c r="M332" s="287"/>
      <c r="N332" s="287"/>
      <c r="O332" s="287"/>
      <c r="P332" s="287"/>
      <c r="Q332" s="287"/>
      <c r="R332" s="287"/>
      <c r="S332" s="287"/>
      <c r="T332" s="287"/>
      <c r="U332" s="287"/>
      <c r="V332" s="287"/>
      <c r="W332" s="287"/>
      <c r="X332" s="287"/>
      <c r="Y332" s="287"/>
      <c r="Z332" s="287"/>
    </row>
    <row r="333" customFormat="false" ht="12.75" hidden="false" customHeight="true" outlineLevel="0" collapsed="false">
      <c r="A333" s="302" t="n">
        <v>330</v>
      </c>
      <c r="B333" s="303"/>
      <c r="C333" s="251"/>
      <c r="D333" s="278"/>
      <c r="E333" s="253"/>
      <c r="F333" s="280"/>
      <c r="G333" s="349"/>
      <c r="H333" s="280" t="str">
        <f aca="false">IF(G333="","",IF(LEN(G333)&gt;14,G333,REPLACE(REPLACE(G333,1,3,"XXX"),13,2,"XX")))</f>
        <v/>
      </c>
      <c r="I333" s="250"/>
      <c r="J333" s="250"/>
      <c r="K333" s="250"/>
      <c r="L333" s="303"/>
      <c r="M333" s="287"/>
      <c r="N333" s="287"/>
      <c r="O333" s="287"/>
      <c r="P333" s="287"/>
      <c r="Q333" s="287"/>
      <c r="R333" s="287"/>
      <c r="S333" s="287"/>
      <c r="T333" s="287"/>
      <c r="U333" s="287"/>
      <c r="V333" s="287"/>
      <c r="W333" s="287"/>
      <c r="X333" s="287"/>
      <c r="Y333" s="287"/>
      <c r="Z333" s="287"/>
    </row>
    <row r="334" customFormat="false" ht="12.75" hidden="false" customHeight="true" outlineLevel="0" collapsed="false">
      <c r="A334" s="302" t="n">
        <v>331</v>
      </c>
      <c r="B334" s="303"/>
      <c r="C334" s="251"/>
      <c r="D334" s="278"/>
      <c r="E334" s="253"/>
      <c r="F334" s="280"/>
      <c r="G334" s="349"/>
      <c r="H334" s="280" t="str">
        <f aca="false">IF(G334="","",IF(LEN(G334)&gt;14,G334,REPLACE(REPLACE(G334,1,3,"XXX"),13,2,"XX")))</f>
        <v/>
      </c>
      <c r="I334" s="250"/>
      <c r="J334" s="250"/>
      <c r="K334" s="250"/>
      <c r="L334" s="303"/>
      <c r="M334" s="287"/>
      <c r="N334" s="287"/>
      <c r="O334" s="287"/>
      <c r="P334" s="287"/>
      <c r="Q334" s="287"/>
      <c r="R334" s="287"/>
      <c r="S334" s="287"/>
      <c r="T334" s="287"/>
      <c r="U334" s="287"/>
      <c r="V334" s="287"/>
      <c r="W334" s="287"/>
      <c r="X334" s="287"/>
      <c r="Y334" s="287"/>
      <c r="Z334" s="287"/>
    </row>
    <row r="335" customFormat="false" ht="12.75" hidden="false" customHeight="true" outlineLevel="0" collapsed="false">
      <c r="A335" s="302" t="n">
        <v>332</v>
      </c>
      <c r="B335" s="303"/>
      <c r="C335" s="251"/>
      <c r="D335" s="278"/>
      <c r="E335" s="253"/>
      <c r="F335" s="280"/>
      <c r="G335" s="349"/>
      <c r="H335" s="280" t="str">
        <f aca="false">IF(G335="","",IF(LEN(G335)&gt;14,G335,REPLACE(REPLACE(G335,1,3,"XXX"),13,2,"XX")))</f>
        <v/>
      </c>
      <c r="I335" s="250"/>
      <c r="J335" s="250"/>
      <c r="K335" s="250"/>
      <c r="L335" s="303"/>
      <c r="M335" s="287"/>
      <c r="N335" s="287"/>
      <c r="O335" s="287"/>
      <c r="P335" s="287"/>
      <c r="Q335" s="287"/>
      <c r="R335" s="287"/>
      <c r="S335" s="287"/>
      <c r="T335" s="287"/>
      <c r="U335" s="287"/>
      <c r="V335" s="287"/>
      <c r="W335" s="287"/>
      <c r="X335" s="287"/>
      <c r="Y335" s="287"/>
      <c r="Z335" s="287"/>
    </row>
    <row r="336" customFormat="false" ht="12.75" hidden="false" customHeight="true" outlineLevel="0" collapsed="false">
      <c r="A336" s="302" t="n">
        <v>333</v>
      </c>
      <c r="B336" s="303"/>
      <c r="C336" s="251"/>
      <c r="D336" s="278"/>
      <c r="E336" s="253"/>
      <c r="F336" s="280"/>
      <c r="G336" s="349"/>
      <c r="H336" s="280" t="str">
        <f aca="false">IF(G336="","",IF(LEN(G336)&gt;14,G336,REPLACE(REPLACE(G336,1,3,"XXX"),13,2,"XX")))</f>
        <v/>
      </c>
      <c r="I336" s="250"/>
      <c r="J336" s="250"/>
      <c r="K336" s="250"/>
      <c r="L336" s="303"/>
      <c r="M336" s="287"/>
      <c r="N336" s="287"/>
      <c r="O336" s="287"/>
      <c r="P336" s="287"/>
      <c r="Q336" s="287"/>
      <c r="R336" s="287"/>
      <c r="S336" s="287"/>
      <c r="T336" s="287"/>
      <c r="U336" s="287"/>
      <c r="V336" s="287"/>
      <c r="W336" s="287"/>
      <c r="X336" s="287"/>
      <c r="Y336" s="287"/>
      <c r="Z336" s="287"/>
    </row>
    <row r="337" customFormat="false" ht="12.75" hidden="false" customHeight="true" outlineLevel="0" collapsed="false">
      <c r="A337" s="302" t="n">
        <v>334</v>
      </c>
      <c r="B337" s="303"/>
      <c r="C337" s="251"/>
      <c r="D337" s="278"/>
      <c r="E337" s="253"/>
      <c r="F337" s="280"/>
      <c r="G337" s="349"/>
      <c r="H337" s="280" t="str">
        <f aca="false">IF(G337="","",IF(LEN(G337)&gt;14,G337,REPLACE(REPLACE(G337,1,3,"XXX"),13,2,"XX")))</f>
        <v/>
      </c>
      <c r="I337" s="250"/>
      <c r="J337" s="250"/>
      <c r="K337" s="250"/>
      <c r="L337" s="303"/>
      <c r="M337" s="287"/>
      <c r="N337" s="287"/>
      <c r="O337" s="287"/>
      <c r="P337" s="287"/>
      <c r="Q337" s="287"/>
      <c r="R337" s="287"/>
      <c r="S337" s="287"/>
      <c r="T337" s="287"/>
      <c r="U337" s="287"/>
      <c r="V337" s="287"/>
      <c r="W337" s="287"/>
      <c r="X337" s="287"/>
      <c r="Y337" s="287"/>
      <c r="Z337" s="287"/>
    </row>
    <row r="338" customFormat="false" ht="12.75" hidden="false" customHeight="true" outlineLevel="0" collapsed="false">
      <c r="A338" s="302" t="n">
        <v>335</v>
      </c>
      <c r="B338" s="303"/>
      <c r="C338" s="251"/>
      <c r="D338" s="278"/>
      <c r="E338" s="253"/>
      <c r="F338" s="280"/>
      <c r="G338" s="349"/>
      <c r="H338" s="280" t="str">
        <f aca="false">IF(G338="","",IF(LEN(G338)&gt;14,G338,REPLACE(REPLACE(G338,1,3,"XXX"),13,2,"XX")))</f>
        <v/>
      </c>
      <c r="I338" s="250"/>
      <c r="J338" s="250"/>
      <c r="K338" s="250"/>
      <c r="L338" s="303"/>
      <c r="M338" s="287"/>
      <c r="N338" s="287"/>
      <c r="O338" s="287"/>
      <c r="P338" s="287"/>
      <c r="Q338" s="287"/>
      <c r="R338" s="287"/>
      <c r="S338" s="287"/>
      <c r="T338" s="287"/>
      <c r="U338" s="287"/>
      <c r="V338" s="287"/>
      <c r="W338" s="287"/>
      <c r="X338" s="287"/>
      <c r="Y338" s="287"/>
      <c r="Z338" s="287"/>
    </row>
    <row r="339" customFormat="false" ht="12.75" hidden="false" customHeight="true" outlineLevel="0" collapsed="false">
      <c r="A339" s="302" t="n">
        <v>336</v>
      </c>
      <c r="B339" s="303"/>
      <c r="C339" s="251"/>
      <c r="D339" s="278"/>
      <c r="E339" s="253"/>
      <c r="F339" s="280"/>
      <c r="G339" s="349"/>
      <c r="H339" s="280" t="str">
        <f aca="false">IF(G339="","",IF(LEN(G339)&gt;14,G339,REPLACE(REPLACE(G339,1,3,"XXX"),13,2,"XX")))</f>
        <v/>
      </c>
      <c r="I339" s="250"/>
      <c r="J339" s="250"/>
      <c r="K339" s="250"/>
      <c r="L339" s="303"/>
      <c r="M339" s="287"/>
      <c r="N339" s="287"/>
      <c r="O339" s="287"/>
      <c r="P339" s="287"/>
      <c r="Q339" s="287"/>
      <c r="R339" s="287"/>
      <c r="S339" s="287"/>
      <c r="T339" s="287"/>
      <c r="U339" s="287"/>
      <c r="V339" s="287"/>
      <c r="W339" s="287"/>
      <c r="X339" s="287"/>
      <c r="Y339" s="287"/>
      <c r="Z339" s="287"/>
    </row>
    <row r="340" customFormat="false" ht="12.75" hidden="false" customHeight="true" outlineLevel="0" collapsed="false">
      <c r="A340" s="302" t="n">
        <v>337</v>
      </c>
      <c r="B340" s="303"/>
      <c r="C340" s="251"/>
      <c r="D340" s="278"/>
      <c r="E340" s="253"/>
      <c r="F340" s="280"/>
      <c r="G340" s="349"/>
      <c r="H340" s="280" t="str">
        <f aca="false">IF(G340="","",IF(LEN(G340)&gt;14,G340,REPLACE(REPLACE(G340,1,3,"XXX"),13,2,"XX")))</f>
        <v/>
      </c>
      <c r="I340" s="250"/>
      <c r="J340" s="250"/>
      <c r="K340" s="250"/>
      <c r="L340" s="303"/>
      <c r="M340" s="287"/>
      <c r="N340" s="287"/>
      <c r="O340" s="287"/>
      <c r="P340" s="287"/>
      <c r="Q340" s="287"/>
      <c r="R340" s="287"/>
      <c r="S340" s="287"/>
      <c r="T340" s="287"/>
      <c r="U340" s="287"/>
      <c r="V340" s="287"/>
      <c r="W340" s="287"/>
      <c r="X340" s="287"/>
      <c r="Y340" s="287"/>
      <c r="Z340" s="287"/>
    </row>
    <row r="341" customFormat="false" ht="12.75" hidden="false" customHeight="true" outlineLevel="0" collapsed="false">
      <c r="A341" s="302" t="n">
        <v>338</v>
      </c>
      <c r="B341" s="303"/>
      <c r="C341" s="251"/>
      <c r="D341" s="278"/>
      <c r="E341" s="253"/>
      <c r="F341" s="280"/>
      <c r="G341" s="349"/>
      <c r="H341" s="280" t="str">
        <f aca="false">IF(G341="","",IF(LEN(G341)&gt;14,G341,REPLACE(REPLACE(G341,1,3,"XXX"),13,2,"XX")))</f>
        <v/>
      </c>
      <c r="I341" s="250"/>
      <c r="J341" s="250"/>
      <c r="K341" s="250"/>
      <c r="L341" s="303"/>
      <c r="M341" s="287"/>
      <c r="N341" s="287"/>
      <c r="O341" s="287"/>
      <c r="P341" s="287"/>
      <c r="Q341" s="287"/>
      <c r="R341" s="287"/>
      <c r="S341" s="287"/>
      <c r="T341" s="287"/>
      <c r="U341" s="287"/>
      <c r="V341" s="287"/>
      <c r="W341" s="287"/>
      <c r="X341" s="287"/>
      <c r="Y341" s="287"/>
      <c r="Z341" s="287"/>
    </row>
    <row r="342" customFormat="false" ht="12.75" hidden="false" customHeight="true" outlineLevel="0" collapsed="false">
      <c r="A342" s="302" t="n">
        <v>339</v>
      </c>
      <c r="B342" s="303"/>
      <c r="C342" s="251"/>
      <c r="D342" s="278"/>
      <c r="E342" s="253"/>
      <c r="F342" s="280"/>
      <c r="G342" s="349"/>
      <c r="H342" s="280" t="str">
        <f aca="false">IF(G342="","",IF(LEN(G342)&gt;14,G342,REPLACE(REPLACE(G342,1,3,"XXX"),13,2,"XX")))</f>
        <v/>
      </c>
      <c r="I342" s="250"/>
      <c r="J342" s="250"/>
      <c r="K342" s="250"/>
      <c r="L342" s="303"/>
      <c r="M342" s="287"/>
      <c r="N342" s="287"/>
      <c r="O342" s="287"/>
      <c r="P342" s="287"/>
      <c r="Q342" s="287"/>
      <c r="R342" s="287"/>
      <c r="S342" s="287"/>
      <c r="T342" s="287"/>
      <c r="U342" s="287"/>
      <c r="V342" s="287"/>
      <c r="W342" s="287"/>
      <c r="X342" s="287"/>
      <c r="Y342" s="287"/>
      <c r="Z342" s="287"/>
    </row>
    <row r="343" customFormat="false" ht="12.75" hidden="false" customHeight="true" outlineLevel="0" collapsed="false">
      <c r="A343" s="302" t="n">
        <v>340</v>
      </c>
      <c r="B343" s="303"/>
      <c r="C343" s="251"/>
      <c r="D343" s="278"/>
      <c r="E343" s="253"/>
      <c r="F343" s="280"/>
      <c r="G343" s="349"/>
      <c r="H343" s="280" t="str">
        <f aca="false">IF(G343="","",IF(LEN(G343)&gt;14,G343,REPLACE(REPLACE(G343,1,3,"XXX"),13,2,"XX")))</f>
        <v/>
      </c>
      <c r="I343" s="250"/>
      <c r="J343" s="250"/>
      <c r="K343" s="250"/>
      <c r="L343" s="303"/>
      <c r="M343" s="287"/>
      <c r="N343" s="287"/>
      <c r="O343" s="287"/>
      <c r="P343" s="287"/>
      <c r="Q343" s="287"/>
      <c r="R343" s="287"/>
      <c r="S343" s="287"/>
      <c r="T343" s="287"/>
      <c r="U343" s="287"/>
      <c r="V343" s="287"/>
      <c r="W343" s="287"/>
      <c r="X343" s="287"/>
      <c r="Y343" s="287"/>
      <c r="Z343" s="287"/>
    </row>
    <row r="344" customFormat="false" ht="12.75" hidden="false" customHeight="true" outlineLevel="0" collapsed="false">
      <c r="A344" s="302" t="n">
        <v>341</v>
      </c>
      <c r="B344" s="303"/>
      <c r="C344" s="251"/>
      <c r="D344" s="278"/>
      <c r="E344" s="253"/>
      <c r="F344" s="280"/>
      <c r="G344" s="349"/>
      <c r="H344" s="280" t="str">
        <f aca="false">IF(G344="","",IF(LEN(G344)&gt;14,G344,REPLACE(REPLACE(G344,1,3,"XXX"),13,2,"XX")))</f>
        <v/>
      </c>
      <c r="I344" s="250"/>
      <c r="J344" s="250"/>
      <c r="K344" s="250"/>
      <c r="L344" s="303"/>
      <c r="M344" s="287"/>
      <c r="N344" s="287"/>
      <c r="O344" s="287"/>
      <c r="P344" s="287"/>
      <c r="Q344" s="287"/>
      <c r="R344" s="287"/>
      <c r="S344" s="287"/>
      <c r="T344" s="287"/>
      <c r="U344" s="287"/>
      <c r="V344" s="287"/>
      <c r="W344" s="287"/>
      <c r="X344" s="287"/>
      <c r="Y344" s="287"/>
      <c r="Z344" s="287"/>
    </row>
    <row r="345" customFormat="false" ht="12.75" hidden="false" customHeight="true" outlineLevel="0" collapsed="false">
      <c r="A345" s="302" t="n">
        <v>342</v>
      </c>
      <c r="B345" s="303"/>
      <c r="C345" s="251"/>
      <c r="D345" s="278"/>
      <c r="E345" s="253"/>
      <c r="F345" s="280"/>
      <c r="G345" s="349"/>
      <c r="H345" s="280" t="str">
        <f aca="false">IF(G345="","",IF(LEN(G345)&gt;14,G345,REPLACE(REPLACE(G345,1,3,"XXX"),13,2,"XX")))</f>
        <v/>
      </c>
      <c r="I345" s="250"/>
      <c r="J345" s="250"/>
      <c r="K345" s="250"/>
      <c r="L345" s="303"/>
      <c r="M345" s="287"/>
      <c r="N345" s="287"/>
      <c r="O345" s="287"/>
      <c r="P345" s="287"/>
      <c r="Q345" s="287"/>
      <c r="R345" s="287"/>
      <c r="S345" s="287"/>
      <c r="T345" s="287"/>
      <c r="U345" s="287"/>
      <c r="V345" s="287"/>
      <c r="W345" s="287"/>
      <c r="X345" s="287"/>
      <c r="Y345" s="287"/>
      <c r="Z345" s="287"/>
    </row>
    <row r="346" customFormat="false" ht="12.75" hidden="false" customHeight="true" outlineLevel="0" collapsed="false">
      <c r="A346" s="302" t="n">
        <v>343</v>
      </c>
      <c r="B346" s="303"/>
      <c r="C346" s="251"/>
      <c r="D346" s="278"/>
      <c r="E346" s="253"/>
      <c r="F346" s="280"/>
      <c r="G346" s="349"/>
      <c r="H346" s="280" t="str">
        <f aca="false">IF(G346="","",IF(LEN(G346)&gt;14,G346,REPLACE(REPLACE(G346,1,3,"XXX"),13,2,"XX")))</f>
        <v/>
      </c>
      <c r="I346" s="250"/>
      <c r="J346" s="250"/>
      <c r="K346" s="250"/>
      <c r="L346" s="303"/>
      <c r="M346" s="287"/>
      <c r="N346" s="287"/>
      <c r="O346" s="287"/>
      <c r="P346" s="287"/>
      <c r="Q346" s="287"/>
      <c r="R346" s="287"/>
      <c r="S346" s="287"/>
      <c r="T346" s="287"/>
      <c r="U346" s="287"/>
      <c r="V346" s="287"/>
      <c r="W346" s="287"/>
      <c r="X346" s="287"/>
      <c r="Y346" s="287"/>
      <c r="Z346" s="287"/>
    </row>
    <row r="347" customFormat="false" ht="12.75" hidden="false" customHeight="true" outlineLevel="0" collapsed="false">
      <c r="A347" s="302" t="n">
        <v>344</v>
      </c>
      <c r="B347" s="303"/>
      <c r="C347" s="251"/>
      <c r="D347" s="278"/>
      <c r="E347" s="253"/>
      <c r="F347" s="280"/>
      <c r="G347" s="349"/>
      <c r="H347" s="280" t="str">
        <f aca="false">IF(G347="","",IF(LEN(G347)&gt;14,G347,REPLACE(REPLACE(G347,1,3,"XXX"),13,2,"XX")))</f>
        <v/>
      </c>
      <c r="I347" s="250"/>
      <c r="J347" s="250"/>
      <c r="K347" s="250"/>
      <c r="L347" s="303"/>
      <c r="M347" s="287"/>
      <c r="N347" s="287"/>
      <c r="O347" s="287"/>
      <c r="P347" s="287"/>
      <c r="Q347" s="287"/>
      <c r="R347" s="287"/>
      <c r="S347" s="287"/>
      <c r="T347" s="287"/>
      <c r="U347" s="287"/>
      <c r="V347" s="287"/>
      <c r="W347" s="287"/>
      <c r="X347" s="287"/>
      <c r="Y347" s="287"/>
      <c r="Z347" s="287"/>
    </row>
    <row r="348" customFormat="false" ht="12.75" hidden="false" customHeight="true" outlineLevel="0" collapsed="false">
      <c r="A348" s="302" t="n">
        <v>345</v>
      </c>
      <c r="B348" s="303"/>
      <c r="C348" s="251"/>
      <c r="D348" s="278"/>
      <c r="E348" s="253"/>
      <c r="F348" s="280"/>
      <c r="G348" s="349"/>
      <c r="H348" s="280" t="str">
        <f aca="false">IF(G348="","",IF(LEN(G348)&gt;14,G348,REPLACE(REPLACE(G348,1,3,"XXX"),13,2,"XX")))</f>
        <v/>
      </c>
      <c r="I348" s="250"/>
      <c r="J348" s="250"/>
      <c r="K348" s="250"/>
      <c r="L348" s="303"/>
      <c r="M348" s="287"/>
      <c r="N348" s="287"/>
      <c r="O348" s="287"/>
      <c r="P348" s="287"/>
      <c r="Q348" s="287"/>
      <c r="R348" s="287"/>
      <c r="S348" s="287"/>
      <c r="T348" s="287"/>
      <c r="U348" s="287"/>
      <c r="V348" s="287"/>
      <c r="W348" s="287"/>
      <c r="X348" s="287"/>
      <c r="Y348" s="287"/>
      <c r="Z348" s="287"/>
    </row>
    <row r="349" customFormat="false" ht="12.75" hidden="false" customHeight="true" outlineLevel="0" collapsed="false">
      <c r="A349" s="302" t="n">
        <v>346</v>
      </c>
      <c r="B349" s="303"/>
      <c r="C349" s="251"/>
      <c r="D349" s="278"/>
      <c r="E349" s="253"/>
      <c r="F349" s="280"/>
      <c r="G349" s="349"/>
      <c r="H349" s="280" t="str">
        <f aca="false">IF(G349="","",IF(LEN(G349)&gt;14,G349,REPLACE(REPLACE(G349,1,3,"XXX"),13,2,"XX")))</f>
        <v/>
      </c>
      <c r="I349" s="250"/>
      <c r="J349" s="250"/>
      <c r="K349" s="250"/>
      <c r="L349" s="303"/>
      <c r="M349" s="287"/>
      <c r="N349" s="287"/>
      <c r="O349" s="287"/>
      <c r="P349" s="287"/>
      <c r="Q349" s="287"/>
      <c r="R349" s="287"/>
      <c r="S349" s="287"/>
      <c r="T349" s="287"/>
      <c r="U349" s="287"/>
      <c r="V349" s="287"/>
      <c r="W349" s="287"/>
      <c r="X349" s="287"/>
      <c r="Y349" s="287"/>
      <c r="Z349" s="287"/>
    </row>
    <row r="350" customFormat="false" ht="12.75" hidden="false" customHeight="true" outlineLevel="0" collapsed="false">
      <c r="A350" s="302" t="n">
        <v>347</v>
      </c>
      <c r="B350" s="303"/>
      <c r="C350" s="251"/>
      <c r="D350" s="278"/>
      <c r="E350" s="253"/>
      <c r="F350" s="280"/>
      <c r="G350" s="349"/>
      <c r="H350" s="280" t="str">
        <f aca="false">IF(G350="","",IF(LEN(G350)&gt;14,G350,REPLACE(REPLACE(G350,1,3,"XXX"),13,2,"XX")))</f>
        <v/>
      </c>
      <c r="I350" s="250"/>
      <c r="J350" s="250"/>
      <c r="K350" s="250"/>
      <c r="L350" s="303"/>
      <c r="M350" s="287"/>
      <c r="N350" s="287"/>
      <c r="O350" s="287"/>
      <c r="P350" s="287"/>
      <c r="Q350" s="287"/>
      <c r="R350" s="287"/>
      <c r="S350" s="287"/>
      <c r="T350" s="287"/>
      <c r="U350" s="287"/>
      <c r="V350" s="287"/>
      <c r="W350" s="287"/>
      <c r="X350" s="287"/>
      <c r="Y350" s="287"/>
      <c r="Z350" s="287"/>
    </row>
    <row r="351" customFormat="false" ht="12.75" hidden="false" customHeight="true" outlineLevel="0" collapsed="false">
      <c r="A351" s="302" t="n">
        <v>348</v>
      </c>
      <c r="B351" s="303"/>
      <c r="C351" s="251"/>
      <c r="D351" s="278"/>
      <c r="E351" s="253"/>
      <c r="F351" s="280"/>
      <c r="G351" s="349"/>
      <c r="H351" s="280" t="str">
        <f aca="false">IF(G351="","",IF(LEN(G351)&gt;14,G351,REPLACE(REPLACE(G351,1,3,"XXX"),13,2,"XX")))</f>
        <v/>
      </c>
      <c r="I351" s="250"/>
      <c r="J351" s="250"/>
      <c r="K351" s="250"/>
      <c r="L351" s="303"/>
      <c r="M351" s="287"/>
      <c r="N351" s="287"/>
      <c r="O351" s="287"/>
      <c r="P351" s="287"/>
      <c r="Q351" s="287"/>
      <c r="R351" s="287"/>
      <c r="S351" s="287"/>
      <c r="T351" s="287"/>
      <c r="U351" s="287"/>
      <c r="V351" s="287"/>
      <c r="W351" s="287"/>
      <c r="X351" s="287"/>
      <c r="Y351" s="287"/>
      <c r="Z351" s="287"/>
    </row>
    <row r="352" customFormat="false" ht="12.75" hidden="false" customHeight="true" outlineLevel="0" collapsed="false">
      <c r="A352" s="302" t="n">
        <v>349</v>
      </c>
      <c r="B352" s="303"/>
      <c r="C352" s="251"/>
      <c r="D352" s="278"/>
      <c r="E352" s="253"/>
      <c r="F352" s="280"/>
      <c r="G352" s="349"/>
      <c r="H352" s="280" t="str">
        <f aca="false">IF(G352="","",IF(LEN(G352)&gt;14,G352,REPLACE(REPLACE(G352,1,3,"XXX"),13,2,"XX")))</f>
        <v/>
      </c>
      <c r="I352" s="250"/>
      <c r="J352" s="250"/>
      <c r="K352" s="250"/>
      <c r="L352" s="303"/>
      <c r="M352" s="287"/>
      <c r="N352" s="287"/>
      <c r="O352" s="287"/>
      <c r="P352" s="287"/>
      <c r="Q352" s="287"/>
      <c r="R352" s="287"/>
      <c r="S352" s="287"/>
      <c r="T352" s="287"/>
      <c r="U352" s="287"/>
      <c r="V352" s="287"/>
      <c r="W352" s="287"/>
      <c r="X352" s="287"/>
      <c r="Y352" s="287"/>
      <c r="Z352" s="287"/>
    </row>
    <row r="353" customFormat="false" ht="12.75" hidden="false" customHeight="true" outlineLevel="0" collapsed="false">
      <c r="A353" s="302" t="n">
        <v>350</v>
      </c>
      <c r="B353" s="303"/>
      <c r="C353" s="251"/>
      <c r="D353" s="278"/>
      <c r="E353" s="253"/>
      <c r="F353" s="280"/>
      <c r="G353" s="349"/>
      <c r="H353" s="280" t="str">
        <f aca="false">IF(G353="","",IF(LEN(G353)&gt;14,G353,REPLACE(REPLACE(G353,1,3,"XXX"),13,2,"XX")))</f>
        <v/>
      </c>
      <c r="I353" s="250"/>
      <c r="J353" s="250"/>
      <c r="K353" s="250"/>
      <c r="L353" s="303"/>
      <c r="M353" s="287"/>
      <c r="N353" s="287"/>
      <c r="O353" s="287"/>
      <c r="P353" s="287"/>
      <c r="Q353" s="287"/>
      <c r="R353" s="287"/>
      <c r="S353" s="287"/>
      <c r="T353" s="287"/>
      <c r="U353" s="287"/>
      <c r="V353" s="287"/>
      <c r="W353" s="287"/>
      <c r="X353" s="287"/>
      <c r="Y353" s="287"/>
      <c r="Z353" s="287"/>
    </row>
    <row r="354" customFormat="false" ht="12.75" hidden="false" customHeight="true" outlineLevel="0" collapsed="false">
      <c r="A354" s="302" t="n">
        <v>351</v>
      </c>
      <c r="B354" s="303"/>
      <c r="C354" s="251"/>
      <c r="D354" s="278"/>
      <c r="E354" s="253"/>
      <c r="F354" s="280"/>
      <c r="G354" s="349"/>
      <c r="H354" s="280" t="str">
        <f aca="false">IF(G354="","",IF(LEN(G354)&gt;14,G354,REPLACE(REPLACE(G354,1,3,"XXX"),13,2,"XX")))</f>
        <v/>
      </c>
      <c r="I354" s="250"/>
      <c r="J354" s="250"/>
      <c r="K354" s="250"/>
      <c r="L354" s="303"/>
      <c r="M354" s="287"/>
      <c r="N354" s="287"/>
      <c r="O354" s="287"/>
      <c r="P354" s="287"/>
      <c r="Q354" s="287"/>
      <c r="R354" s="287"/>
      <c r="S354" s="287"/>
      <c r="T354" s="287"/>
      <c r="U354" s="287"/>
      <c r="V354" s="287"/>
      <c r="W354" s="287"/>
      <c r="X354" s="287"/>
      <c r="Y354" s="287"/>
      <c r="Z354" s="287"/>
    </row>
    <row r="355" customFormat="false" ht="12.75" hidden="false" customHeight="true" outlineLevel="0" collapsed="false">
      <c r="A355" s="302" t="n">
        <v>352</v>
      </c>
      <c r="B355" s="303"/>
      <c r="C355" s="251"/>
      <c r="D355" s="278"/>
      <c r="E355" s="253"/>
      <c r="F355" s="280"/>
      <c r="G355" s="349"/>
      <c r="H355" s="280" t="str">
        <f aca="false">IF(G355="","",IF(LEN(G355)&gt;14,G355,REPLACE(REPLACE(G355,1,3,"XXX"),13,2,"XX")))</f>
        <v/>
      </c>
      <c r="I355" s="250"/>
      <c r="J355" s="250"/>
      <c r="K355" s="250"/>
      <c r="L355" s="303"/>
      <c r="M355" s="287"/>
      <c r="N355" s="287"/>
      <c r="O355" s="287"/>
      <c r="P355" s="287"/>
      <c r="Q355" s="287"/>
      <c r="R355" s="287"/>
      <c r="S355" s="287"/>
      <c r="T355" s="287"/>
      <c r="U355" s="287"/>
      <c r="V355" s="287"/>
      <c r="W355" s="287"/>
      <c r="X355" s="287"/>
      <c r="Y355" s="287"/>
      <c r="Z355" s="287"/>
    </row>
    <row r="356" customFormat="false" ht="12.75" hidden="false" customHeight="true" outlineLevel="0" collapsed="false">
      <c r="A356" s="302" t="n">
        <v>353</v>
      </c>
      <c r="B356" s="303"/>
      <c r="C356" s="251"/>
      <c r="D356" s="278"/>
      <c r="E356" s="253"/>
      <c r="F356" s="280"/>
      <c r="G356" s="349"/>
      <c r="H356" s="280" t="str">
        <f aca="false">IF(G356="","",IF(LEN(G356)&gt;14,G356,REPLACE(REPLACE(G356,1,3,"XXX"),13,2,"XX")))</f>
        <v/>
      </c>
      <c r="I356" s="250"/>
      <c r="J356" s="250"/>
      <c r="K356" s="250"/>
      <c r="L356" s="303"/>
      <c r="M356" s="287"/>
      <c r="N356" s="287"/>
      <c r="O356" s="287"/>
      <c r="P356" s="287"/>
      <c r="Q356" s="287"/>
      <c r="R356" s="287"/>
      <c r="S356" s="287"/>
      <c r="T356" s="287"/>
      <c r="U356" s="287"/>
      <c r="V356" s="287"/>
      <c r="W356" s="287"/>
      <c r="X356" s="287"/>
      <c r="Y356" s="287"/>
      <c r="Z356" s="287"/>
    </row>
    <row r="357" customFormat="false" ht="12.75" hidden="false" customHeight="true" outlineLevel="0" collapsed="false">
      <c r="A357" s="302" t="n">
        <v>354</v>
      </c>
      <c r="B357" s="303"/>
      <c r="C357" s="251"/>
      <c r="D357" s="278"/>
      <c r="E357" s="253"/>
      <c r="F357" s="280"/>
      <c r="G357" s="349"/>
      <c r="H357" s="280" t="str">
        <f aca="false">IF(G357="","",IF(LEN(G357)&gt;14,G357,REPLACE(REPLACE(G357,1,3,"XXX"),13,2,"XX")))</f>
        <v/>
      </c>
      <c r="I357" s="250"/>
      <c r="J357" s="250"/>
      <c r="K357" s="250"/>
      <c r="L357" s="303"/>
      <c r="M357" s="287"/>
      <c r="N357" s="287"/>
      <c r="O357" s="287"/>
      <c r="P357" s="287"/>
      <c r="Q357" s="287"/>
      <c r="R357" s="287"/>
      <c r="S357" s="287"/>
      <c r="T357" s="287"/>
      <c r="U357" s="287"/>
      <c r="V357" s="287"/>
      <c r="W357" s="287"/>
      <c r="X357" s="287"/>
      <c r="Y357" s="287"/>
      <c r="Z357" s="287"/>
    </row>
    <row r="358" customFormat="false" ht="12.75" hidden="false" customHeight="true" outlineLevel="0" collapsed="false">
      <c r="A358" s="302" t="n">
        <v>355</v>
      </c>
      <c r="B358" s="303"/>
      <c r="C358" s="251"/>
      <c r="D358" s="278"/>
      <c r="E358" s="253"/>
      <c r="F358" s="280"/>
      <c r="G358" s="349"/>
      <c r="H358" s="280" t="str">
        <f aca="false">IF(G358="","",IF(LEN(G358)&gt;14,G358,REPLACE(REPLACE(G358,1,3,"XXX"),13,2,"XX")))</f>
        <v/>
      </c>
      <c r="I358" s="250"/>
      <c r="J358" s="250"/>
      <c r="K358" s="250"/>
      <c r="L358" s="303"/>
      <c r="M358" s="287"/>
      <c r="N358" s="287"/>
      <c r="O358" s="287"/>
      <c r="P358" s="287"/>
      <c r="Q358" s="287"/>
      <c r="R358" s="287"/>
      <c r="S358" s="287"/>
      <c r="T358" s="287"/>
      <c r="U358" s="287"/>
      <c r="V358" s="287"/>
      <c r="W358" s="287"/>
      <c r="X358" s="287"/>
      <c r="Y358" s="287"/>
      <c r="Z358" s="287"/>
    </row>
    <row r="359" customFormat="false" ht="12.75" hidden="false" customHeight="true" outlineLevel="0" collapsed="false">
      <c r="A359" s="302" t="n">
        <v>356</v>
      </c>
      <c r="B359" s="303"/>
      <c r="C359" s="251"/>
      <c r="D359" s="278"/>
      <c r="E359" s="253"/>
      <c r="F359" s="280"/>
      <c r="G359" s="349"/>
      <c r="H359" s="280" t="str">
        <f aca="false">IF(G359="","",IF(LEN(G359)&gt;14,G359,REPLACE(REPLACE(G359,1,3,"XXX"),13,2,"XX")))</f>
        <v/>
      </c>
      <c r="I359" s="250"/>
      <c r="J359" s="250"/>
      <c r="K359" s="250"/>
      <c r="L359" s="303"/>
      <c r="M359" s="287"/>
      <c r="N359" s="287"/>
      <c r="O359" s="287"/>
      <c r="P359" s="287"/>
      <c r="Q359" s="287"/>
      <c r="R359" s="287"/>
      <c r="S359" s="287"/>
      <c r="T359" s="287"/>
      <c r="U359" s="287"/>
      <c r="V359" s="287"/>
      <c r="W359" s="287"/>
      <c r="X359" s="287"/>
      <c r="Y359" s="287"/>
      <c r="Z359" s="287"/>
    </row>
    <row r="360" customFormat="false" ht="12.75" hidden="false" customHeight="true" outlineLevel="0" collapsed="false">
      <c r="A360" s="302" t="n">
        <v>357</v>
      </c>
      <c r="B360" s="303"/>
      <c r="C360" s="251"/>
      <c r="D360" s="278"/>
      <c r="E360" s="253"/>
      <c r="F360" s="280"/>
      <c r="G360" s="349"/>
      <c r="H360" s="280" t="str">
        <f aca="false">IF(G360="","",IF(LEN(G360)&gt;14,G360,REPLACE(REPLACE(G360,1,3,"XXX"),13,2,"XX")))</f>
        <v/>
      </c>
      <c r="I360" s="250"/>
      <c r="J360" s="250"/>
      <c r="K360" s="250"/>
      <c r="L360" s="303"/>
      <c r="M360" s="287"/>
      <c r="N360" s="287"/>
      <c r="O360" s="287"/>
      <c r="P360" s="287"/>
      <c r="Q360" s="287"/>
      <c r="R360" s="287"/>
      <c r="S360" s="287"/>
      <c r="T360" s="287"/>
      <c r="U360" s="287"/>
      <c r="V360" s="287"/>
      <c r="W360" s="287"/>
      <c r="X360" s="287"/>
      <c r="Y360" s="287"/>
      <c r="Z360" s="287"/>
    </row>
    <row r="361" customFormat="false" ht="12.75" hidden="false" customHeight="true" outlineLevel="0" collapsed="false">
      <c r="A361" s="302" t="n">
        <v>358</v>
      </c>
      <c r="B361" s="303"/>
      <c r="C361" s="251"/>
      <c r="D361" s="278"/>
      <c r="E361" s="253"/>
      <c r="F361" s="280"/>
      <c r="G361" s="349"/>
      <c r="H361" s="280" t="str">
        <f aca="false">IF(G361="","",IF(LEN(G361)&gt;14,G361,REPLACE(REPLACE(G361,1,3,"XXX"),13,2,"XX")))</f>
        <v/>
      </c>
      <c r="I361" s="250"/>
      <c r="J361" s="250"/>
      <c r="K361" s="250"/>
      <c r="L361" s="303"/>
      <c r="M361" s="287"/>
      <c r="N361" s="287"/>
      <c r="O361" s="287"/>
      <c r="P361" s="287"/>
      <c r="Q361" s="287"/>
      <c r="R361" s="287"/>
      <c r="S361" s="287"/>
      <c r="T361" s="287"/>
      <c r="U361" s="287"/>
      <c r="V361" s="287"/>
      <c r="W361" s="287"/>
      <c r="X361" s="287"/>
      <c r="Y361" s="287"/>
      <c r="Z361" s="287"/>
    </row>
    <row r="362" customFormat="false" ht="12.75" hidden="false" customHeight="true" outlineLevel="0" collapsed="false">
      <c r="A362" s="302" t="n">
        <v>359</v>
      </c>
      <c r="B362" s="303"/>
      <c r="C362" s="251"/>
      <c r="D362" s="278"/>
      <c r="E362" s="253"/>
      <c r="F362" s="280"/>
      <c r="G362" s="349"/>
      <c r="H362" s="280" t="str">
        <f aca="false">IF(G362="","",IF(LEN(G362)&gt;14,G362,REPLACE(REPLACE(G362,1,3,"XXX"),13,2,"XX")))</f>
        <v/>
      </c>
      <c r="I362" s="250"/>
      <c r="J362" s="250"/>
      <c r="K362" s="250"/>
      <c r="L362" s="303"/>
      <c r="M362" s="287"/>
      <c r="N362" s="287"/>
      <c r="O362" s="287"/>
      <c r="P362" s="287"/>
      <c r="Q362" s="287"/>
      <c r="R362" s="287"/>
      <c r="S362" s="287"/>
      <c r="T362" s="287"/>
      <c r="U362" s="287"/>
      <c r="V362" s="287"/>
      <c r="W362" s="287"/>
      <c r="X362" s="287"/>
      <c r="Y362" s="287"/>
      <c r="Z362" s="287"/>
    </row>
    <row r="363" customFormat="false" ht="12.75" hidden="false" customHeight="true" outlineLevel="0" collapsed="false">
      <c r="A363" s="302" t="n">
        <v>360</v>
      </c>
      <c r="B363" s="303"/>
      <c r="C363" s="251"/>
      <c r="D363" s="278"/>
      <c r="E363" s="253"/>
      <c r="F363" s="280"/>
      <c r="G363" s="349"/>
      <c r="H363" s="280" t="str">
        <f aca="false">IF(G363="","",IF(LEN(G363)&gt;14,G363,REPLACE(REPLACE(G363,1,3,"XXX"),13,2,"XX")))</f>
        <v/>
      </c>
      <c r="I363" s="250"/>
      <c r="J363" s="250"/>
      <c r="K363" s="250"/>
      <c r="L363" s="303"/>
      <c r="M363" s="287"/>
      <c r="N363" s="287"/>
      <c r="O363" s="287"/>
      <c r="P363" s="287"/>
      <c r="Q363" s="287"/>
      <c r="R363" s="287"/>
      <c r="S363" s="287"/>
      <c r="T363" s="287"/>
      <c r="U363" s="287"/>
      <c r="V363" s="287"/>
      <c r="W363" s="287"/>
      <c r="X363" s="287"/>
      <c r="Y363" s="287"/>
      <c r="Z363" s="287"/>
    </row>
    <row r="364" customFormat="false" ht="12.75" hidden="false" customHeight="true" outlineLevel="0" collapsed="false">
      <c r="A364" s="302" t="n">
        <v>361</v>
      </c>
      <c r="B364" s="303"/>
      <c r="C364" s="251"/>
      <c r="D364" s="278"/>
      <c r="E364" s="253"/>
      <c r="F364" s="280"/>
      <c r="G364" s="349"/>
      <c r="H364" s="280" t="str">
        <f aca="false">IF(G364="","",IF(LEN(G364)&gt;14,G364,REPLACE(REPLACE(G364,1,3,"XXX"),13,2,"XX")))</f>
        <v/>
      </c>
      <c r="I364" s="250"/>
      <c r="J364" s="250"/>
      <c r="K364" s="250"/>
      <c r="L364" s="303"/>
      <c r="M364" s="287"/>
      <c r="N364" s="287"/>
      <c r="O364" s="287"/>
      <c r="P364" s="287"/>
      <c r="Q364" s="287"/>
      <c r="R364" s="287"/>
      <c r="S364" s="287"/>
      <c r="T364" s="287"/>
      <c r="U364" s="287"/>
      <c r="V364" s="287"/>
      <c r="W364" s="287"/>
      <c r="X364" s="287"/>
      <c r="Y364" s="287"/>
      <c r="Z364" s="287"/>
    </row>
    <row r="365" customFormat="false" ht="12.75" hidden="false" customHeight="true" outlineLevel="0" collapsed="false">
      <c r="A365" s="302" t="n">
        <v>362</v>
      </c>
      <c r="B365" s="303"/>
      <c r="C365" s="251"/>
      <c r="D365" s="278"/>
      <c r="E365" s="253"/>
      <c r="F365" s="280"/>
      <c r="G365" s="349"/>
      <c r="H365" s="280" t="str">
        <f aca="false">IF(G365="","",IF(LEN(G365)&gt;14,G365,REPLACE(REPLACE(G365,1,3,"XXX"),13,2,"XX")))</f>
        <v/>
      </c>
      <c r="I365" s="250"/>
      <c r="J365" s="250"/>
      <c r="K365" s="250"/>
      <c r="L365" s="303"/>
      <c r="M365" s="287"/>
      <c r="N365" s="287"/>
      <c r="O365" s="287"/>
      <c r="P365" s="287"/>
      <c r="Q365" s="287"/>
      <c r="R365" s="287"/>
      <c r="S365" s="287"/>
      <c r="T365" s="287"/>
      <c r="U365" s="287"/>
      <c r="V365" s="287"/>
      <c r="W365" s="287"/>
      <c r="X365" s="287"/>
      <c r="Y365" s="287"/>
      <c r="Z365" s="287"/>
    </row>
    <row r="366" customFormat="false" ht="12.75" hidden="false" customHeight="true" outlineLevel="0" collapsed="false">
      <c r="A366" s="302" t="n">
        <v>363</v>
      </c>
      <c r="B366" s="303"/>
      <c r="C366" s="251"/>
      <c r="D366" s="278"/>
      <c r="E366" s="253"/>
      <c r="F366" s="280"/>
      <c r="G366" s="349"/>
      <c r="H366" s="280" t="str">
        <f aca="false">IF(G366="","",IF(LEN(G366)&gt;14,G366,REPLACE(REPLACE(G366,1,3,"XXX"),13,2,"XX")))</f>
        <v/>
      </c>
      <c r="I366" s="250"/>
      <c r="J366" s="250"/>
      <c r="K366" s="250"/>
      <c r="L366" s="303"/>
      <c r="M366" s="287"/>
      <c r="N366" s="287"/>
      <c r="O366" s="287"/>
      <c r="P366" s="287"/>
      <c r="Q366" s="287"/>
      <c r="R366" s="287"/>
      <c r="S366" s="287"/>
      <c r="T366" s="287"/>
      <c r="U366" s="287"/>
      <c r="V366" s="287"/>
      <c r="W366" s="287"/>
      <c r="X366" s="287"/>
      <c r="Y366" s="287"/>
      <c r="Z366" s="287"/>
    </row>
    <row r="367" customFormat="false" ht="12.75" hidden="false" customHeight="true" outlineLevel="0" collapsed="false">
      <c r="A367" s="302" t="n">
        <v>364</v>
      </c>
      <c r="B367" s="303"/>
      <c r="C367" s="251"/>
      <c r="D367" s="278"/>
      <c r="E367" s="253"/>
      <c r="F367" s="280"/>
      <c r="G367" s="349"/>
      <c r="H367" s="280" t="str">
        <f aca="false">IF(G367="","",IF(LEN(G367)&gt;14,G367,REPLACE(REPLACE(G367,1,3,"XXX"),13,2,"XX")))</f>
        <v/>
      </c>
      <c r="I367" s="250"/>
      <c r="J367" s="250"/>
      <c r="K367" s="250"/>
      <c r="L367" s="303"/>
      <c r="M367" s="287"/>
      <c r="N367" s="287"/>
      <c r="O367" s="287"/>
      <c r="P367" s="287"/>
      <c r="Q367" s="287"/>
      <c r="R367" s="287"/>
      <c r="S367" s="287"/>
      <c r="T367" s="287"/>
      <c r="U367" s="287"/>
      <c r="V367" s="287"/>
      <c r="W367" s="287"/>
      <c r="X367" s="287"/>
      <c r="Y367" s="287"/>
      <c r="Z367" s="287"/>
    </row>
    <row r="368" customFormat="false" ht="12.75" hidden="false" customHeight="true" outlineLevel="0" collapsed="false">
      <c r="A368" s="302" t="n">
        <v>365</v>
      </c>
      <c r="B368" s="303"/>
      <c r="C368" s="251"/>
      <c r="D368" s="278"/>
      <c r="E368" s="253"/>
      <c r="F368" s="280"/>
      <c r="G368" s="349"/>
      <c r="H368" s="280" t="str">
        <f aca="false">IF(G368="","",IF(LEN(G368)&gt;14,G368,REPLACE(REPLACE(G368,1,3,"XXX"),13,2,"XX")))</f>
        <v/>
      </c>
      <c r="I368" s="250"/>
      <c r="J368" s="250"/>
      <c r="K368" s="250"/>
      <c r="L368" s="303"/>
      <c r="M368" s="287"/>
      <c r="N368" s="287"/>
      <c r="O368" s="287"/>
      <c r="P368" s="287"/>
      <c r="Q368" s="287"/>
      <c r="R368" s="287"/>
      <c r="S368" s="287"/>
      <c r="T368" s="287"/>
      <c r="U368" s="287"/>
      <c r="V368" s="287"/>
      <c r="W368" s="287"/>
      <c r="X368" s="287"/>
      <c r="Y368" s="287"/>
      <c r="Z368" s="287"/>
    </row>
    <row r="369" customFormat="false" ht="12.75" hidden="false" customHeight="true" outlineLevel="0" collapsed="false">
      <c r="A369" s="302" t="n">
        <v>366</v>
      </c>
      <c r="B369" s="303"/>
      <c r="C369" s="251"/>
      <c r="D369" s="278"/>
      <c r="E369" s="253"/>
      <c r="F369" s="280"/>
      <c r="G369" s="349"/>
      <c r="H369" s="280" t="str">
        <f aca="false">IF(G369="","",IF(LEN(G369)&gt;14,G369,REPLACE(REPLACE(G369,1,3,"XXX"),13,2,"XX")))</f>
        <v/>
      </c>
      <c r="I369" s="250"/>
      <c r="J369" s="250"/>
      <c r="K369" s="250"/>
      <c r="L369" s="303"/>
      <c r="M369" s="287"/>
      <c r="N369" s="287"/>
      <c r="O369" s="287"/>
      <c r="P369" s="287"/>
      <c r="Q369" s="287"/>
      <c r="R369" s="287"/>
      <c r="S369" s="287"/>
      <c r="T369" s="287"/>
      <c r="U369" s="287"/>
      <c r="V369" s="287"/>
      <c r="W369" s="287"/>
      <c r="X369" s="287"/>
      <c r="Y369" s="287"/>
      <c r="Z369" s="287"/>
    </row>
    <row r="370" customFormat="false" ht="12.75" hidden="false" customHeight="true" outlineLevel="0" collapsed="false">
      <c r="A370" s="302" t="n">
        <v>367</v>
      </c>
      <c r="B370" s="303"/>
      <c r="C370" s="251"/>
      <c r="D370" s="278"/>
      <c r="E370" s="253"/>
      <c r="F370" s="280"/>
      <c r="G370" s="349"/>
      <c r="H370" s="280" t="str">
        <f aca="false">IF(G370="","",IF(LEN(G370)&gt;14,G370,REPLACE(REPLACE(G370,1,3,"XXX"),13,2,"XX")))</f>
        <v/>
      </c>
      <c r="I370" s="250"/>
      <c r="J370" s="250"/>
      <c r="K370" s="250"/>
      <c r="L370" s="303"/>
      <c r="M370" s="287"/>
      <c r="N370" s="287"/>
      <c r="O370" s="287"/>
      <c r="P370" s="287"/>
      <c r="Q370" s="287"/>
      <c r="R370" s="287"/>
      <c r="S370" s="287"/>
      <c r="T370" s="287"/>
      <c r="U370" s="287"/>
      <c r="V370" s="287"/>
      <c r="W370" s="287"/>
      <c r="X370" s="287"/>
      <c r="Y370" s="287"/>
      <c r="Z370" s="287"/>
    </row>
    <row r="371" customFormat="false" ht="12.75" hidden="false" customHeight="true" outlineLevel="0" collapsed="false">
      <c r="A371" s="302" t="n">
        <v>368</v>
      </c>
      <c r="B371" s="303"/>
      <c r="C371" s="251"/>
      <c r="D371" s="278"/>
      <c r="E371" s="253"/>
      <c r="F371" s="280"/>
      <c r="G371" s="349"/>
      <c r="H371" s="280" t="str">
        <f aca="false">IF(G371="","",IF(LEN(G371)&gt;14,G371,REPLACE(REPLACE(G371,1,3,"XXX"),13,2,"XX")))</f>
        <v/>
      </c>
      <c r="I371" s="250"/>
      <c r="J371" s="250"/>
      <c r="K371" s="250"/>
      <c r="L371" s="303"/>
      <c r="M371" s="287"/>
      <c r="N371" s="287"/>
      <c r="O371" s="287"/>
      <c r="P371" s="287"/>
      <c r="Q371" s="287"/>
      <c r="R371" s="287"/>
      <c r="S371" s="287"/>
      <c r="T371" s="287"/>
      <c r="U371" s="287"/>
      <c r="V371" s="287"/>
      <c r="W371" s="287"/>
      <c r="X371" s="287"/>
      <c r="Y371" s="287"/>
      <c r="Z371" s="287"/>
    </row>
    <row r="372" customFormat="false" ht="12.75" hidden="false" customHeight="true" outlineLevel="0" collapsed="false">
      <c r="A372" s="302" t="n">
        <v>369</v>
      </c>
      <c r="B372" s="303"/>
      <c r="C372" s="251"/>
      <c r="D372" s="278"/>
      <c r="E372" s="253"/>
      <c r="F372" s="280"/>
      <c r="G372" s="349"/>
      <c r="H372" s="280" t="str">
        <f aca="false">IF(G372="","",IF(LEN(G372)&gt;14,G372,REPLACE(REPLACE(G372,1,3,"XXX"),13,2,"XX")))</f>
        <v/>
      </c>
      <c r="I372" s="250"/>
      <c r="J372" s="250"/>
      <c r="K372" s="250"/>
      <c r="L372" s="303"/>
      <c r="M372" s="287"/>
      <c r="N372" s="287"/>
      <c r="O372" s="287"/>
      <c r="P372" s="287"/>
      <c r="Q372" s="287"/>
      <c r="R372" s="287"/>
      <c r="S372" s="287"/>
      <c r="T372" s="287"/>
      <c r="U372" s="287"/>
      <c r="V372" s="287"/>
      <c r="W372" s="287"/>
      <c r="X372" s="287"/>
      <c r="Y372" s="287"/>
      <c r="Z372" s="287"/>
    </row>
    <row r="373" customFormat="false" ht="12.75" hidden="false" customHeight="true" outlineLevel="0" collapsed="false">
      <c r="A373" s="302" t="n">
        <v>370</v>
      </c>
      <c r="B373" s="303"/>
      <c r="C373" s="251"/>
      <c r="D373" s="278"/>
      <c r="E373" s="253"/>
      <c r="F373" s="280"/>
      <c r="G373" s="349"/>
      <c r="H373" s="280" t="str">
        <f aca="false">IF(G373="","",IF(LEN(G373)&gt;14,G373,REPLACE(REPLACE(G373,1,3,"XXX"),13,2,"XX")))</f>
        <v/>
      </c>
      <c r="I373" s="250"/>
      <c r="J373" s="250"/>
      <c r="K373" s="250"/>
      <c r="L373" s="303"/>
      <c r="M373" s="287"/>
      <c r="N373" s="287"/>
      <c r="O373" s="287"/>
      <c r="P373" s="287"/>
      <c r="Q373" s="287"/>
      <c r="R373" s="287"/>
      <c r="S373" s="287"/>
      <c r="T373" s="287"/>
      <c r="U373" s="287"/>
      <c r="V373" s="287"/>
      <c r="W373" s="287"/>
      <c r="X373" s="287"/>
      <c r="Y373" s="287"/>
      <c r="Z373" s="287"/>
    </row>
    <row r="374" customFormat="false" ht="12.75" hidden="false" customHeight="true" outlineLevel="0" collapsed="false">
      <c r="A374" s="302" t="n">
        <v>371</v>
      </c>
      <c r="B374" s="303"/>
      <c r="C374" s="251"/>
      <c r="D374" s="278"/>
      <c r="E374" s="253"/>
      <c r="F374" s="280"/>
      <c r="G374" s="349"/>
      <c r="H374" s="280" t="str">
        <f aca="false">IF(G374="","",IF(LEN(G374)&gt;14,G374,REPLACE(REPLACE(G374,1,3,"XXX"),13,2,"XX")))</f>
        <v/>
      </c>
      <c r="I374" s="250"/>
      <c r="J374" s="250"/>
      <c r="K374" s="250"/>
      <c r="L374" s="303"/>
      <c r="M374" s="287"/>
      <c r="N374" s="287"/>
      <c r="O374" s="287"/>
      <c r="P374" s="287"/>
      <c r="Q374" s="287"/>
      <c r="R374" s="287"/>
      <c r="S374" s="287"/>
      <c r="T374" s="287"/>
      <c r="U374" s="287"/>
      <c r="V374" s="287"/>
      <c r="W374" s="287"/>
      <c r="X374" s="287"/>
      <c r="Y374" s="287"/>
      <c r="Z374" s="287"/>
    </row>
    <row r="375" customFormat="false" ht="12.75" hidden="false" customHeight="true" outlineLevel="0" collapsed="false">
      <c r="A375" s="302" t="n">
        <v>372</v>
      </c>
      <c r="B375" s="303"/>
      <c r="C375" s="251"/>
      <c r="D375" s="278"/>
      <c r="E375" s="253"/>
      <c r="F375" s="280"/>
      <c r="G375" s="349"/>
      <c r="H375" s="280" t="str">
        <f aca="false">IF(G375="","",IF(LEN(G375)&gt;14,G375,REPLACE(REPLACE(G375,1,3,"XXX"),13,2,"XX")))</f>
        <v/>
      </c>
      <c r="I375" s="250"/>
      <c r="J375" s="250"/>
      <c r="K375" s="250"/>
      <c r="L375" s="303"/>
      <c r="M375" s="287"/>
      <c r="N375" s="287"/>
      <c r="O375" s="287"/>
      <c r="P375" s="287"/>
      <c r="Q375" s="287"/>
      <c r="R375" s="287"/>
      <c r="S375" s="287"/>
      <c r="T375" s="287"/>
      <c r="U375" s="287"/>
      <c r="V375" s="287"/>
      <c r="W375" s="287"/>
      <c r="X375" s="287"/>
      <c r="Y375" s="287"/>
      <c r="Z375" s="287"/>
    </row>
    <row r="376" customFormat="false" ht="12.75" hidden="false" customHeight="true" outlineLevel="0" collapsed="false">
      <c r="A376" s="302" t="n">
        <v>373</v>
      </c>
      <c r="B376" s="303"/>
      <c r="C376" s="251"/>
      <c r="D376" s="278"/>
      <c r="E376" s="253"/>
      <c r="F376" s="280"/>
      <c r="G376" s="349"/>
      <c r="H376" s="280" t="str">
        <f aca="false">IF(G376="","",IF(LEN(G376)&gt;14,G376,REPLACE(REPLACE(G376,1,3,"XXX"),13,2,"XX")))</f>
        <v/>
      </c>
      <c r="I376" s="250"/>
      <c r="J376" s="250"/>
      <c r="K376" s="250"/>
      <c r="L376" s="303"/>
      <c r="M376" s="287"/>
      <c r="N376" s="287"/>
      <c r="O376" s="287"/>
      <c r="P376" s="287"/>
      <c r="Q376" s="287"/>
      <c r="R376" s="287"/>
      <c r="S376" s="287"/>
      <c r="T376" s="287"/>
      <c r="U376" s="287"/>
      <c r="V376" s="287"/>
      <c r="W376" s="287"/>
      <c r="X376" s="287"/>
      <c r="Y376" s="287"/>
      <c r="Z376" s="287"/>
    </row>
    <row r="377" customFormat="false" ht="12.75" hidden="false" customHeight="true" outlineLevel="0" collapsed="false">
      <c r="A377" s="302" t="n">
        <v>374</v>
      </c>
      <c r="B377" s="303"/>
      <c r="C377" s="251"/>
      <c r="D377" s="278"/>
      <c r="E377" s="253"/>
      <c r="F377" s="280"/>
      <c r="G377" s="349"/>
      <c r="H377" s="280" t="str">
        <f aca="false">IF(G377="","",IF(LEN(G377)&gt;14,G377,REPLACE(REPLACE(G377,1,3,"XXX"),13,2,"XX")))</f>
        <v/>
      </c>
      <c r="I377" s="250"/>
      <c r="J377" s="250"/>
      <c r="K377" s="250"/>
      <c r="L377" s="303"/>
      <c r="M377" s="287"/>
      <c r="N377" s="287"/>
      <c r="O377" s="287"/>
      <c r="P377" s="287"/>
      <c r="Q377" s="287"/>
      <c r="R377" s="287"/>
      <c r="S377" s="287"/>
      <c r="T377" s="287"/>
      <c r="U377" s="287"/>
      <c r="V377" s="287"/>
      <c r="W377" s="287"/>
      <c r="X377" s="287"/>
      <c r="Y377" s="287"/>
      <c r="Z377" s="287"/>
    </row>
    <row r="378" customFormat="false" ht="12.75" hidden="false" customHeight="true" outlineLevel="0" collapsed="false">
      <c r="A378" s="302" t="n">
        <v>375</v>
      </c>
      <c r="B378" s="303"/>
      <c r="C378" s="251"/>
      <c r="D378" s="278"/>
      <c r="E378" s="253"/>
      <c r="F378" s="280"/>
      <c r="G378" s="349"/>
      <c r="H378" s="280" t="str">
        <f aca="false">IF(G378="","",IF(LEN(G378)&gt;14,G378,REPLACE(REPLACE(G378,1,3,"XXX"),13,2,"XX")))</f>
        <v/>
      </c>
      <c r="I378" s="250"/>
      <c r="J378" s="250"/>
      <c r="K378" s="250"/>
      <c r="L378" s="303"/>
      <c r="M378" s="287"/>
      <c r="N378" s="287"/>
      <c r="O378" s="287"/>
      <c r="P378" s="287"/>
      <c r="Q378" s="287"/>
      <c r="R378" s="287"/>
      <c r="S378" s="287"/>
      <c r="T378" s="287"/>
      <c r="U378" s="287"/>
      <c r="V378" s="287"/>
      <c r="W378" s="287"/>
      <c r="X378" s="287"/>
      <c r="Y378" s="287"/>
      <c r="Z378" s="287"/>
    </row>
    <row r="379" customFormat="false" ht="12.75" hidden="false" customHeight="true" outlineLevel="0" collapsed="false">
      <c r="A379" s="302" t="n">
        <v>376</v>
      </c>
      <c r="B379" s="303"/>
      <c r="C379" s="251"/>
      <c r="D379" s="278"/>
      <c r="E379" s="253"/>
      <c r="F379" s="280"/>
      <c r="G379" s="349"/>
      <c r="H379" s="280" t="str">
        <f aca="false">IF(G379="","",IF(LEN(G379)&gt;14,G379,REPLACE(REPLACE(G379,1,3,"XXX"),13,2,"XX")))</f>
        <v/>
      </c>
      <c r="I379" s="250"/>
      <c r="J379" s="250"/>
      <c r="K379" s="250"/>
      <c r="L379" s="303"/>
      <c r="M379" s="287"/>
      <c r="N379" s="287"/>
      <c r="O379" s="287"/>
      <c r="P379" s="287"/>
      <c r="Q379" s="287"/>
      <c r="R379" s="287"/>
      <c r="S379" s="287"/>
      <c r="T379" s="287"/>
      <c r="U379" s="287"/>
      <c r="V379" s="287"/>
      <c r="W379" s="287"/>
      <c r="X379" s="287"/>
      <c r="Y379" s="287"/>
      <c r="Z379" s="287"/>
    </row>
    <row r="380" customFormat="false" ht="12.75" hidden="false" customHeight="true" outlineLevel="0" collapsed="false">
      <c r="A380" s="302" t="n">
        <v>377</v>
      </c>
      <c r="B380" s="303"/>
      <c r="C380" s="251"/>
      <c r="D380" s="278"/>
      <c r="E380" s="253"/>
      <c r="F380" s="280"/>
      <c r="G380" s="349"/>
      <c r="H380" s="280" t="str">
        <f aca="false">IF(G380="","",IF(LEN(G380)&gt;14,G380,REPLACE(REPLACE(G380,1,3,"XXX"),13,2,"XX")))</f>
        <v/>
      </c>
      <c r="I380" s="250"/>
      <c r="J380" s="250"/>
      <c r="K380" s="250"/>
      <c r="L380" s="303"/>
      <c r="M380" s="287"/>
      <c r="N380" s="287"/>
      <c r="O380" s="287"/>
      <c r="P380" s="287"/>
      <c r="Q380" s="287"/>
      <c r="R380" s="287"/>
      <c r="S380" s="287"/>
      <c r="T380" s="287"/>
      <c r="U380" s="287"/>
      <c r="V380" s="287"/>
      <c r="W380" s="287"/>
      <c r="X380" s="287"/>
      <c r="Y380" s="287"/>
      <c r="Z380" s="287"/>
    </row>
    <row r="381" customFormat="false" ht="12.75" hidden="false" customHeight="true" outlineLevel="0" collapsed="false">
      <c r="A381" s="302" t="n">
        <v>378</v>
      </c>
      <c r="B381" s="303"/>
      <c r="C381" s="251"/>
      <c r="D381" s="278"/>
      <c r="E381" s="253"/>
      <c r="F381" s="280"/>
      <c r="G381" s="349"/>
      <c r="H381" s="280" t="str">
        <f aca="false">IF(G381="","",IF(LEN(G381)&gt;14,G381,REPLACE(REPLACE(G381,1,3,"XXX"),13,2,"XX")))</f>
        <v/>
      </c>
      <c r="I381" s="250"/>
      <c r="J381" s="250"/>
      <c r="K381" s="250"/>
      <c r="L381" s="303"/>
      <c r="M381" s="287"/>
      <c r="N381" s="287"/>
      <c r="O381" s="287"/>
      <c r="P381" s="287"/>
      <c r="Q381" s="287"/>
      <c r="R381" s="287"/>
      <c r="S381" s="287"/>
      <c r="T381" s="287"/>
      <c r="U381" s="287"/>
      <c r="V381" s="287"/>
      <c r="W381" s="287"/>
      <c r="X381" s="287"/>
      <c r="Y381" s="287"/>
      <c r="Z381" s="287"/>
    </row>
    <row r="382" customFormat="false" ht="12.75" hidden="false" customHeight="true" outlineLevel="0" collapsed="false">
      <c r="A382" s="302" t="n">
        <v>379</v>
      </c>
      <c r="B382" s="303"/>
      <c r="C382" s="251"/>
      <c r="D382" s="278"/>
      <c r="E382" s="253"/>
      <c r="F382" s="280"/>
      <c r="G382" s="349"/>
      <c r="H382" s="280" t="str">
        <f aca="false">IF(G382="","",IF(LEN(G382)&gt;14,G382,REPLACE(REPLACE(G382,1,3,"XXX"),13,2,"XX")))</f>
        <v/>
      </c>
      <c r="I382" s="250"/>
      <c r="J382" s="250"/>
      <c r="K382" s="250"/>
      <c r="L382" s="303"/>
      <c r="M382" s="287"/>
      <c r="N382" s="287"/>
      <c r="O382" s="287"/>
      <c r="P382" s="287"/>
      <c r="Q382" s="287"/>
      <c r="R382" s="287"/>
      <c r="S382" s="287"/>
      <c r="T382" s="287"/>
      <c r="U382" s="287"/>
      <c r="V382" s="287"/>
      <c r="W382" s="287"/>
      <c r="X382" s="287"/>
      <c r="Y382" s="287"/>
      <c r="Z382" s="287"/>
    </row>
    <row r="383" customFormat="false" ht="12.75" hidden="false" customHeight="true" outlineLevel="0" collapsed="false">
      <c r="A383" s="302" t="n">
        <v>380</v>
      </c>
      <c r="B383" s="303"/>
      <c r="C383" s="251"/>
      <c r="D383" s="278"/>
      <c r="E383" s="253"/>
      <c r="F383" s="280"/>
      <c r="G383" s="349"/>
      <c r="H383" s="280" t="str">
        <f aca="false">IF(G383="","",IF(LEN(G383)&gt;14,G383,REPLACE(REPLACE(G383,1,3,"XXX"),13,2,"XX")))</f>
        <v/>
      </c>
      <c r="I383" s="250"/>
      <c r="J383" s="250"/>
      <c r="K383" s="250"/>
      <c r="L383" s="303"/>
      <c r="M383" s="287"/>
      <c r="N383" s="287"/>
      <c r="O383" s="287"/>
      <c r="P383" s="287"/>
      <c r="Q383" s="287"/>
      <c r="R383" s="287"/>
      <c r="S383" s="287"/>
      <c r="T383" s="287"/>
      <c r="U383" s="287"/>
      <c r="V383" s="287"/>
      <c r="W383" s="287"/>
      <c r="X383" s="287"/>
      <c r="Y383" s="287"/>
      <c r="Z383" s="287"/>
    </row>
    <row r="384" customFormat="false" ht="12.75" hidden="false" customHeight="true" outlineLevel="0" collapsed="false">
      <c r="A384" s="302" t="n">
        <v>381</v>
      </c>
      <c r="B384" s="303"/>
      <c r="C384" s="251"/>
      <c r="D384" s="278"/>
      <c r="E384" s="253"/>
      <c r="F384" s="280"/>
      <c r="G384" s="349"/>
      <c r="H384" s="280" t="str">
        <f aca="false">IF(G384="","",IF(LEN(G384)&gt;14,G384,REPLACE(REPLACE(G384,1,3,"XXX"),13,2,"XX")))</f>
        <v/>
      </c>
      <c r="I384" s="250"/>
      <c r="J384" s="250"/>
      <c r="K384" s="250"/>
      <c r="L384" s="303"/>
      <c r="M384" s="287"/>
      <c r="N384" s="287"/>
      <c r="O384" s="287"/>
      <c r="P384" s="287"/>
      <c r="Q384" s="287"/>
      <c r="R384" s="287"/>
      <c r="S384" s="287"/>
      <c r="T384" s="287"/>
      <c r="U384" s="287"/>
      <c r="V384" s="287"/>
      <c r="W384" s="287"/>
      <c r="X384" s="287"/>
      <c r="Y384" s="287"/>
      <c r="Z384" s="287"/>
    </row>
    <row r="385" customFormat="false" ht="12.75" hidden="false" customHeight="true" outlineLevel="0" collapsed="false">
      <c r="A385" s="302" t="n">
        <v>382</v>
      </c>
      <c r="B385" s="303"/>
      <c r="C385" s="251"/>
      <c r="D385" s="278"/>
      <c r="E385" s="253"/>
      <c r="F385" s="280"/>
      <c r="G385" s="349"/>
      <c r="H385" s="280" t="str">
        <f aca="false">IF(G385="","",IF(LEN(G385)&gt;14,G385,REPLACE(REPLACE(G385,1,3,"XXX"),13,2,"XX")))</f>
        <v/>
      </c>
      <c r="I385" s="250"/>
      <c r="J385" s="250"/>
      <c r="K385" s="250"/>
      <c r="L385" s="303"/>
      <c r="M385" s="287"/>
      <c r="N385" s="287"/>
      <c r="O385" s="287"/>
      <c r="P385" s="287"/>
      <c r="Q385" s="287"/>
      <c r="R385" s="287"/>
      <c r="S385" s="287"/>
      <c r="T385" s="287"/>
      <c r="U385" s="287"/>
      <c r="V385" s="287"/>
      <c r="W385" s="287"/>
      <c r="X385" s="287"/>
      <c r="Y385" s="287"/>
      <c r="Z385" s="287"/>
    </row>
    <row r="386" customFormat="false" ht="12.75" hidden="false" customHeight="true" outlineLevel="0" collapsed="false">
      <c r="A386" s="302" t="n">
        <v>383</v>
      </c>
      <c r="B386" s="303"/>
      <c r="C386" s="251"/>
      <c r="D386" s="278"/>
      <c r="E386" s="253"/>
      <c r="F386" s="280"/>
      <c r="G386" s="349"/>
      <c r="H386" s="280" t="str">
        <f aca="false">IF(G386="","",IF(LEN(G386)&gt;14,G386,REPLACE(REPLACE(G386,1,3,"XXX"),13,2,"XX")))</f>
        <v/>
      </c>
      <c r="I386" s="250"/>
      <c r="J386" s="250"/>
      <c r="K386" s="250"/>
      <c r="L386" s="303"/>
      <c r="M386" s="287"/>
      <c r="N386" s="287"/>
      <c r="O386" s="287"/>
      <c r="P386" s="287"/>
      <c r="Q386" s="287"/>
      <c r="R386" s="287"/>
      <c r="S386" s="287"/>
      <c r="T386" s="287"/>
      <c r="U386" s="287"/>
      <c r="V386" s="287"/>
      <c r="W386" s="287"/>
      <c r="X386" s="287"/>
      <c r="Y386" s="287"/>
      <c r="Z386" s="287"/>
    </row>
    <row r="387" customFormat="false" ht="12.75" hidden="false" customHeight="true" outlineLevel="0" collapsed="false">
      <c r="A387" s="302" t="n">
        <v>384</v>
      </c>
      <c r="B387" s="303"/>
      <c r="C387" s="251"/>
      <c r="D387" s="278"/>
      <c r="E387" s="253"/>
      <c r="F387" s="280"/>
      <c r="G387" s="349"/>
      <c r="H387" s="280" t="str">
        <f aca="false">IF(G387="","",IF(LEN(G387)&gt;14,G387,REPLACE(REPLACE(G387,1,3,"XXX"),13,2,"XX")))</f>
        <v/>
      </c>
      <c r="I387" s="250"/>
      <c r="J387" s="250"/>
      <c r="K387" s="250"/>
      <c r="L387" s="303"/>
      <c r="M387" s="287"/>
      <c r="N387" s="287"/>
      <c r="O387" s="287"/>
      <c r="P387" s="287"/>
      <c r="Q387" s="287"/>
      <c r="R387" s="287"/>
      <c r="S387" s="287"/>
      <c r="T387" s="287"/>
      <c r="U387" s="287"/>
      <c r="V387" s="287"/>
      <c r="W387" s="287"/>
      <c r="X387" s="287"/>
      <c r="Y387" s="287"/>
      <c r="Z387" s="287"/>
    </row>
    <row r="388" customFormat="false" ht="12.75" hidden="false" customHeight="true" outlineLevel="0" collapsed="false">
      <c r="A388" s="302" t="n">
        <v>385</v>
      </c>
      <c r="B388" s="303"/>
      <c r="C388" s="251"/>
      <c r="D388" s="278"/>
      <c r="E388" s="253"/>
      <c r="F388" s="280"/>
      <c r="G388" s="349"/>
      <c r="H388" s="280" t="str">
        <f aca="false">IF(G388="","",IF(LEN(G388)&gt;14,G388,REPLACE(REPLACE(G388,1,3,"XXX"),13,2,"XX")))</f>
        <v/>
      </c>
      <c r="I388" s="250"/>
      <c r="J388" s="250"/>
      <c r="K388" s="250"/>
      <c r="L388" s="303"/>
      <c r="M388" s="287"/>
      <c r="N388" s="287"/>
      <c r="O388" s="287"/>
      <c r="P388" s="287"/>
      <c r="Q388" s="287"/>
      <c r="R388" s="287"/>
      <c r="S388" s="287"/>
      <c r="T388" s="287"/>
      <c r="U388" s="287"/>
      <c r="V388" s="287"/>
      <c r="W388" s="287"/>
      <c r="X388" s="287"/>
      <c r="Y388" s="287"/>
      <c r="Z388" s="287"/>
    </row>
    <row r="389" customFormat="false" ht="12.75" hidden="false" customHeight="true" outlineLevel="0" collapsed="false">
      <c r="A389" s="302" t="n">
        <v>386</v>
      </c>
      <c r="B389" s="303"/>
      <c r="C389" s="251"/>
      <c r="D389" s="278"/>
      <c r="E389" s="253"/>
      <c r="F389" s="280"/>
      <c r="G389" s="349"/>
      <c r="H389" s="280" t="str">
        <f aca="false">IF(G389="","",IF(LEN(G389)&gt;14,G389,REPLACE(REPLACE(G389,1,3,"XXX"),13,2,"XX")))</f>
        <v/>
      </c>
      <c r="I389" s="250"/>
      <c r="J389" s="250"/>
      <c r="K389" s="250"/>
      <c r="L389" s="303"/>
      <c r="M389" s="287"/>
      <c r="N389" s="287"/>
      <c r="O389" s="287"/>
      <c r="P389" s="287"/>
      <c r="Q389" s="287"/>
      <c r="R389" s="287"/>
      <c r="S389" s="287"/>
      <c r="T389" s="287"/>
      <c r="U389" s="287"/>
      <c r="V389" s="287"/>
      <c r="W389" s="287"/>
      <c r="X389" s="287"/>
      <c r="Y389" s="287"/>
      <c r="Z389" s="287"/>
    </row>
    <row r="390" customFormat="false" ht="12.75" hidden="false" customHeight="true" outlineLevel="0" collapsed="false">
      <c r="A390" s="302" t="n">
        <v>387</v>
      </c>
      <c r="B390" s="303"/>
      <c r="C390" s="251"/>
      <c r="D390" s="278"/>
      <c r="E390" s="253"/>
      <c r="F390" s="280"/>
      <c r="G390" s="349"/>
      <c r="H390" s="280" t="str">
        <f aca="false">IF(G390="","",IF(LEN(G390)&gt;14,G390,REPLACE(REPLACE(G390,1,3,"XXX"),13,2,"XX")))</f>
        <v/>
      </c>
      <c r="I390" s="250"/>
      <c r="J390" s="250"/>
      <c r="K390" s="250"/>
      <c r="L390" s="303"/>
      <c r="M390" s="287"/>
      <c r="N390" s="287"/>
      <c r="O390" s="287"/>
      <c r="P390" s="287"/>
      <c r="Q390" s="287"/>
      <c r="R390" s="287"/>
      <c r="S390" s="287"/>
      <c r="T390" s="287"/>
      <c r="U390" s="287"/>
      <c r="V390" s="287"/>
      <c r="W390" s="287"/>
      <c r="X390" s="287"/>
      <c r="Y390" s="287"/>
      <c r="Z390" s="287"/>
    </row>
    <row r="391" customFormat="false" ht="12.75" hidden="false" customHeight="true" outlineLevel="0" collapsed="false">
      <c r="A391" s="302" t="n">
        <v>388</v>
      </c>
      <c r="B391" s="303"/>
      <c r="C391" s="251"/>
      <c r="D391" s="278"/>
      <c r="E391" s="253"/>
      <c r="F391" s="280"/>
      <c r="G391" s="349"/>
      <c r="H391" s="280" t="str">
        <f aca="false">IF(G391="","",IF(LEN(G391)&gt;14,G391,REPLACE(REPLACE(G391,1,3,"XXX"),13,2,"XX")))</f>
        <v/>
      </c>
      <c r="I391" s="250"/>
      <c r="J391" s="250"/>
      <c r="K391" s="250"/>
      <c r="L391" s="303"/>
      <c r="M391" s="287"/>
      <c r="N391" s="287"/>
      <c r="O391" s="287"/>
      <c r="P391" s="287"/>
      <c r="Q391" s="287"/>
      <c r="R391" s="287"/>
      <c r="S391" s="287"/>
      <c r="T391" s="287"/>
      <c r="U391" s="287"/>
      <c r="V391" s="287"/>
      <c r="W391" s="287"/>
      <c r="X391" s="287"/>
      <c r="Y391" s="287"/>
      <c r="Z391" s="287"/>
    </row>
    <row r="392" customFormat="false" ht="12.75" hidden="false" customHeight="true" outlineLevel="0" collapsed="false">
      <c r="A392" s="302" t="n">
        <v>389</v>
      </c>
      <c r="B392" s="303"/>
      <c r="C392" s="251"/>
      <c r="D392" s="278"/>
      <c r="E392" s="253"/>
      <c r="F392" s="280"/>
      <c r="G392" s="349"/>
      <c r="H392" s="280" t="str">
        <f aca="false">IF(G392="","",IF(LEN(G392)&gt;14,G392,REPLACE(REPLACE(G392,1,3,"XXX"),13,2,"XX")))</f>
        <v/>
      </c>
      <c r="I392" s="250"/>
      <c r="J392" s="250"/>
      <c r="K392" s="250"/>
      <c r="L392" s="303"/>
      <c r="M392" s="287"/>
      <c r="N392" s="287"/>
      <c r="O392" s="287"/>
      <c r="P392" s="287"/>
      <c r="Q392" s="287"/>
      <c r="R392" s="287"/>
      <c r="S392" s="287"/>
      <c r="T392" s="287"/>
      <c r="U392" s="287"/>
      <c r="V392" s="287"/>
      <c r="W392" s="287"/>
      <c r="X392" s="287"/>
      <c r="Y392" s="287"/>
      <c r="Z392" s="287"/>
    </row>
    <row r="393" customFormat="false" ht="12.75" hidden="false" customHeight="true" outlineLevel="0" collapsed="false">
      <c r="A393" s="302" t="n">
        <v>390</v>
      </c>
      <c r="B393" s="303"/>
      <c r="C393" s="251"/>
      <c r="D393" s="278"/>
      <c r="E393" s="253"/>
      <c r="F393" s="280"/>
      <c r="G393" s="349"/>
      <c r="H393" s="280" t="str">
        <f aca="false">IF(G393="","",IF(LEN(G393)&gt;14,G393,REPLACE(REPLACE(G393,1,3,"XXX"),13,2,"XX")))</f>
        <v/>
      </c>
      <c r="I393" s="250"/>
      <c r="J393" s="250"/>
      <c r="K393" s="250"/>
      <c r="L393" s="303"/>
      <c r="M393" s="287"/>
      <c r="N393" s="287"/>
      <c r="O393" s="287"/>
      <c r="P393" s="287"/>
      <c r="Q393" s="287"/>
      <c r="R393" s="287"/>
      <c r="S393" s="287"/>
      <c r="T393" s="287"/>
      <c r="U393" s="287"/>
      <c r="V393" s="287"/>
      <c r="W393" s="287"/>
      <c r="X393" s="287"/>
      <c r="Y393" s="287"/>
      <c r="Z393" s="287"/>
    </row>
    <row r="394" customFormat="false" ht="12.75" hidden="false" customHeight="true" outlineLevel="0" collapsed="false">
      <c r="A394" s="302" t="n">
        <v>391</v>
      </c>
      <c r="B394" s="303"/>
      <c r="C394" s="251"/>
      <c r="D394" s="278"/>
      <c r="E394" s="253"/>
      <c r="F394" s="280"/>
      <c r="G394" s="349"/>
      <c r="H394" s="280" t="str">
        <f aca="false">IF(G394="","",IF(LEN(G394)&gt;14,G394,REPLACE(REPLACE(G394,1,3,"XXX"),13,2,"XX")))</f>
        <v/>
      </c>
      <c r="I394" s="250"/>
      <c r="J394" s="250"/>
      <c r="K394" s="250"/>
      <c r="L394" s="303"/>
      <c r="M394" s="287"/>
      <c r="N394" s="287"/>
      <c r="O394" s="287"/>
      <c r="P394" s="287"/>
      <c r="Q394" s="287"/>
      <c r="R394" s="287"/>
      <c r="S394" s="287"/>
      <c r="T394" s="287"/>
      <c r="U394" s="287"/>
      <c r="V394" s="287"/>
      <c r="W394" s="287"/>
      <c r="X394" s="287"/>
      <c r="Y394" s="287"/>
      <c r="Z394" s="287"/>
    </row>
    <row r="395" customFormat="false" ht="12.75" hidden="false" customHeight="true" outlineLevel="0" collapsed="false">
      <c r="A395" s="302" t="n">
        <v>392</v>
      </c>
      <c r="B395" s="303"/>
      <c r="C395" s="251"/>
      <c r="D395" s="278"/>
      <c r="E395" s="253"/>
      <c r="F395" s="280"/>
      <c r="G395" s="349"/>
      <c r="H395" s="280" t="str">
        <f aca="false">IF(G395="","",IF(LEN(G395)&gt;14,G395,REPLACE(REPLACE(G395,1,3,"XXX"),13,2,"XX")))</f>
        <v/>
      </c>
      <c r="I395" s="250"/>
      <c r="J395" s="250"/>
      <c r="K395" s="250"/>
      <c r="L395" s="303"/>
      <c r="M395" s="287"/>
      <c r="N395" s="287"/>
      <c r="O395" s="287"/>
      <c r="P395" s="287"/>
      <c r="Q395" s="287"/>
      <c r="R395" s="287"/>
      <c r="S395" s="287"/>
      <c r="T395" s="287"/>
      <c r="U395" s="287"/>
      <c r="V395" s="287"/>
      <c r="W395" s="287"/>
      <c r="X395" s="287"/>
      <c r="Y395" s="287"/>
      <c r="Z395" s="287"/>
    </row>
    <row r="396" customFormat="false" ht="12.75" hidden="false" customHeight="true" outlineLevel="0" collapsed="false">
      <c r="A396" s="302" t="n">
        <v>393</v>
      </c>
      <c r="B396" s="303"/>
      <c r="C396" s="251"/>
      <c r="D396" s="278"/>
      <c r="E396" s="253"/>
      <c r="F396" s="280"/>
      <c r="G396" s="349"/>
      <c r="H396" s="280" t="str">
        <f aca="false">IF(G396="","",IF(LEN(G396)&gt;14,G396,REPLACE(REPLACE(G396,1,3,"XXX"),13,2,"XX")))</f>
        <v/>
      </c>
      <c r="I396" s="250"/>
      <c r="J396" s="250"/>
      <c r="K396" s="250"/>
      <c r="L396" s="303"/>
      <c r="M396" s="287"/>
      <c r="N396" s="287"/>
      <c r="O396" s="287"/>
      <c r="P396" s="287"/>
      <c r="Q396" s="287"/>
      <c r="R396" s="287"/>
      <c r="S396" s="287"/>
      <c r="T396" s="287"/>
      <c r="U396" s="287"/>
      <c r="V396" s="287"/>
      <c r="W396" s="287"/>
      <c r="X396" s="287"/>
      <c r="Y396" s="287"/>
      <c r="Z396" s="287"/>
    </row>
    <row r="397" customFormat="false" ht="12.75" hidden="false" customHeight="true" outlineLevel="0" collapsed="false">
      <c r="A397" s="302" t="n">
        <v>394</v>
      </c>
      <c r="B397" s="303"/>
      <c r="C397" s="251"/>
      <c r="D397" s="278"/>
      <c r="E397" s="253"/>
      <c r="F397" s="280"/>
      <c r="G397" s="349"/>
      <c r="H397" s="280" t="str">
        <f aca="false">IF(G397="","",IF(LEN(G397)&gt;14,G397,REPLACE(REPLACE(G397,1,3,"XXX"),13,2,"XX")))</f>
        <v/>
      </c>
      <c r="I397" s="250"/>
      <c r="J397" s="250"/>
      <c r="K397" s="250"/>
      <c r="L397" s="303"/>
      <c r="M397" s="287"/>
      <c r="N397" s="287"/>
      <c r="O397" s="287"/>
      <c r="P397" s="287"/>
      <c r="Q397" s="287"/>
      <c r="R397" s="287"/>
      <c r="S397" s="287"/>
      <c r="T397" s="287"/>
      <c r="U397" s="287"/>
      <c r="V397" s="287"/>
      <c r="W397" s="287"/>
      <c r="X397" s="287"/>
      <c r="Y397" s="287"/>
      <c r="Z397" s="287"/>
    </row>
    <row r="398" customFormat="false" ht="12.75" hidden="false" customHeight="true" outlineLevel="0" collapsed="false">
      <c r="A398" s="302" t="n">
        <v>395</v>
      </c>
      <c r="B398" s="303"/>
      <c r="C398" s="251"/>
      <c r="D398" s="278"/>
      <c r="E398" s="253"/>
      <c r="F398" s="280"/>
      <c r="G398" s="349"/>
      <c r="H398" s="280" t="str">
        <f aca="false">IF(G398="","",IF(LEN(G398)&gt;14,G398,REPLACE(REPLACE(G398,1,3,"XXX"),13,2,"XX")))</f>
        <v/>
      </c>
      <c r="I398" s="250"/>
      <c r="J398" s="250"/>
      <c r="K398" s="250"/>
      <c r="L398" s="303"/>
      <c r="M398" s="287"/>
      <c r="N398" s="287"/>
      <c r="O398" s="287"/>
      <c r="P398" s="287"/>
      <c r="Q398" s="287"/>
      <c r="R398" s="287"/>
      <c r="S398" s="287"/>
      <c r="T398" s="287"/>
      <c r="U398" s="287"/>
      <c r="V398" s="287"/>
      <c r="W398" s="287"/>
      <c r="X398" s="287"/>
      <c r="Y398" s="287"/>
      <c r="Z398" s="287"/>
    </row>
    <row r="399" customFormat="false" ht="12.75" hidden="false" customHeight="true" outlineLevel="0" collapsed="false">
      <c r="A399" s="302" t="n">
        <v>396</v>
      </c>
      <c r="B399" s="303"/>
      <c r="C399" s="251"/>
      <c r="D399" s="278"/>
      <c r="E399" s="253"/>
      <c r="F399" s="280"/>
      <c r="G399" s="349"/>
      <c r="H399" s="280" t="str">
        <f aca="false">IF(G399="","",IF(LEN(G399)&gt;14,G399,REPLACE(REPLACE(G399,1,3,"XXX"),13,2,"XX")))</f>
        <v/>
      </c>
      <c r="I399" s="250"/>
      <c r="J399" s="250"/>
      <c r="K399" s="250"/>
      <c r="L399" s="303"/>
      <c r="M399" s="287"/>
      <c r="N399" s="287"/>
      <c r="O399" s="287"/>
      <c r="P399" s="287"/>
      <c r="Q399" s="287"/>
      <c r="R399" s="287"/>
      <c r="S399" s="287"/>
      <c r="T399" s="287"/>
      <c r="U399" s="287"/>
      <c r="V399" s="287"/>
      <c r="W399" s="287"/>
      <c r="X399" s="287"/>
      <c r="Y399" s="287"/>
      <c r="Z399" s="287"/>
    </row>
    <row r="400" customFormat="false" ht="12.75" hidden="false" customHeight="true" outlineLevel="0" collapsed="false">
      <c r="A400" s="302" t="n">
        <v>397</v>
      </c>
      <c r="B400" s="303"/>
      <c r="C400" s="251"/>
      <c r="D400" s="278"/>
      <c r="E400" s="253"/>
      <c r="F400" s="280"/>
      <c r="G400" s="349"/>
      <c r="H400" s="280" t="str">
        <f aca="false">IF(G400="","",IF(LEN(G400)&gt;14,G400,REPLACE(REPLACE(G400,1,3,"XXX"),13,2,"XX")))</f>
        <v/>
      </c>
      <c r="I400" s="250"/>
      <c r="J400" s="250"/>
      <c r="K400" s="250"/>
      <c r="L400" s="303"/>
      <c r="M400" s="287"/>
      <c r="N400" s="287"/>
      <c r="O400" s="287"/>
      <c r="P400" s="287"/>
      <c r="Q400" s="287"/>
      <c r="R400" s="287"/>
      <c r="S400" s="287"/>
      <c r="T400" s="287"/>
      <c r="U400" s="287"/>
      <c r="V400" s="287"/>
      <c r="W400" s="287"/>
      <c r="X400" s="287"/>
      <c r="Y400" s="287"/>
      <c r="Z400" s="287"/>
    </row>
    <row r="401" customFormat="false" ht="12.75" hidden="false" customHeight="true" outlineLevel="0" collapsed="false">
      <c r="A401" s="302" t="n">
        <v>398</v>
      </c>
      <c r="B401" s="303"/>
      <c r="C401" s="251"/>
      <c r="D401" s="278"/>
      <c r="E401" s="253"/>
      <c r="F401" s="280"/>
      <c r="G401" s="349"/>
      <c r="H401" s="280" t="str">
        <f aca="false">IF(G401="","",IF(LEN(G401)&gt;14,G401,REPLACE(REPLACE(G401,1,3,"XXX"),13,2,"XX")))</f>
        <v/>
      </c>
      <c r="I401" s="250"/>
      <c r="J401" s="250"/>
      <c r="K401" s="250"/>
      <c r="L401" s="303"/>
      <c r="M401" s="287"/>
      <c r="N401" s="287"/>
      <c r="O401" s="287"/>
      <c r="P401" s="287"/>
      <c r="Q401" s="287"/>
      <c r="R401" s="287"/>
      <c r="S401" s="287"/>
      <c r="T401" s="287"/>
      <c r="U401" s="287"/>
      <c r="V401" s="287"/>
      <c r="W401" s="287"/>
      <c r="X401" s="287"/>
      <c r="Y401" s="287"/>
      <c r="Z401" s="287"/>
    </row>
    <row r="402" customFormat="false" ht="12.75" hidden="false" customHeight="true" outlineLevel="0" collapsed="false">
      <c r="A402" s="302" t="n">
        <v>399</v>
      </c>
      <c r="B402" s="303"/>
      <c r="C402" s="251"/>
      <c r="D402" s="278"/>
      <c r="E402" s="253"/>
      <c r="F402" s="280"/>
      <c r="G402" s="349"/>
      <c r="H402" s="280" t="str">
        <f aca="false">IF(G402="","",IF(LEN(G402)&gt;14,G402,REPLACE(REPLACE(G402,1,3,"XXX"),13,2,"XX")))</f>
        <v/>
      </c>
      <c r="I402" s="250"/>
      <c r="J402" s="250"/>
      <c r="K402" s="250"/>
      <c r="L402" s="303"/>
      <c r="M402" s="287"/>
      <c r="N402" s="287"/>
      <c r="O402" s="287"/>
      <c r="P402" s="287"/>
      <c r="Q402" s="287"/>
      <c r="R402" s="287"/>
      <c r="S402" s="287"/>
      <c r="T402" s="287"/>
      <c r="U402" s="287"/>
      <c r="V402" s="287"/>
      <c r="W402" s="287"/>
      <c r="X402" s="287"/>
      <c r="Y402" s="287"/>
      <c r="Z402" s="287"/>
    </row>
    <row r="403" customFormat="false" ht="12.75" hidden="false" customHeight="true" outlineLevel="0" collapsed="false">
      <c r="A403" s="302" t="n">
        <v>400</v>
      </c>
      <c r="B403" s="303"/>
      <c r="C403" s="251"/>
      <c r="D403" s="278"/>
      <c r="E403" s="253"/>
      <c r="F403" s="280"/>
      <c r="G403" s="349"/>
      <c r="H403" s="280" t="str">
        <f aca="false">IF(G403="","",IF(LEN(G403)&gt;14,G403,REPLACE(REPLACE(G403,1,3,"XXX"),13,2,"XX")))</f>
        <v/>
      </c>
      <c r="I403" s="250"/>
      <c r="J403" s="250"/>
      <c r="K403" s="250"/>
      <c r="L403" s="303"/>
      <c r="M403" s="287"/>
      <c r="N403" s="287"/>
      <c r="O403" s="287"/>
      <c r="P403" s="287"/>
      <c r="Q403" s="287"/>
      <c r="R403" s="287"/>
      <c r="S403" s="287"/>
      <c r="T403" s="287"/>
      <c r="U403" s="287"/>
      <c r="V403" s="287"/>
      <c r="W403" s="287"/>
      <c r="X403" s="287"/>
      <c r="Y403" s="287"/>
      <c r="Z403" s="287"/>
    </row>
    <row r="404" customFormat="false" ht="12.75" hidden="false" customHeight="true" outlineLevel="0" collapsed="false">
      <c r="A404" s="302" t="n">
        <v>401</v>
      </c>
      <c r="B404" s="303"/>
      <c r="C404" s="251"/>
      <c r="D404" s="278"/>
      <c r="E404" s="253"/>
      <c r="F404" s="280"/>
      <c r="G404" s="349"/>
      <c r="H404" s="280" t="str">
        <f aca="false">IF(G404="","",IF(LEN(G404)&gt;14,G404,REPLACE(REPLACE(G404,1,3,"XXX"),13,2,"XX")))</f>
        <v/>
      </c>
      <c r="I404" s="250"/>
      <c r="J404" s="250"/>
      <c r="K404" s="250"/>
      <c r="L404" s="303"/>
      <c r="M404" s="287"/>
      <c r="N404" s="287"/>
      <c r="O404" s="287"/>
      <c r="P404" s="287"/>
      <c r="Q404" s="287"/>
      <c r="R404" s="287"/>
      <c r="S404" s="287"/>
      <c r="T404" s="287"/>
      <c r="U404" s="287"/>
      <c r="V404" s="287"/>
      <c r="W404" s="287"/>
      <c r="X404" s="287"/>
      <c r="Y404" s="287"/>
      <c r="Z404" s="287"/>
    </row>
    <row r="405" customFormat="false" ht="12.75" hidden="false" customHeight="true" outlineLevel="0" collapsed="false">
      <c r="A405" s="302" t="n">
        <v>402</v>
      </c>
      <c r="B405" s="303"/>
      <c r="C405" s="251"/>
      <c r="D405" s="278"/>
      <c r="E405" s="253"/>
      <c r="F405" s="280"/>
      <c r="G405" s="349"/>
      <c r="H405" s="280" t="str">
        <f aca="false">IF(G405="","",IF(LEN(G405)&gt;14,G405,REPLACE(REPLACE(G405,1,3,"XXX"),13,2,"XX")))</f>
        <v/>
      </c>
      <c r="I405" s="250"/>
      <c r="J405" s="250"/>
      <c r="K405" s="250"/>
      <c r="L405" s="303"/>
      <c r="M405" s="287"/>
      <c r="N405" s="287"/>
      <c r="O405" s="287"/>
      <c r="P405" s="287"/>
      <c r="Q405" s="287"/>
      <c r="R405" s="287"/>
      <c r="S405" s="287"/>
      <c r="T405" s="287"/>
      <c r="U405" s="287"/>
      <c r="V405" s="287"/>
      <c r="W405" s="287"/>
      <c r="X405" s="287"/>
      <c r="Y405" s="287"/>
      <c r="Z405" s="287"/>
    </row>
    <row r="406" customFormat="false" ht="12.75" hidden="false" customHeight="true" outlineLevel="0" collapsed="false">
      <c r="A406" s="302" t="n">
        <v>403</v>
      </c>
      <c r="B406" s="303"/>
      <c r="C406" s="251"/>
      <c r="D406" s="278"/>
      <c r="E406" s="253"/>
      <c r="F406" s="280"/>
      <c r="G406" s="349"/>
      <c r="H406" s="280" t="str">
        <f aca="false">IF(G406="","",IF(LEN(G406)&gt;14,G406,REPLACE(REPLACE(G406,1,3,"XXX"),13,2,"XX")))</f>
        <v/>
      </c>
      <c r="I406" s="250"/>
      <c r="J406" s="250"/>
      <c r="K406" s="250"/>
      <c r="L406" s="303"/>
      <c r="M406" s="287"/>
      <c r="N406" s="287"/>
      <c r="O406" s="287"/>
      <c r="P406" s="287"/>
      <c r="Q406" s="287"/>
      <c r="R406" s="287"/>
      <c r="S406" s="287"/>
      <c r="T406" s="287"/>
      <c r="U406" s="287"/>
      <c r="V406" s="287"/>
      <c r="W406" s="287"/>
      <c r="X406" s="287"/>
      <c r="Y406" s="287"/>
      <c r="Z406" s="287"/>
    </row>
    <row r="407" customFormat="false" ht="12.75" hidden="false" customHeight="true" outlineLevel="0" collapsed="false">
      <c r="A407" s="302" t="n">
        <v>404</v>
      </c>
      <c r="B407" s="303"/>
      <c r="C407" s="251"/>
      <c r="D407" s="278"/>
      <c r="E407" s="253"/>
      <c r="F407" s="280"/>
      <c r="G407" s="349"/>
      <c r="H407" s="280" t="str">
        <f aca="false">IF(G407="","",IF(LEN(G407)&gt;14,G407,REPLACE(REPLACE(G407,1,3,"XXX"),13,2,"XX")))</f>
        <v/>
      </c>
      <c r="I407" s="250"/>
      <c r="J407" s="250"/>
      <c r="K407" s="250"/>
      <c r="L407" s="303"/>
      <c r="M407" s="287"/>
      <c r="N407" s="287"/>
      <c r="O407" s="287"/>
      <c r="P407" s="287"/>
      <c r="Q407" s="287"/>
      <c r="R407" s="287"/>
      <c r="S407" s="287"/>
      <c r="T407" s="287"/>
      <c r="U407" s="287"/>
      <c r="V407" s="287"/>
      <c r="W407" s="287"/>
      <c r="X407" s="287"/>
      <c r="Y407" s="287"/>
      <c r="Z407" s="287"/>
    </row>
    <row r="408" customFormat="false" ht="12.75" hidden="false" customHeight="true" outlineLevel="0" collapsed="false">
      <c r="A408" s="302" t="n">
        <v>405</v>
      </c>
      <c r="B408" s="303"/>
      <c r="C408" s="251"/>
      <c r="D408" s="278"/>
      <c r="E408" s="253"/>
      <c r="F408" s="280"/>
      <c r="G408" s="349"/>
      <c r="H408" s="280" t="str">
        <f aca="false">IF(G408="","",IF(LEN(G408)&gt;14,G408,REPLACE(REPLACE(G408,1,3,"XXX"),13,2,"XX")))</f>
        <v/>
      </c>
      <c r="I408" s="250"/>
      <c r="J408" s="250"/>
      <c r="K408" s="250"/>
      <c r="L408" s="303"/>
      <c r="M408" s="287"/>
      <c r="N408" s="287"/>
      <c r="O408" s="287"/>
      <c r="P408" s="287"/>
      <c r="Q408" s="287"/>
      <c r="R408" s="287"/>
      <c r="S408" s="287"/>
      <c r="T408" s="287"/>
      <c r="U408" s="287"/>
      <c r="V408" s="287"/>
      <c r="W408" s="287"/>
      <c r="X408" s="287"/>
      <c r="Y408" s="287"/>
      <c r="Z408" s="287"/>
    </row>
    <row r="409" customFormat="false" ht="12.75" hidden="false" customHeight="true" outlineLevel="0" collapsed="false">
      <c r="A409" s="302" t="n">
        <v>406</v>
      </c>
      <c r="B409" s="303"/>
      <c r="C409" s="251"/>
      <c r="D409" s="278"/>
      <c r="E409" s="253"/>
      <c r="F409" s="280"/>
      <c r="G409" s="349"/>
      <c r="H409" s="280" t="str">
        <f aca="false">IF(G409="","",IF(LEN(G409)&gt;14,G409,REPLACE(REPLACE(G409,1,3,"XXX"),13,2,"XX")))</f>
        <v/>
      </c>
      <c r="I409" s="250"/>
      <c r="J409" s="250"/>
      <c r="K409" s="250"/>
      <c r="L409" s="303"/>
      <c r="M409" s="287"/>
      <c r="N409" s="287"/>
      <c r="O409" s="287"/>
      <c r="P409" s="287"/>
      <c r="Q409" s="287"/>
      <c r="R409" s="287"/>
      <c r="S409" s="287"/>
      <c r="T409" s="287"/>
      <c r="U409" s="287"/>
      <c r="V409" s="287"/>
      <c r="W409" s="287"/>
      <c r="X409" s="287"/>
      <c r="Y409" s="287"/>
      <c r="Z409" s="287"/>
    </row>
    <row r="410" customFormat="false" ht="12.75" hidden="false" customHeight="true" outlineLevel="0" collapsed="false">
      <c r="A410" s="302" t="n">
        <v>407</v>
      </c>
      <c r="B410" s="303"/>
      <c r="C410" s="251"/>
      <c r="D410" s="278"/>
      <c r="E410" s="253"/>
      <c r="F410" s="280"/>
      <c r="G410" s="349"/>
      <c r="H410" s="280" t="str">
        <f aca="false">IF(G410="","",IF(LEN(G410)&gt;14,G410,REPLACE(REPLACE(G410,1,3,"XXX"),13,2,"XX")))</f>
        <v/>
      </c>
      <c r="I410" s="250"/>
      <c r="J410" s="250"/>
      <c r="K410" s="250"/>
      <c r="L410" s="303"/>
      <c r="M410" s="287"/>
      <c r="N410" s="287"/>
      <c r="O410" s="287"/>
      <c r="P410" s="287"/>
      <c r="Q410" s="287"/>
      <c r="R410" s="287"/>
      <c r="S410" s="287"/>
      <c r="T410" s="287"/>
      <c r="U410" s="287"/>
      <c r="V410" s="287"/>
      <c r="W410" s="287"/>
      <c r="X410" s="287"/>
      <c r="Y410" s="287"/>
      <c r="Z410" s="287"/>
    </row>
    <row r="411" customFormat="false" ht="12.75" hidden="false" customHeight="true" outlineLevel="0" collapsed="false">
      <c r="A411" s="302" t="n">
        <v>408</v>
      </c>
      <c r="B411" s="303"/>
      <c r="C411" s="251"/>
      <c r="D411" s="278"/>
      <c r="E411" s="253"/>
      <c r="F411" s="280"/>
      <c r="G411" s="349"/>
      <c r="H411" s="280" t="str">
        <f aca="false">IF(G411="","",IF(LEN(G411)&gt;14,G411,REPLACE(REPLACE(G411,1,3,"XXX"),13,2,"XX")))</f>
        <v/>
      </c>
      <c r="I411" s="250"/>
      <c r="J411" s="250"/>
      <c r="K411" s="250"/>
      <c r="L411" s="303"/>
      <c r="M411" s="287"/>
      <c r="N411" s="287"/>
      <c r="O411" s="287"/>
      <c r="P411" s="287"/>
      <c r="Q411" s="287"/>
      <c r="R411" s="287"/>
      <c r="S411" s="287"/>
      <c r="T411" s="287"/>
      <c r="U411" s="287"/>
      <c r="V411" s="287"/>
      <c r="W411" s="287"/>
      <c r="X411" s="287"/>
      <c r="Y411" s="287"/>
      <c r="Z411" s="287"/>
    </row>
    <row r="412" customFormat="false" ht="12.75" hidden="false" customHeight="true" outlineLevel="0" collapsed="false">
      <c r="A412" s="302" t="n">
        <v>409</v>
      </c>
      <c r="B412" s="303"/>
      <c r="C412" s="251"/>
      <c r="D412" s="278"/>
      <c r="E412" s="253"/>
      <c r="F412" s="280"/>
      <c r="G412" s="349"/>
      <c r="H412" s="280" t="str">
        <f aca="false">IF(G412="","",IF(LEN(G412)&gt;14,G412,REPLACE(REPLACE(G412,1,3,"XXX"),13,2,"XX")))</f>
        <v/>
      </c>
      <c r="I412" s="250"/>
      <c r="J412" s="250"/>
      <c r="K412" s="250"/>
      <c r="L412" s="303"/>
      <c r="M412" s="287"/>
      <c r="N412" s="287"/>
      <c r="O412" s="287"/>
      <c r="P412" s="287"/>
      <c r="Q412" s="287"/>
      <c r="R412" s="287"/>
      <c r="S412" s="287"/>
      <c r="T412" s="287"/>
      <c r="U412" s="287"/>
      <c r="V412" s="287"/>
      <c r="W412" s="287"/>
      <c r="X412" s="287"/>
      <c r="Y412" s="287"/>
      <c r="Z412" s="287"/>
    </row>
    <row r="413" customFormat="false" ht="12.75" hidden="false" customHeight="true" outlineLevel="0" collapsed="false">
      <c r="A413" s="302" t="n">
        <v>410</v>
      </c>
      <c r="B413" s="303"/>
      <c r="C413" s="251"/>
      <c r="D413" s="278"/>
      <c r="E413" s="253"/>
      <c r="F413" s="280"/>
      <c r="G413" s="349"/>
      <c r="H413" s="280" t="str">
        <f aca="false">IF(G413="","",IF(LEN(G413)&gt;14,G413,REPLACE(REPLACE(G413,1,3,"XXX"),13,2,"XX")))</f>
        <v/>
      </c>
      <c r="I413" s="250"/>
      <c r="J413" s="250"/>
      <c r="K413" s="250"/>
      <c r="L413" s="303"/>
      <c r="M413" s="287"/>
      <c r="N413" s="287"/>
      <c r="O413" s="287"/>
      <c r="P413" s="287"/>
      <c r="Q413" s="287"/>
      <c r="R413" s="287"/>
      <c r="S413" s="287"/>
      <c r="T413" s="287"/>
      <c r="U413" s="287"/>
      <c r="V413" s="287"/>
      <c r="W413" s="287"/>
      <c r="X413" s="287"/>
      <c r="Y413" s="287"/>
      <c r="Z413" s="287"/>
    </row>
    <row r="414" customFormat="false" ht="12.75" hidden="false" customHeight="true" outlineLevel="0" collapsed="false">
      <c r="A414" s="302" t="n">
        <v>411</v>
      </c>
      <c r="B414" s="303"/>
      <c r="C414" s="251"/>
      <c r="D414" s="278"/>
      <c r="E414" s="253"/>
      <c r="F414" s="280"/>
      <c r="G414" s="349"/>
      <c r="H414" s="280" t="str">
        <f aca="false">IF(G414="","",IF(LEN(G414)&gt;14,G414,REPLACE(REPLACE(G414,1,3,"XXX"),13,2,"XX")))</f>
        <v/>
      </c>
      <c r="I414" s="250"/>
      <c r="J414" s="250"/>
      <c r="K414" s="250"/>
      <c r="L414" s="303"/>
      <c r="M414" s="287"/>
      <c r="N414" s="287"/>
      <c r="O414" s="287"/>
      <c r="P414" s="287"/>
      <c r="Q414" s="287"/>
      <c r="R414" s="287"/>
      <c r="S414" s="287"/>
      <c r="T414" s="287"/>
      <c r="U414" s="287"/>
      <c r="V414" s="287"/>
      <c r="W414" s="287"/>
      <c r="X414" s="287"/>
      <c r="Y414" s="287"/>
      <c r="Z414" s="287"/>
    </row>
    <row r="415" customFormat="false" ht="12.75" hidden="false" customHeight="true" outlineLevel="0" collapsed="false">
      <c r="A415" s="302" t="n">
        <v>412</v>
      </c>
      <c r="B415" s="303"/>
      <c r="C415" s="251"/>
      <c r="D415" s="278"/>
      <c r="E415" s="253"/>
      <c r="F415" s="280"/>
      <c r="G415" s="349"/>
      <c r="H415" s="280" t="str">
        <f aca="false">IF(G415="","",IF(LEN(G415)&gt;14,G415,REPLACE(REPLACE(G415,1,3,"XXX"),13,2,"XX")))</f>
        <v/>
      </c>
      <c r="I415" s="250"/>
      <c r="J415" s="250"/>
      <c r="K415" s="250"/>
      <c r="L415" s="303"/>
      <c r="M415" s="287"/>
      <c r="N415" s="287"/>
      <c r="O415" s="287"/>
      <c r="P415" s="287"/>
      <c r="Q415" s="287"/>
      <c r="R415" s="287"/>
      <c r="S415" s="287"/>
      <c r="T415" s="287"/>
      <c r="U415" s="287"/>
      <c r="V415" s="287"/>
      <c r="W415" s="287"/>
      <c r="X415" s="287"/>
      <c r="Y415" s="287"/>
      <c r="Z415" s="287"/>
    </row>
    <row r="416" customFormat="false" ht="12.75" hidden="false" customHeight="true" outlineLevel="0" collapsed="false">
      <c r="A416" s="302" t="n">
        <v>413</v>
      </c>
      <c r="B416" s="303"/>
      <c r="C416" s="251"/>
      <c r="D416" s="278"/>
      <c r="E416" s="253"/>
      <c r="F416" s="280"/>
      <c r="G416" s="349"/>
      <c r="H416" s="280" t="str">
        <f aca="false">IF(G416="","",IF(LEN(G416)&gt;14,G416,REPLACE(REPLACE(G416,1,3,"XXX"),13,2,"XX")))</f>
        <v/>
      </c>
      <c r="I416" s="250"/>
      <c r="J416" s="250"/>
      <c r="K416" s="250"/>
      <c r="L416" s="303"/>
      <c r="M416" s="287"/>
      <c r="N416" s="287"/>
      <c r="O416" s="287"/>
      <c r="P416" s="287"/>
      <c r="Q416" s="287"/>
      <c r="R416" s="287"/>
      <c r="S416" s="287"/>
      <c r="T416" s="287"/>
      <c r="U416" s="287"/>
      <c r="V416" s="287"/>
      <c r="W416" s="287"/>
      <c r="X416" s="287"/>
      <c r="Y416" s="287"/>
      <c r="Z416" s="287"/>
    </row>
    <row r="417" customFormat="false" ht="12.75" hidden="false" customHeight="true" outlineLevel="0" collapsed="false">
      <c r="A417" s="302" t="n">
        <v>414</v>
      </c>
      <c r="B417" s="303"/>
      <c r="C417" s="251"/>
      <c r="D417" s="278"/>
      <c r="E417" s="253"/>
      <c r="F417" s="280"/>
      <c r="G417" s="349"/>
      <c r="H417" s="280" t="str">
        <f aca="false">IF(G417="","",IF(LEN(G417)&gt;14,G417,REPLACE(REPLACE(G417,1,3,"XXX"),13,2,"XX")))</f>
        <v/>
      </c>
      <c r="I417" s="250"/>
      <c r="J417" s="250"/>
      <c r="K417" s="250"/>
      <c r="L417" s="303"/>
      <c r="M417" s="287"/>
      <c r="N417" s="287"/>
      <c r="O417" s="287"/>
      <c r="P417" s="287"/>
      <c r="Q417" s="287"/>
      <c r="R417" s="287"/>
      <c r="S417" s="287"/>
      <c r="T417" s="287"/>
      <c r="U417" s="287"/>
      <c r="V417" s="287"/>
      <c r="W417" s="287"/>
      <c r="X417" s="287"/>
      <c r="Y417" s="287"/>
      <c r="Z417" s="287"/>
    </row>
    <row r="418" customFormat="false" ht="12.75" hidden="false" customHeight="true" outlineLevel="0" collapsed="false">
      <c r="A418" s="302" t="n">
        <v>415</v>
      </c>
      <c r="B418" s="303"/>
      <c r="C418" s="251"/>
      <c r="D418" s="278"/>
      <c r="E418" s="253"/>
      <c r="F418" s="280"/>
      <c r="G418" s="349"/>
      <c r="H418" s="280" t="str">
        <f aca="false">IF(G418="","",IF(LEN(G418)&gt;14,G418,REPLACE(REPLACE(G418,1,3,"XXX"),13,2,"XX")))</f>
        <v/>
      </c>
      <c r="I418" s="250"/>
      <c r="J418" s="250"/>
      <c r="K418" s="250"/>
      <c r="L418" s="303"/>
      <c r="M418" s="287"/>
      <c r="N418" s="287"/>
      <c r="O418" s="287"/>
      <c r="P418" s="287"/>
      <c r="Q418" s="287"/>
      <c r="R418" s="287"/>
      <c r="S418" s="287"/>
      <c r="T418" s="287"/>
      <c r="U418" s="287"/>
      <c r="V418" s="287"/>
      <c r="W418" s="287"/>
      <c r="X418" s="287"/>
      <c r="Y418" s="287"/>
      <c r="Z418" s="287"/>
    </row>
    <row r="419" customFormat="false" ht="12.75" hidden="false" customHeight="true" outlineLevel="0" collapsed="false">
      <c r="A419" s="302" t="n">
        <v>416</v>
      </c>
      <c r="B419" s="303"/>
      <c r="C419" s="251"/>
      <c r="D419" s="278"/>
      <c r="E419" s="253"/>
      <c r="F419" s="280"/>
      <c r="G419" s="349"/>
      <c r="H419" s="280" t="str">
        <f aca="false">IF(G419="","",IF(LEN(G419)&gt;14,G419,REPLACE(REPLACE(G419,1,3,"XXX"),13,2,"XX")))</f>
        <v/>
      </c>
      <c r="I419" s="250"/>
      <c r="J419" s="250"/>
      <c r="K419" s="250"/>
      <c r="L419" s="303"/>
      <c r="M419" s="287"/>
      <c r="N419" s="287"/>
      <c r="O419" s="287"/>
      <c r="P419" s="287"/>
      <c r="Q419" s="287"/>
      <c r="R419" s="287"/>
      <c r="S419" s="287"/>
      <c r="T419" s="287"/>
      <c r="U419" s="287"/>
      <c r="V419" s="287"/>
      <c r="W419" s="287"/>
      <c r="X419" s="287"/>
      <c r="Y419" s="287"/>
      <c r="Z419" s="287"/>
    </row>
    <row r="420" customFormat="false" ht="12.75" hidden="false" customHeight="true" outlineLevel="0" collapsed="false">
      <c r="A420" s="302" t="n">
        <v>417</v>
      </c>
      <c r="B420" s="303"/>
      <c r="C420" s="251"/>
      <c r="D420" s="278"/>
      <c r="E420" s="253"/>
      <c r="F420" s="280"/>
      <c r="G420" s="349"/>
      <c r="H420" s="280" t="str">
        <f aca="false">IF(G420="","",IF(LEN(G420)&gt;14,G420,REPLACE(REPLACE(G420,1,3,"XXX"),13,2,"XX")))</f>
        <v/>
      </c>
      <c r="I420" s="250"/>
      <c r="J420" s="250"/>
      <c r="K420" s="250"/>
      <c r="L420" s="303"/>
      <c r="M420" s="287"/>
      <c r="N420" s="287"/>
      <c r="O420" s="287"/>
      <c r="P420" s="287"/>
      <c r="Q420" s="287"/>
      <c r="R420" s="287"/>
      <c r="S420" s="287"/>
      <c r="T420" s="287"/>
      <c r="U420" s="287"/>
      <c r="V420" s="287"/>
      <c r="W420" s="287"/>
      <c r="X420" s="287"/>
      <c r="Y420" s="287"/>
      <c r="Z420" s="287"/>
    </row>
    <row r="421" customFormat="false" ht="12.75" hidden="false" customHeight="true" outlineLevel="0" collapsed="false">
      <c r="A421" s="302" t="n">
        <v>418</v>
      </c>
      <c r="B421" s="303"/>
      <c r="C421" s="251"/>
      <c r="D421" s="278"/>
      <c r="E421" s="253"/>
      <c r="F421" s="280"/>
      <c r="G421" s="349"/>
      <c r="H421" s="280" t="str">
        <f aca="false">IF(G421="","",IF(LEN(G421)&gt;14,G421,REPLACE(REPLACE(G421,1,3,"XXX"),13,2,"XX")))</f>
        <v/>
      </c>
      <c r="I421" s="250"/>
      <c r="J421" s="250"/>
      <c r="K421" s="250"/>
      <c r="L421" s="303"/>
      <c r="M421" s="287"/>
      <c r="N421" s="287"/>
      <c r="O421" s="287"/>
      <c r="P421" s="287"/>
      <c r="Q421" s="287"/>
      <c r="R421" s="287"/>
      <c r="S421" s="287"/>
      <c r="T421" s="287"/>
      <c r="U421" s="287"/>
      <c r="V421" s="287"/>
      <c r="W421" s="287"/>
      <c r="X421" s="287"/>
      <c r="Y421" s="287"/>
      <c r="Z421" s="287"/>
    </row>
    <row r="422" customFormat="false" ht="12.75" hidden="false" customHeight="true" outlineLevel="0" collapsed="false">
      <c r="A422" s="302" t="n">
        <v>419</v>
      </c>
      <c r="B422" s="303"/>
      <c r="C422" s="251"/>
      <c r="D422" s="278"/>
      <c r="E422" s="253"/>
      <c r="F422" s="280"/>
      <c r="G422" s="349"/>
      <c r="H422" s="280" t="str">
        <f aca="false">IF(G422="","",IF(LEN(G422)&gt;14,G422,REPLACE(REPLACE(G422,1,3,"XXX"),13,2,"XX")))</f>
        <v/>
      </c>
      <c r="I422" s="250"/>
      <c r="J422" s="250"/>
      <c r="K422" s="250"/>
      <c r="L422" s="303"/>
      <c r="M422" s="287"/>
      <c r="N422" s="287"/>
      <c r="O422" s="287"/>
      <c r="P422" s="287"/>
      <c r="Q422" s="287"/>
      <c r="R422" s="287"/>
      <c r="S422" s="287"/>
      <c r="T422" s="287"/>
      <c r="U422" s="287"/>
      <c r="V422" s="287"/>
      <c r="W422" s="287"/>
      <c r="X422" s="287"/>
      <c r="Y422" s="287"/>
      <c r="Z422" s="287"/>
    </row>
    <row r="423" customFormat="false" ht="12.75" hidden="false" customHeight="true" outlineLevel="0" collapsed="false">
      <c r="A423" s="302" t="n">
        <v>420</v>
      </c>
      <c r="B423" s="303"/>
      <c r="C423" s="251"/>
      <c r="D423" s="278"/>
      <c r="E423" s="253"/>
      <c r="F423" s="280"/>
      <c r="G423" s="349"/>
      <c r="H423" s="280" t="str">
        <f aca="false">IF(G423="","",IF(LEN(G423)&gt;14,G423,REPLACE(REPLACE(G423,1,3,"XXX"),13,2,"XX")))</f>
        <v/>
      </c>
      <c r="I423" s="250"/>
      <c r="J423" s="250"/>
      <c r="K423" s="250"/>
      <c r="L423" s="303"/>
      <c r="M423" s="287"/>
      <c r="N423" s="287"/>
      <c r="O423" s="287"/>
      <c r="P423" s="287"/>
      <c r="Q423" s="287"/>
      <c r="R423" s="287"/>
      <c r="S423" s="287"/>
      <c r="T423" s="287"/>
      <c r="U423" s="287"/>
      <c r="V423" s="287"/>
      <c r="W423" s="287"/>
      <c r="X423" s="287"/>
      <c r="Y423" s="287"/>
      <c r="Z423" s="287"/>
    </row>
    <row r="424" customFormat="false" ht="12.75" hidden="false" customHeight="true" outlineLevel="0" collapsed="false">
      <c r="A424" s="302" t="n">
        <v>421</v>
      </c>
      <c r="B424" s="303"/>
      <c r="C424" s="251"/>
      <c r="D424" s="278"/>
      <c r="E424" s="253"/>
      <c r="F424" s="280"/>
      <c r="G424" s="349"/>
      <c r="H424" s="280" t="str">
        <f aca="false">IF(G424="","",IF(LEN(G424)&gt;14,G424,REPLACE(REPLACE(G424,1,3,"XXX"),13,2,"XX")))</f>
        <v/>
      </c>
      <c r="I424" s="250"/>
      <c r="J424" s="250"/>
      <c r="K424" s="250"/>
      <c r="L424" s="303"/>
      <c r="M424" s="287"/>
      <c r="N424" s="287"/>
      <c r="O424" s="287"/>
      <c r="P424" s="287"/>
      <c r="Q424" s="287"/>
      <c r="R424" s="287"/>
      <c r="S424" s="287"/>
      <c r="T424" s="287"/>
      <c r="U424" s="287"/>
      <c r="V424" s="287"/>
      <c r="W424" s="287"/>
      <c r="X424" s="287"/>
      <c r="Y424" s="287"/>
      <c r="Z424" s="287"/>
    </row>
    <row r="425" customFormat="false" ht="12.75" hidden="false" customHeight="true" outlineLevel="0" collapsed="false">
      <c r="A425" s="302" t="n">
        <v>422</v>
      </c>
      <c r="B425" s="303"/>
      <c r="C425" s="251"/>
      <c r="D425" s="278"/>
      <c r="E425" s="253"/>
      <c r="F425" s="280"/>
      <c r="G425" s="349"/>
      <c r="H425" s="280" t="str">
        <f aca="false">IF(G425="","",IF(LEN(G425)&gt;14,G425,REPLACE(REPLACE(G425,1,3,"XXX"),13,2,"XX")))</f>
        <v/>
      </c>
      <c r="I425" s="250"/>
      <c r="J425" s="250"/>
      <c r="K425" s="250"/>
      <c r="L425" s="303"/>
      <c r="M425" s="287"/>
      <c r="N425" s="287"/>
      <c r="O425" s="287"/>
      <c r="P425" s="287"/>
      <c r="Q425" s="287"/>
      <c r="R425" s="287"/>
      <c r="S425" s="287"/>
      <c r="T425" s="287"/>
      <c r="U425" s="287"/>
      <c r="V425" s="287"/>
      <c r="W425" s="287"/>
      <c r="X425" s="287"/>
      <c r="Y425" s="287"/>
      <c r="Z425" s="287"/>
    </row>
    <row r="426" customFormat="false" ht="12.75" hidden="false" customHeight="true" outlineLevel="0" collapsed="false">
      <c r="A426" s="302" t="n">
        <v>423</v>
      </c>
      <c r="B426" s="303"/>
      <c r="C426" s="251"/>
      <c r="D426" s="278"/>
      <c r="E426" s="253"/>
      <c r="F426" s="280"/>
      <c r="G426" s="349"/>
      <c r="H426" s="280" t="str">
        <f aca="false">IF(G426="","",IF(LEN(G426)&gt;14,G426,REPLACE(REPLACE(G426,1,3,"XXX"),13,2,"XX")))</f>
        <v/>
      </c>
      <c r="I426" s="250"/>
      <c r="J426" s="250"/>
      <c r="K426" s="250"/>
      <c r="L426" s="303"/>
      <c r="M426" s="287"/>
      <c r="N426" s="287"/>
      <c r="O426" s="287"/>
      <c r="P426" s="287"/>
      <c r="Q426" s="287"/>
      <c r="R426" s="287"/>
      <c r="S426" s="287"/>
      <c r="T426" s="287"/>
      <c r="U426" s="287"/>
      <c r="V426" s="287"/>
      <c r="W426" s="287"/>
      <c r="X426" s="287"/>
      <c r="Y426" s="287"/>
      <c r="Z426" s="287"/>
    </row>
    <row r="427" customFormat="false" ht="12.75" hidden="false" customHeight="true" outlineLevel="0" collapsed="false">
      <c r="A427" s="302" t="n">
        <v>424</v>
      </c>
      <c r="B427" s="303"/>
      <c r="C427" s="251"/>
      <c r="D427" s="278"/>
      <c r="E427" s="253"/>
      <c r="F427" s="280"/>
      <c r="G427" s="349"/>
      <c r="H427" s="280" t="str">
        <f aca="false">IF(G427="","",IF(LEN(G427)&gt;14,G427,REPLACE(REPLACE(G427,1,3,"XXX"),13,2,"XX")))</f>
        <v/>
      </c>
      <c r="I427" s="250"/>
      <c r="J427" s="250"/>
      <c r="K427" s="250"/>
      <c r="L427" s="303"/>
      <c r="M427" s="287"/>
      <c r="N427" s="287"/>
      <c r="O427" s="287"/>
      <c r="P427" s="287"/>
      <c r="Q427" s="287"/>
      <c r="R427" s="287"/>
      <c r="S427" s="287"/>
      <c r="T427" s="287"/>
      <c r="U427" s="287"/>
      <c r="V427" s="287"/>
      <c r="W427" s="287"/>
      <c r="X427" s="287"/>
      <c r="Y427" s="287"/>
      <c r="Z427" s="287"/>
    </row>
    <row r="428" customFormat="false" ht="12.75" hidden="false" customHeight="true" outlineLevel="0" collapsed="false">
      <c r="A428" s="302" t="n">
        <v>425</v>
      </c>
      <c r="B428" s="303"/>
      <c r="C428" s="251"/>
      <c r="D428" s="278"/>
      <c r="E428" s="253"/>
      <c r="F428" s="280"/>
      <c r="G428" s="349"/>
      <c r="H428" s="280" t="str">
        <f aca="false">IF(G428="","",IF(LEN(G428)&gt;14,G428,REPLACE(REPLACE(G428,1,3,"XXX"),13,2,"XX")))</f>
        <v/>
      </c>
      <c r="I428" s="250"/>
      <c r="J428" s="250"/>
      <c r="K428" s="250"/>
      <c r="L428" s="303"/>
      <c r="M428" s="287"/>
      <c r="N428" s="287"/>
      <c r="O428" s="287"/>
      <c r="P428" s="287"/>
      <c r="Q428" s="287"/>
      <c r="R428" s="287"/>
      <c r="S428" s="287"/>
      <c r="T428" s="287"/>
      <c r="U428" s="287"/>
      <c r="V428" s="287"/>
      <c r="W428" s="287"/>
      <c r="X428" s="287"/>
      <c r="Y428" s="287"/>
      <c r="Z428" s="287"/>
    </row>
    <row r="429" customFormat="false" ht="12.75" hidden="false" customHeight="true" outlineLevel="0" collapsed="false">
      <c r="A429" s="302" t="n">
        <v>426</v>
      </c>
      <c r="B429" s="303"/>
      <c r="C429" s="251"/>
      <c r="D429" s="278"/>
      <c r="E429" s="253"/>
      <c r="F429" s="280"/>
      <c r="G429" s="349"/>
      <c r="H429" s="280" t="str">
        <f aca="false">IF(G429="","",IF(LEN(G429)&gt;14,G429,REPLACE(REPLACE(G429,1,3,"XXX"),13,2,"XX")))</f>
        <v/>
      </c>
      <c r="I429" s="250"/>
      <c r="J429" s="250"/>
      <c r="K429" s="250"/>
      <c r="L429" s="303"/>
      <c r="M429" s="287"/>
      <c r="N429" s="287"/>
      <c r="O429" s="287"/>
      <c r="P429" s="287"/>
      <c r="Q429" s="287"/>
      <c r="R429" s="287"/>
      <c r="S429" s="287"/>
      <c r="T429" s="287"/>
      <c r="U429" s="287"/>
      <c r="V429" s="287"/>
      <c r="W429" s="287"/>
      <c r="X429" s="287"/>
      <c r="Y429" s="287"/>
      <c r="Z429" s="287"/>
    </row>
    <row r="430" customFormat="false" ht="12.75" hidden="false" customHeight="true" outlineLevel="0" collapsed="false">
      <c r="A430" s="302" t="n">
        <v>427</v>
      </c>
      <c r="B430" s="303"/>
      <c r="C430" s="251"/>
      <c r="D430" s="278"/>
      <c r="E430" s="253"/>
      <c r="F430" s="280"/>
      <c r="G430" s="349"/>
      <c r="H430" s="280" t="str">
        <f aca="false">IF(G430="","",IF(LEN(G430)&gt;14,G430,REPLACE(REPLACE(G430,1,3,"XXX"),13,2,"XX")))</f>
        <v/>
      </c>
      <c r="I430" s="250"/>
      <c r="J430" s="250"/>
      <c r="K430" s="250"/>
      <c r="L430" s="303"/>
      <c r="M430" s="287"/>
      <c r="N430" s="287"/>
      <c r="O430" s="287"/>
      <c r="P430" s="287"/>
      <c r="Q430" s="287"/>
      <c r="R430" s="287"/>
      <c r="S430" s="287"/>
      <c r="T430" s="287"/>
      <c r="U430" s="287"/>
      <c r="V430" s="287"/>
      <c r="W430" s="287"/>
      <c r="X430" s="287"/>
      <c r="Y430" s="287"/>
      <c r="Z430" s="287"/>
    </row>
    <row r="431" customFormat="false" ht="12.75" hidden="false" customHeight="true" outlineLevel="0" collapsed="false">
      <c r="A431" s="302" t="n">
        <v>428</v>
      </c>
      <c r="B431" s="303"/>
      <c r="C431" s="251"/>
      <c r="D431" s="278"/>
      <c r="E431" s="253"/>
      <c r="F431" s="280"/>
      <c r="G431" s="349"/>
      <c r="H431" s="280" t="str">
        <f aca="false">IF(G431="","",IF(LEN(G431)&gt;14,G431,REPLACE(REPLACE(G431,1,3,"XXX"),13,2,"XX")))</f>
        <v/>
      </c>
      <c r="I431" s="250"/>
      <c r="J431" s="250"/>
      <c r="K431" s="250"/>
      <c r="L431" s="303"/>
      <c r="M431" s="287"/>
      <c r="N431" s="287"/>
      <c r="O431" s="287"/>
      <c r="P431" s="287"/>
      <c r="Q431" s="287"/>
      <c r="R431" s="287"/>
      <c r="S431" s="287"/>
      <c r="T431" s="287"/>
      <c r="U431" s="287"/>
      <c r="V431" s="287"/>
      <c r="W431" s="287"/>
      <c r="X431" s="287"/>
      <c r="Y431" s="287"/>
      <c r="Z431" s="287"/>
    </row>
    <row r="432" customFormat="false" ht="12.75" hidden="false" customHeight="true" outlineLevel="0" collapsed="false">
      <c r="A432" s="302" t="n">
        <v>429</v>
      </c>
      <c r="B432" s="303"/>
      <c r="C432" s="251"/>
      <c r="D432" s="278"/>
      <c r="E432" s="253"/>
      <c r="F432" s="280"/>
      <c r="G432" s="349"/>
      <c r="H432" s="280" t="str">
        <f aca="false">IF(G432="","",IF(LEN(G432)&gt;14,G432,REPLACE(REPLACE(G432,1,3,"XXX"),13,2,"XX")))</f>
        <v/>
      </c>
      <c r="I432" s="250"/>
      <c r="J432" s="250"/>
      <c r="K432" s="250"/>
      <c r="L432" s="303"/>
      <c r="M432" s="287"/>
      <c r="N432" s="287"/>
      <c r="O432" s="287"/>
      <c r="P432" s="287"/>
      <c r="Q432" s="287"/>
      <c r="R432" s="287"/>
      <c r="S432" s="287"/>
      <c r="T432" s="287"/>
      <c r="U432" s="287"/>
      <c r="V432" s="287"/>
      <c r="W432" s="287"/>
      <c r="X432" s="287"/>
      <c r="Y432" s="287"/>
      <c r="Z432" s="287"/>
    </row>
    <row r="433" customFormat="false" ht="12.75" hidden="false" customHeight="true" outlineLevel="0" collapsed="false">
      <c r="A433" s="302" t="n">
        <v>430</v>
      </c>
      <c r="B433" s="303"/>
      <c r="C433" s="251"/>
      <c r="D433" s="278"/>
      <c r="E433" s="253"/>
      <c r="F433" s="280"/>
      <c r="G433" s="349"/>
      <c r="H433" s="280" t="str">
        <f aca="false">IF(G433="","",IF(LEN(G433)&gt;14,G433,REPLACE(REPLACE(G433,1,3,"XXX"),13,2,"XX")))</f>
        <v/>
      </c>
      <c r="I433" s="250"/>
      <c r="J433" s="250"/>
      <c r="K433" s="250"/>
      <c r="L433" s="303"/>
      <c r="M433" s="287"/>
      <c r="N433" s="287"/>
      <c r="O433" s="287"/>
      <c r="P433" s="287"/>
      <c r="Q433" s="287"/>
      <c r="R433" s="287"/>
      <c r="S433" s="287"/>
      <c r="T433" s="287"/>
      <c r="U433" s="287"/>
      <c r="V433" s="287"/>
      <c r="W433" s="287"/>
      <c r="X433" s="287"/>
      <c r="Y433" s="287"/>
      <c r="Z433" s="287"/>
    </row>
    <row r="434" customFormat="false" ht="12.75" hidden="false" customHeight="true" outlineLevel="0" collapsed="false">
      <c r="A434" s="302" t="n">
        <v>431</v>
      </c>
      <c r="B434" s="303"/>
      <c r="C434" s="251"/>
      <c r="D434" s="278"/>
      <c r="E434" s="253"/>
      <c r="F434" s="280"/>
      <c r="G434" s="349"/>
      <c r="H434" s="280" t="str">
        <f aca="false">IF(G434="","",IF(LEN(G434)&gt;14,G434,REPLACE(REPLACE(G434,1,3,"XXX"),13,2,"XX")))</f>
        <v/>
      </c>
      <c r="I434" s="250"/>
      <c r="J434" s="250"/>
      <c r="K434" s="250"/>
      <c r="L434" s="303"/>
      <c r="M434" s="287"/>
      <c r="N434" s="287"/>
      <c r="O434" s="287"/>
      <c r="P434" s="287"/>
      <c r="Q434" s="287"/>
      <c r="R434" s="287"/>
      <c r="S434" s="287"/>
      <c r="T434" s="287"/>
      <c r="U434" s="287"/>
      <c r="V434" s="287"/>
      <c r="W434" s="287"/>
      <c r="X434" s="287"/>
      <c r="Y434" s="287"/>
      <c r="Z434" s="287"/>
    </row>
    <row r="435" customFormat="false" ht="12.75" hidden="false" customHeight="true" outlineLevel="0" collapsed="false">
      <c r="A435" s="302" t="n">
        <v>432</v>
      </c>
      <c r="B435" s="303"/>
      <c r="C435" s="251"/>
      <c r="D435" s="278"/>
      <c r="E435" s="253"/>
      <c r="F435" s="280"/>
      <c r="G435" s="349"/>
      <c r="H435" s="280" t="str">
        <f aca="false">IF(G435="","",IF(LEN(G435)&gt;14,G435,REPLACE(REPLACE(G435,1,3,"XXX"),13,2,"XX")))</f>
        <v/>
      </c>
      <c r="I435" s="250"/>
      <c r="J435" s="250"/>
      <c r="K435" s="250"/>
      <c r="L435" s="303"/>
      <c r="M435" s="287"/>
      <c r="N435" s="287"/>
      <c r="O435" s="287"/>
      <c r="P435" s="287"/>
      <c r="Q435" s="287"/>
      <c r="R435" s="287"/>
      <c r="S435" s="287"/>
      <c r="T435" s="287"/>
      <c r="U435" s="287"/>
      <c r="V435" s="287"/>
      <c r="W435" s="287"/>
      <c r="X435" s="287"/>
      <c r="Y435" s="287"/>
      <c r="Z435" s="287"/>
    </row>
    <row r="436" customFormat="false" ht="12.75" hidden="false" customHeight="true" outlineLevel="0" collapsed="false">
      <c r="A436" s="302" t="n">
        <v>433</v>
      </c>
      <c r="B436" s="303"/>
      <c r="C436" s="251"/>
      <c r="D436" s="278"/>
      <c r="E436" s="253"/>
      <c r="F436" s="280"/>
      <c r="G436" s="349"/>
      <c r="H436" s="280" t="str">
        <f aca="false">IF(G436="","",IF(LEN(G436)&gt;14,G436,REPLACE(REPLACE(G436,1,3,"XXX"),13,2,"XX")))</f>
        <v/>
      </c>
      <c r="I436" s="250"/>
      <c r="J436" s="250"/>
      <c r="K436" s="250"/>
      <c r="L436" s="303"/>
      <c r="M436" s="287"/>
      <c r="N436" s="287"/>
      <c r="O436" s="287"/>
      <c r="P436" s="287"/>
      <c r="Q436" s="287"/>
      <c r="R436" s="287"/>
      <c r="S436" s="287"/>
      <c r="T436" s="287"/>
      <c r="U436" s="287"/>
      <c r="V436" s="287"/>
      <c r="W436" s="287"/>
      <c r="X436" s="287"/>
      <c r="Y436" s="287"/>
      <c r="Z436" s="287"/>
    </row>
    <row r="437" customFormat="false" ht="12.75" hidden="false" customHeight="true" outlineLevel="0" collapsed="false">
      <c r="A437" s="302" t="n">
        <v>434</v>
      </c>
      <c r="B437" s="303"/>
      <c r="C437" s="251"/>
      <c r="D437" s="278"/>
      <c r="E437" s="253"/>
      <c r="F437" s="280"/>
      <c r="G437" s="349"/>
      <c r="H437" s="280" t="str">
        <f aca="false">IF(G437="","",IF(LEN(G437)&gt;14,G437,REPLACE(REPLACE(G437,1,3,"XXX"),13,2,"XX")))</f>
        <v/>
      </c>
      <c r="I437" s="250"/>
      <c r="J437" s="250"/>
      <c r="K437" s="250"/>
      <c r="L437" s="303"/>
      <c r="M437" s="287"/>
      <c r="N437" s="287"/>
      <c r="O437" s="287"/>
      <c r="P437" s="287"/>
      <c r="Q437" s="287"/>
      <c r="R437" s="287"/>
      <c r="S437" s="287"/>
      <c r="T437" s="287"/>
      <c r="U437" s="287"/>
      <c r="V437" s="287"/>
      <c r="W437" s="287"/>
      <c r="X437" s="287"/>
      <c r="Y437" s="287"/>
      <c r="Z437" s="287"/>
    </row>
    <row r="438" customFormat="false" ht="12.75" hidden="false" customHeight="true" outlineLevel="0" collapsed="false">
      <c r="A438" s="302" t="n">
        <v>435</v>
      </c>
      <c r="B438" s="303"/>
      <c r="C438" s="251"/>
      <c r="D438" s="278"/>
      <c r="E438" s="253"/>
      <c r="F438" s="280"/>
      <c r="G438" s="349"/>
      <c r="H438" s="280" t="str">
        <f aca="false">IF(G438="","",IF(LEN(G438)&gt;14,G438,REPLACE(REPLACE(G438,1,3,"XXX"),13,2,"XX")))</f>
        <v/>
      </c>
      <c r="I438" s="250"/>
      <c r="J438" s="250"/>
      <c r="K438" s="250"/>
      <c r="L438" s="303"/>
      <c r="M438" s="287"/>
      <c r="N438" s="287"/>
      <c r="O438" s="287"/>
      <c r="P438" s="287"/>
      <c r="Q438" s="287"/>
      <c r="R438" s="287"/>
      <c r="S438" s="287"/>
      <c r="T438" s="287"/>
      <c r="U438" s="287"/>
      <c r="V438" s="287"/>
      <c r="W438" s="287"/>
      <c r="X438" s="287"/>
      <c r="Y438" s="287"/>
      <c r="Z438" s="287"/>
    </row>
    <row r="439" customFormat="false" ht="12.75" hidden="false" customHeight="true" outlineLevel="0" collapsed="false">
      <c r="A439" s="302" t="n">
        <v>436</v>
      </c>
      <c r="B439" s="303"/>
      <c r="C439" s="251"/>
      <c r="D439" s="278"/>
      <c r="E439" s="253"/>
      <c r="F439" s="280"/>
      <c r="G439" s="349"/>
      <c r="H439" s="280" t="str">
        <f aca="false">IF(G439="","",IF(LEN(G439)&gt;14,G439,REPLACE(REPLACE(G439,1,3,"XXX"),13,2,"XX")))</f>
        <v/>
      </c>
      <c r="I439" s="250"/>
      <c r="J439" s="250"/>
      <c r="K439" s="250"/>
      <c r="L439" s="303"/>
      <c r="M439" s="287"/>
      <c r="N439" s="287"/>
      <c r="O439" s="287"/>
      <c r="P439" s="287"/>
      <c r="Q439" s="287"/>
      <c r="R439" s="287"/>
      <c r="S439" s="287"/>
      <c r="T439" s="287"/>
      <c r="U439" s="287"/>
      <c r="V439" s="287"/>
      <c r="W439" s="287"/>
      <c r="X439" s="287"/>
      <c r="Y439" s="287"/>
      <c r="Z439" s="287"/>
    </row>
    <row r="440" customFormat="false" ht="12.75" hidden="false" customHeight="true" outlineLevel="0" collapsed="false">
      <c r="A440" s="302" t="n">
        <v>437</v>
      </c>
      <c r="B440" s="303"/>
      <c r="C440" s="251"/>
      <c r="D440" s="278"/>
      <c r="E440" s="253"/>
      <c r="F440" s="280"/>
      <c r="G440" s="349"/>
      <c r="H440" s="280" t="str">
        <f aca="false">IF(G440="","",IF(LEN(G440)&gt;14,G440,REPLACE(REPLACE(G440,1,3,"XXX"),13,2,"XX")))</f>
        <v/>
      </c>
      <c r="I440" s="250"/>
      <c r="J440" s="250"/>
      <c r="K440" s="250"/>
      <c r="L440" s="303"/>
      <c r="M440" s="287"/>
      <c r="N440" s="287"/>
      <c r="O440" s="287"/>
      <c r="P440" s="287"/>
      <c r="Q440" s="287"/>
      <c r="R440" s="287"/>
      <c r="S440" s="287"/>
      <c r="T440" s="287"/>
      <c r="U440" s="287"/>
      <c r="V440" s="287"/>
      <c r="W440" s="287"/>
      <c r="X440" s="287"/>
      <c r="Y440" s="287"/>
      <c r="Z440" s="287"/>
    </row>
    <row r="441" customFormat="false" ht="12.75" hidden="false" customHeight="true" outlineLevel="0" collapsed="false">
      <c r="A441" s="302" t="n">
        <v>438</v>
      </c>
      <c r="B441" s="303"/>
      <c r="C441" s="251"/>
      <c r="D441" s="278"/>
      <c r="E441" s="253"/>
      <c r="F441" s="280"/>
      <c r="G441" s="349"/>
      <c r="H441" s="280" t="str">
        <f aca="false">IF(G441="","",IF(LEN(G441)&gt;14,G441,REPLACE(REPLACE(G441,1,3,"XXX"),13,2,"XX")))</f>
        <v/>
      </c>
      <c r="I441" s="250"/>
      <c r="J441" s="250"/>
      <c r="K441" s="250"/>
      <c r="L441" s="303"/>
      <c r="M441" s="287"/>
      <c r="N441" s="287"/>
      <c r="O441" s="287"/>
      <c r="P441" s="287"/>
      <c r="Q441" s="287"/>
      <c r="R441" s="287"/>
      <c r="S441" s="287"/>
      <c r="T441" s="287"/>
      <c r="U441" s="287"/>
      <c r="V441" s="287"/>
      <c r="W441" s="287"/>
      <c r="X441" s="287"/>
      <c r="Y441" s="287"/>
      <c r="Z441" s="287"/>
    </row>
    <row r="442" customFormat="false" ht="12.75" hidden="false" customHeight="true" outlineLevel="0" collapsed="false">
      <c r="A442" s="302" t="n">
        <v>439</v>
      </c>
      <c r="B442" s="303"/>
      <c r="C442" s="251"/>
      <c r="D442" s="278"/>
      <c r="E442" s="253"/>
      <c r="F442" s="280"/>
      <c r="G442" s="349"/>
      <c r="H442" s="280" t="str">
        <f aca="false">IF(G442="","",IF(LEN(G442)&gt;14,G442,REPLACE(REPLACE(G442,1,3,"XXX"),13,2,"XX")))</f>
        <v/>
      </c>
      <c r="I442" s="250"/>
      <c r="J442" s="250"/>
      <c r="K442" s="250"/>
      <c r="L442" s="303"/>
      <c r="M442" s="287"/>
      <c r="N442" s="287"/>
      <c r="O442" s="287"/>
      <c r="P442" s="287"/>
      <c r="Q442" s="287"/>
      <c r="R442" s="287"/>
      <c r="S442" s="287"/>
      <c r="T442" s="287"/>
      <c r="U442" s="287"/>
      <c r="V442" s="287"/>
      <c r="W442" s="287"/>
      <c r="X442" s="287"/>
      <c r="Y442" s="287"/>
      <c r="Z442" s="287"/>
    </row>
    <row r="443" customFormat="false" ht="12.75" hidden="false" customHeight="true" outlineLevel="0" collapsed="false">
      <c r="A443" s="302" t="n">
        <v>440</v>
      </c>
      <c r="B443" s="303"/>
      <c r="C443" s="251"/>
      <c r="D443" s="278"/>
      <c r="E443" s="253"/>
      <c r="F443" s="280"/>
      <c r="G443" s="349"/>
      <c r="H443" s="280" t="str">
        <f aca="false">IF(G443="","",IF(LEN(G443)&gt;14,G443,REPLACE(REPLACE(G443,1,3,"XXX"),13,2,"XX")))</f>
        <v/>
      </c>
      <c r="I443" s="250"/>
      <c r="J443" s="250"/>
      <c r="K443" s="250"/>
      <c r="L443" s="303"/>
      <c r="M443" s="287"/>
      <c r="N443" s="287"/>
      <c r="O443" s="287"/>
      <c r="P443" s="287"/>
      <c r="Q443" s="287"/>
      <c r="R443" s="287"/>
      <c r="S443" s="287"/>
      <c r="T443" s="287"/>
      <c r="U443" s="287"/>
      <c r="V443" s="287"/>
      <c r="W443" s="287"/>
      <c r="X443" s="287"/>
      <c r="Y443" s="287"/>
      <c r="Z443" s="287"/>
    </row>
    <row r="444" customFormat="false" ht="12.75" hidden="false" customHeight="true" outlineLevel="0" collapsed="false">
      <c r="A444" s="302" t="n">
        <v>441</v>
      </c>
      <c r="B444" s="303"/>
      <c r="C444" s="251"/>
      <c r="D444" s="278"/>
      <c r="E444" s="253"/>
      <c r="F444" s="280"/>
      <c r="G444" s="349"/>
      <c r="H444" s="280" t="str">
        <f aca="false">IF(G444="","",IF(LEN(G444)&gt;14,G444,REPLACE(REPLACE(G444,1,3,"XXX"),13,2,"XX")))</f>
        <v/>
      </c>
      <c r="I444" s="250"/>
      <c r="J444" s="250"/>
      <c r="K444" s="250"/>
      <c r="L444" s="303"/>
      <c r="M444" s="287"/>
      <c r="N444" s="287"/>
      <c r="O444" s="287"/>
      <c r="P444" s="287"/>
      <c r="Q444" s="287"/>
      <c r="R444" s="287"/>
      <c r="S444" s="287"/>
      <c r="T444" s="287"/>
      <c r="U444" s="287"/>
      <c r="V444" s="287"/>
      <c r="W444" s="287"/>
      <c r="X444" s="287"/>
      <c r="Y444" s="287"/>
      <c r="Z444" s="287"/>
    </row>
    <row r="445" customFormat="false" ht="12.75" hidden="false" customHeight="true" outlineLevel="0" collapsed="false">
      <c r="A445" s="302" t="n">
        <v>442</v>
      </c>
      <c r="B445" s="303"/>
      <c r="C445" s="251"/>
      <c r="D445" s="278"/>
      <c r="E445" s="253"/>
      <c r="F445" s="280"/>
      <c r="G445" s="349"/>
      <c r="H445" s="280" t="str">
        <f aca="false">IF(G445="","",IF(LEN(G445)&gt;14,G445,REPLACE(REPLACE(G445,1,3,"XXX"),13,2,"XX")))</f>
        <v/>
      </c>
      <c r="I445" s="250"/>
      <c r="J445" s="250"/>
      <c r="K445" s="250"/>
      <c r="L445" s="303"/>
      <c r="M445" s="287"/>
      <c r="N445" s="287"/>
      <c r="O445" s="287"/>
      <c r="P445" s="287"/>
      <c r="Q445" s="287"/>
      <c r="R445" s="287"/>
      <c r="S445" s="287"/>
      <c r="T445" s="287"/>
      <c r="U445" s="287"/>
      <c r="V445" s="287"/>
      <c r="W445" s="287"/>
      <c r="X445" s="287"/>
      <c r="Y445" s="287"/>
      <c r="Z445" s="287"/>
    </row>
    <row r="446" customFormat="false" ht="12.75" hidden="false" customHeight="true" outlineLevel="0" collapsed="false">
      <c r="A446" s="302" t="n">
        <v>443</v>
      </c>
      <c r="B446" s="303"/>
      <c r="C446" s="251"/>
      <c r="D446" s="278"/>
      <c r="E446" s="253"/>
      <c r="F446" s="280"/>
      <c r="G446" s="349"/>
      <c r="H446" s="280" t="str">
        <f aca="false">IF(G446="","",IF(LEN(G446)&gt;14,G446,REPLACE(REPLACE(G446,1,3,"XXX"),13,2,"XX")))</f>
        <v/>
      </c>
      <c r="I446" s="250"/>
      <c r="J446" s="250"/>
      <c r="K446" s="250"/>
      <c r="L446" s="303"/>
      <c r="M446" s="287"/>
      <c r="N446" s="287"/>
      <c r="O446" s="287"/>
      <c r="P446" s="287"/>
      <c r="Q446" s="287"/>
      <c r="R446" s="287"/>
      <c r="S446" s="287"/>
      <c r="T446" s="287"/>
      <c r="U446" s="287"/>
      <c r="V446" s="287"/>
      <c r="W446" s="287"/>
      <c r="X446" s="287"/>
      <c r="Y446" s="287"/>
      <c r="Z446" s="287"/>
    </row>
    <row r="447" customFormat="false" ht="12.75" hidden="false" customHeight="true" outlineLevel="0" collapsed="false">
      <c r="A447" s="302" t="n">
        <v>444</v>
      </c>
      <c r="B447" s="303"/>
      <c r="C447" s="251"/>
      <c r="D447" s="278"/>
      <c r="E447" s="253"/>
      <c r="F447" s="280"/>
      <c r="G447" s="349"/>
      <c r="H447" s="280" t="str">
        <f aca="false">IF(G447="","",IF(LEN(G447)&gt;14,G447,REPLACE(REPLACE(G447,1,3,"XXX"),13,2,"XX")))</f>
        <v/>
      </c>
      <c r="I447" s="250"/>
      <c r="J447" s="250"/>
      <c r="K447" s="250"/>
      <c r="L447" s="303"/>
      <c r="M447" s="287"/>
      <c r="N447" s="287"/>
      <c r="O447" s="287"/>
      <c r="P447" s="287"/>
      <c r="Q447" s="287"/>
      <c r="R447" s="287"/>
      <c r="S447" s="287"/>
      <c r="T447" s="287"/>
      <c r="U447" s="287"/>
      <c r="V447" s="287"/>
      <c r="W447" s="287"/>
      <c r="X447" s="287"/>
      <c r="Y447" s="287"/>
      <c r="Z447" s="287"/>
    </row>
    <row r="448" customFormat="false" ht="12.75" hidden="false" customHeight="true" outlineLevel="0" collapsed="false">
      <c r="A448" s="302" t="n">
        <v>445</v>
      </c>
      <c r="B448" s="303"/>
      <c r="C448" s="251"/>
      <c r="D448" s="278"/>
      <c r="E448" s="253"/>
      <c r="F448" s="280"/>
      <c r="G448" s="349"/>
      <c r="H448" s="280" t="str">
        <f aca="false">IF(G448="","",IF(LEN(G448)&gt;14,G448,REPLACE(REPLACE(G448,1,3,"XXX"),13,2,"XX")))</f>
        <v/>
      </c>
      <c r="I448" s="250"/>
      <c r="J448" s="250"/>
      <c r="K448" s="250"/>
      <c r="L448" s="303"/>
      <c r="M448" s="287"/>
      <c r="N448" s="287"/>
      <c r="O448" s="287"/>
      <c r="P448" s="287"/>
      <c r="Q448" s="287"/>
      <c r="R448" s="287"/>
      <c r="S448" s="287"/>
      <c r="T448" s="287"/>
      <c r="U448" s="287"/>
      <c r="V448" s="287"/>
      <c r="W448" s="287"/>
      <c r="X448" s="287"/>
      <c r="Y448" s="287"/>
      <c r="Z448" s="287"/>
    </row>
    <row r="449" customFormat="false" ht="12.75" hidden="false" customHeight="true" outlineLevel="0" collapsed="false">
      <c r="A449" s="302" t="n">
        <v>446</v>
      </c>
      <c r="B449" s="303"/>
      <c r="C449" s="251"/>
      <c r="D449" s="278"/>
      <c r="E449" s="253"/>
      <c r="F449" s="280"/>
      <c r="G449" s="349"/>
      <c r="H449" s="280" t="str">
        <f aca="false">IF(G449="","",IF(LEN(G449)&gt;14,G449,REPLACE(REPLACE(G449,1,3,"XXX"),13,2,"XX")))</f>
        <v/>
      </c>
      <c r="I449" s="250"/>
      <c r="J449" s="250"/>
      <c r="K449" s="250"/>
      <c r="L449" s="303"/>
      <c r="M449" s="287"/>
      <c r="N449" s="287"/>
      <c r="O449" s="287"/>
      <c r="P449" s="287"/>
      <c r="Q449" s="287"/>
      <c r="R449" s="287"/>
      <c r="S449" s="287"/>
      <c r="T449" s="287"/>
      <c r="U449" s="287"/>
      <c r="V449" s="287"/>
      <c r="W449" s="287"/>
      <c r="X449" s="287"/>
      <c r="Y449" s="287"/>
      <c r="Z449" s="287"/>
    </row>
    <row r="450" customFormat="false" ht="12.75" hidden="false" customHeight="true" outlineLevel="0" collapsed="false">
      <c r="A450" s="302" t="n">
        <v>447</v>
      </c>
      <c r="B450" s="303"/>
      <c r="C450" s="251"/>
      <c r="D450" s="278"/>
      <c r="E450" s="253"/>
      <c r="F450" s="280"/>
      <c r="G450" s="349"/>
      <c r="H450" s="280" t="str">
        <f aca="false">IF(G450="","",IF(LEN(G450)&gt;14,G450,REPLACE(REPLACE(G450,1,3,"XXX"),13,2,"XX")))</f>
        <v/>
      </c>
      <c r="I450" s="250"/>
      <c r="J450" s="250"/>
      <c r="K450" s="250"/>
      <c r="L450" s="303"/>
      <c r="M450" s="287"/>
      <c r="N450" s="287"/>
      <c r="O450" s="287"/>
      <c r="P450" s="287"/>
      <c r="Q450" s="287"/>
      <c r="R450" s="287"/>
      <c r="S450" s="287"/>
      <c r="T450" s="287"/>
      <c r="U450" s="287"/>
      <c r="V450" s="287"/>
      <c r="W450" s="287"/>
      <c r="X450" s="287"/>
      <c r="Y450" s="287"/>
      <c r="Z450" s="287"/>
    </row>
    <row r="451" customFormat="false" ht="12.75" hidden="false" customHeight="true" outlineLevel="0" collapsed="false">
      <c r="A451" s="302" t="n">
        <v>448</v>
      </c>
      <c r="B451" s="303"/>
      <c r="C451" s="251"/>
      <c r="D451" s="278"/>
      <c r="E451" s="253"/>
      <c r="F451" s="280"/>
      <c r="G451" s="349"/>
      <c r="H451" s="280" t="str">
        <f aca="false">IF(G451="","",IF(LEN(G451)&gt;14,G451,REPLACE(REPLACE(G451,1,3,"XXX"),13,2,"XX")))</f>
        <v/>
      </c>
      <c r="I451" s="250"/>
      <c r="J451" s="250"/>
      <c r="K451" s="250"/>
      <c r="L451" s="303"/>
      <c r="M451" s="287"/>
      <c r="N451" s="287"/>
      <c r="O451" s="287"/>
      <c r="P451" s="287"/>
      <c r="Q451" s="287"/>
      <c r="R451" s="287"/>
      <c r="S451" s="287"/>
      <c r="T451" s="287"/>
      <c r="U451" s="287"/>
      <c r="V451" s="287"/>
      <c r="W451" s="287"/>
      <c r="X451" s="287"/>
      <c r="Y451" s="287"/>
      <c r="Z451" s="287"/>
    </row>
    <row r="452" customFormat="false" ht="12.75" hidden="false" customHeight="true" outlineLevel="0" collapsed="false">
      <c r="A452" s="302" t="n">
        <v>449</v>
      </c>
      <c r="B452" s="303"/>
      <c r="C452" s="251"/>
      <c r="D452" s="278"/>
      <c r="E452" s="253"/>
      <c r="F452" s="280"/>
      <c r="G452" s="349"/>
      <c r="H452" s="280" t="str">
        <f aca="false">IF(G452="","",IF(LEN(G452)&gt;14,G452,REPLACE(REPLACE(G452,1,3,"XXX"),13,2,"XX")))</f>
        <v/>
      </c>
      <c r="I452" s="250"/>
      <c r="J452" s="250"/>
      <c r="K452" s="250"/>
      <c r="L452" s="303"/>
      <c r="M452" s="287"/>
      <c r="N452" s="287"/>
      <c r="O452" s="287"/>
      <c r="P452" s="287"/>
      <c r="Q452" s="287"/>
      <c r="R452" s="287"/>
      <c r="S452" s="287"/>
      <c r="T452" s="287"/>
      <c r="U452" s="287"/>
      <c r="V452" s="287"/>
      <c r="W452" s="287"/>
      <c r="X452" s="287"/>
      <c r="Y452" s="287"/>
      <c r="Z452" s="287"/>
    </row>
    <row r="453" customFormat="false" ht="12.75" hidden="false" customHeight="true" outlineLevel="0" collapsed="false">
      <c r="A453" s="302" t="n">
        <v>450</v>
      </c>
      <c r="B453" s="303"/>
      <c r="C453" s="251"/>
      <c r="D453" s="278"/>
      <c r="E453" s="253"/>
      <c r="F453" s="280"/>
      <c r="G453" s="349"/>
      <c r="H453" s="280" t="str">
        <f aca="false">IF(G453="","",IF(LEN(G453)&gt;14,G453,REPLACE(REPLACE(G453,1,3,"XXX"),13,2,"XX")))</f>
        <v/>
      </c>
      <c r="I453" s="250"/>
      <c r="J453" s="250"/>
      <c r="K453" s="250"/>
      <c r="L453" s="303"/>
      <c r="M453" s="287"/>
      <c r="N453" s="287"/>
      <c r="O453" s="287"/>
      <c r="P453" s="287"/>
      <c r="Q453" s="287"/>
      <c r="R453" s="287"/>
      <c r="S453" s="287"/>
      <c r="T453" s="287"/>
      <c r="U453" s="287"/>
      <c r="V453" s="287"/>
      <c r="W453" s="287"/>
      <c r="X453" s="287"/>
      <c r="Y453" s="287"/>
      <c r="Z453" s="287"/>
    </row>
    <row r="454" customFormat="false" ht="12.75" hidden="false" customHeight="true" outlineLevel="0" collapsed="false">
      <c r="A454" s="302" t="n">
        <v>451</v>
      </c>
      <c r="B454" s="303"/>
      <c r="C454" s="251"/>
      <c r="D454" s="278"/>
      <c r="E454" s="253"/>
      <c r="F454" s="280"/>
      <c r="G454" s="349"/>
      <c r="H454" s="280" t="str">
        <f aca="false">IF(G454="","",IF(LEN(G454)&gt;14,G454,REPLACE(REPLACE(G454,1,3,"XXX"),13,2,"XX")))</f>
        <v/>
      </c>
      <c r="I454" s="250"/>
      <c r="J454" s="250"/>
      <c r="K454" s="250"/>
      <c r="L454" s="303"/>
      <c r="M454" s="287"/>
      <c r="N454" s="287"/>
      <c r="O454" s="287"/>
      <c r="P454" s="287"/>
      <c r="Q454" s="287"/>
      <c r="R454" s="287"/>
      <c r="S454" s="287"/>
      <c r="T454" s="287"/>
      <c r="U454" s="287"/>
      <c r="V454" s="287"/>
      <c r="W454" s="287"/>
      <c r="X454" s="287"/>
      <c r="Y454" s="287"/>
      <c r="Z454" s="287"/>
    </row>
    <row r="455" customFormat="false" ht="12.75" hidden="false" customHeight="true" outlineLevel="0" collapsed="false">
      <c r="A455" s="302" t="n">
        <v>452</v>
      </c>
      <c r="B455" s="303"/>
      <c r="C455" s="251"/>
      <c r="D455" s="278"/>
      <c r="E455" s="253"/>
      <c r="F455" s="280"/>
      <c r="G455" s="349"/>
      <c r="H455" s="280" t="str">
        <f aca="false">IF(G455="","",IF(LEN(G455)&gt;14,G455,REPLACE(REPLACE(G455,1,3,"XXX"),13,2,"XX")))</f>
        <v/>
      </c>
      <c r="I455" s="250"/>
      <c r="J455" s="250"/>
      <c r="K455" s="250"/>
      <c r="L455" s="303"/>
      <c r="M455" s="287"/>
      <c r="N455" s="287"/>
      <c r="O455" s="287"/>
      <c r="P455" s="287"/>
      <c r="Q455" s="287"/>
      <c r="R455" s="287"/>
      <c r="S455" s="287"/>
      <c r="T455" s="287"/>
      <c r="U455" s="287"/>
      <c r="V455" s="287"/>
      <c r="W455" s="287"/>
      <c r="X455" s="287"/>
      <c r="Y455" s="287"/>
      <c r="Z455" s="287"/>
    </row>
    <row r="456" customFormat="false" ht="12.75" hidden="false" customHeight="true" outlineLevel="0" collapsed="false">
      <c r="A456" s="302" t="n">
        <v>453</v>
      </c>
      <c r="B456" s="303"/>
      <c r="C456" s="251"/>
      <c r="D456" s="278"/>
      <c r="E456" s="253"/>
      <c r="F456" s="280"/>
      <c r="G456" s="349"/>
      <c r="H456" s="280" t="str">
        <f aca="false">IF(G456="","",IF(LEN(G456)&gt;14,G456,REPLACE(REPLACE(G456,1,3,"XXX"),13,2,"XX")))</f>
        <v/>
      </c>
      <c r="I456" s="250"/>
      <c r="J456" s="250"/>
      <c r="K456" s="250"/>
      <c r="L456" s="303"/>
      <c r="M456" s="287"/>
      <c r="N456" s="287"/>
      <c r="O456" s="287"/>
      <c r="P456" s="287"/>
      <c r="Q456" s="287"/>
      <c r="R456" s="287"/>
      <c r="S456" s="287"/>
      <c r="T456" s="287"/>
      <c r="U456" s="287"/>
      <c r="V456" s="287"/>
      <c r="W456" s="287"/>
      <c r="X456" s="287"/>
      <c r="Y456" s="287"/>
      <c r="Z456" s="287"/>
    </row>
    <row r="457" customFormat="false" ht="12.75" hidden="false" customHeight="true" outlineLevel="0" collapsed="false">
      <c r="A457" s="302" t="n">
        <v>454</v>
      </c>
      <c r="B457" s="303"/>
      <c r="C457" s="251"/>
      <c r="D457" s="278"/>
      <c r="E457" s="253"/>
      <c r="F457" s="280"/>
      <c r="G457" s="349"/>
      <c r="H457" s="280" t="str">
        <f aca="false">IF(G457="","",IF(LEN(G457)&gt;14,G457,REPLACE(REPLACE(G457,1,3,"XXX"),13,2,"XX")))</f>
        <v/>
      </c>
      <c r="I457" s="250"/>
      <c r="J457" s="250"/>
      <c r="K457" s="250"/>
      <c r="L457" s="303"/>
      <c r="M457" s="287"/>
      <c r="N457" s="287"/>
      <c r="O457" s="287"/>
      <c r="P457" s="287"/>
      <c r="Q457" s="287"/>
      <c r="R457" s="287"/>
      <c r="S457" s="287"/>
      <c r="T457" s="287"/>
      <c r="U457" s="287"/>
      <c r="V457" s="287"/>
      <c r="W457" s="287"/>
      <c r="X457" s="287"/>
      <c r="Y457" s="287"/>
      <c r="Z457" s="287"/>
    </row>
    <row r="458" customFormat="false" ht="12.75" hidden="false" customHeight="true" outlineLevel="0" collapsed="false">
      <c r="A458" s="302" t="n">
        <v>455</v>
      </c>
      <c r="B458" s="303"/>
      <c r="C458" s="251"/>
      <c r="D458" s="278"/>
      <c r="E458" s="253"/>
      <c r="F458" s="280"/>
      <c r="G458" s="349"/>
      <c r="H458" s="280" t="str">
        <f aca="false">IF(G458="","",IF(LEN(G458)&gt;14,G458,REPLACE(REPLACE(G458,1,3,"XXX"),13,2,"XX")))</f>
        <v/>
      </c>
      <c r="I458" s="250"/>
      <c r="J458" s="250"/>
      <c r="K458" s="250"/>
      <c r="L458" s="303"/>
      <c r="M458" s="287"/>
      <c r="N458" s="287"/>
      <c r="O458" s="287"/>
      <c r="P458" s="287"/>
      <c r="Q458" s="287"/>
      <c r="R458" s="287"/>
      <c r="S458" s="287"/>
      <c r="T458" s="287"/>
      <c r="U458" s="287"/>
      <c r="V458" s="287"/>
      <c r="W458" s="287"/>
      <c r="X458" s="287"/>
      <c r="Y458" s="287"/>
      <c r="Z458" s="287"/>
    </row>
    <row r="459" customFormat="false" ht="12.75" hidden="false" customHeight="true" outlineLevel="0" collapsed="false">
      <c r="A459" s="302" t="n">
        <v>456</v>
      </c>
      <c r="B459" s="303"/>
      <c r="C459" s="251"/>
      <c r="D459" s="278"/>
      <c r="E459" s="253"/>
      <c r="F459" s="280"/>
      <c r="G459" s="349"/>
      <c r="H459" s="280" t="str">
        <f aca="false">IF(G459="","",IF(LEN(G459)&gt;14,G459,REPLACE(REPLACE(G459,1,3,"XXX"),13,2,"XX")))</f>
        <v/>
      </c>
      <c r="I459" s="250"/>
      <c r="J459" s="250"/>
      <c r="K459" s="250"/>
      <c r="L459" s="303"/>
      <c r="M459" s="287"/>
      <c r="N459" s="287"/>
      <c r="O459" s="287"/>
      <c r="P459" s="287"/>
      <c r="Q459" s="287"/>
      <c r="R459" s="287"/>
      <c r="S459" s="287"/>
      <c r="T459" s="287"/>
      <c r="U459" s="287"/>
      <c r="V459" s="287"/>
      <c r="W459" s="287"/>
      <c r="X459" s="287"/>
      <c r="Y459" s="287"/>
      <c r="Z459" s="287"/>
    </row>
    <row r="460" customFormat="false" ht="12.75" hidden="false" customHeight="true" outlineLevel="0" collapsed="false">
      <c r="A460" s="302" t="n">
        <v>457</v>
      </c>
      <c r="B460" s="303"/>
      <c r="C460" s="251"/>
      <c r="D460" s="278"/>
      <c r="E460" s="253"/>
      <c r="F460" s="280"/>
      <c r="G460" s="349"/>
      <c r="H460" s="280" t="str">
        <f aca="false">IF(G460="","",IF(LEN(G460)&gt;14,G460,REPLACE(REPLACE(G460,1,3,"XXX"),13,2,"XX")))</f>
        <v/>
      </c>
      <c r="I460" s="250"/>
      <c r="J460" s="250"/>
      <c r="K460" s="250"/>
      <c r="L460" s="303"/>
      <c r="M460" s="287"/>
      <c r="N460" s="287"/>
      <c r="O460" s="287"/>
      <c r="P460" s="287"/>
      <c r="Q460" s="287"/>
      <c r="R460" s="287"/>
      <c r="S460" s="287"/>
      <c r="T460" s="287"/>
      <c r="U460" s="287"/>
      <c r="V460" s="287"/>
      <c r="W460" s="287"/>
      <c r="X460" s="287"/>
      <c r="Y460" s="287"/>
      <c r="Z460" s="287"/>
    </row>
    <row r="461" customFormat="false" ht="12.75" hidden="false" customHeight="true" outlineLevel="0" collapsed="false">
      <c r="A461" s="302" t="n">
        <v>458</v>
      </c>
      <c r="B461" s="303"/>
      <c r="C461" s="251"/>
      <c r="D461" s="278"/>
      <c r="E461" s="253"/>
      <c r="F461" s="280"/>
      <c r="G461" s="349"/>
      <c r="H461" s="280" t="str">
        <f aca="false">IF(G461="","",IF(LEN(G461)&gt;14,G461,REPLACE(REPLACE(G461,1,3,"XXX"),13,2,"XX")))</f>
        <v/>
      </c>
      <c r="I461" s="250"/>
      <c r="J461" s="250"/>
      <c r="K461" s="250"/>
      <c r="L461" s="303"/>
      <c r="M461" s="287"/>
      <c r="N461" s="287"/>
      <c r="O461" s="287"/>
      <c r="P461" s="287"/>
      <c r="Q461" s="287"/>
      <c r="R461" s="287"/>
      <c r="S461" s="287"/>
      <c r="T461" s="287"/>
      <c r="U461" s="287"/>
      <c r="V461" s="287"/>
      <c r="W461" s="287"/>
      <c r="X461" s="287"/>
      <c r="Y461" s="287"/>
      <c r="Z461" s="287"/>
    </row>
    <row r="462" customFormat="false" ht="12.75" hidden="false" customHeight="true" outlineLevel="0" collapsed="false">
      <c r="A462" s="302" t="n">
        <v>459</v>
      </c>
      <c r="B462" s="303"/>
      <c r="C462" s="251"/>
      <c r="D462" s="278"/>
      <c r="E462" s="253"/>
      <c r="F462" s="280"/>
      <c r="G462" s="349"/>
      <c r="H462" s="280" t="str">
        <f aca="false">IF(G462="","",IF(LEN(G462)&gt;14,G462,REPLACE(REPLACE(G462,1,3,"XXX"),13,2,"XX")))</f>
        <v/>
      </c>
      <c r="I462" s="250"/>
      <c r="J462" s="250"/>
      <c r="K462" s="250"/>
      <c r="L462" s="303"/>
      <c r="M462" s="287"/>
      <c r="N462" s="287"/>
      <c r="O462" s="287"/>
      <c r="P462" s="287"/>
      <c r="Q462" s="287"/>
      <c r="R462" s="287"/>
      <c r="S462" s="287"/>
      <c r="T462" s="287"/>
      <c r="U462" s="287"/>
      <c r="V462" s="287"/>
      <c r="W462" s="287"/>
      <c r="X462" s="287"/>
      <c r="Y462" s="287"/>
      <c r="Z462" s="287"/>
    </row>
    <row r="463" customFormat="false" ht="12.75" hidden="false" customHeight="true" outlineLevel="0" collapsed="false">
      <c r="A463" s="302" t="n">
        <v>460</v>
      </c>
      <c r="B463" s="303"/>
      <c r="C463" s="251"/>
      <c r="D463" s="278"/>
      <c r="E463" s="253"/>
      <c r="F463" s="280"/>
      <c r="G463" s="349"/>
      <c r="H463" s="280" t="str">
        <f aca="false">IF(G463="","",IF(LEN(G463)&gt;14,G463,REPLACE(REPLACE(G463,1,3,"XXX"),13,2,"XX")))</f>
        <v/>
      </c>
      <c r="I463" s="250"/>
      <c r="J463" s="250"/>
      <c r="K463" s="250"/>
      <c r="L463" s="303"/>
      <c r="M463" s="287"/>
      <c r="N463" s="287"/>
      <c r="O463" s="287"/>
      <c r="P463" s="287"/>
      <c r="Q463" s="287"/>
      <c r="R463" s="287"/>
      <c r="S463" s="287"/>
      <c r="T463" s="287"/>
      <c r="U463" s="287"/>
      <c r="V463" s="287"/>
      <c r="W463" s="287"/>
      <c r="X463" s="287"/>
      <c r="Y463" s="287"/>
      <c r="Z463" s="287"/>
    </row>
    <row r="464" customFormat="false" ht="12.75" hidden="false" customHeight="true" outlineLevel="0" collapsed="false">
      <c r="A464" s="302" t="n">
        <v>461</v>
      </c>
      <c r="B464" s="303"/>
      <c r="C464" s="251"/>
      <c r="D464" s="278"/>
      <c r="E464" s="253"/>
      <c r="F464" s="280"/>
      <c r="G464" s="349"/>
      <c r="H464" s="280" t="str">
        <f aca="false">IF(G464="","",IF(LEN(G464)&gt;14,G464,REPLACE(REPLACE(G464,1,3,"XXX"),13,2,"XX")))</f>
        <v/>
      </c>
      <c r="I464" s="250"/>
      <c r="J464" s="250"/>
      <c r="K464" s="250"/>
      <c r="L464" s="303"/>
      <c r="M464" s="287"/>
      <c r="N464" s="287"/>
      <c r="O464" s="287"/>
      <c r="P464" s="287"/>
      <c r="Q464" s="287"/>
      <c r="R464" s="287"/>
      <c r="S464" s="287"/>
      <c r="T464" s="287"/>
      <c r="U464" s="287"/>
      <c r="V464" s="287"/>
      <c r="W464" s="287"/>
      <c r="X464" s="287"/>
      <c r="Y464" s="287"/>
      <c r="Z464" s="287"/>
    </row>
    <row r="465" customFormat="false" ht="12.75" hidden="false" customHeight="true" outlineLevel="0" collapsed="false">
      <c r="A465" s="302" t="n">
        <v>462</v>
      </c>
      <c r="B465" s="303"/>
      <c r="C465" s="251"/>
      <c r="D465" s="278"/>
      <c r="E465" s="253"/>
      <c r="F465" s="280"/>
      <c r="G465" s="349"/>
      <c r="H465" s="280" t="str">
        <f aca="false">IF(G465="","",IF(LEN(G465)&gt;14,G465,REPLACE(REPLACE(G465,1,3,"XXX"),13,2,"XX")))</f>
        <v/>
      </c>
      <c r="I465" s="250"/>
      <c r="J465" s="250"/>
      <c r="K465" s="250"/>
      <c r="L465" s="303"/>
      <c r="M465" s="287"/>
      <c r="N465" s="287"/>
      <c r="O465" s="287"/>
      <c r="P465" s="287"/>
      <c r="Q465" s="287"/>
      <c r="R465" s="287"/>
      <c r="S465" s="287"/>
      <c r="T465" s="287"/>
      <c r="U465" s="287"/>
      <c r="V465" s="287"/>
      <c r="W465" s="287"/>
      <c r="X465" s="287"/>
      <c r="Y465" s="287"/>
      <c r="Z465" s="287"/>
    </row>
    <row r="466" customFormat="false" ht="12.75" hidden="false" customHeight="true" outlineLevel="0" collapsed="false">
      <c r="A466" s="302" t="n">
        <v>463</v>
      </c>
      <c r="B466" s="303"/>
      <c r="C466" s="251"/>
      <c r="D466" s="278"/>
      <c r="E466" s="253"/>
      <c r="F466" s="280"/>
      <c r="G466" s="349"/>
      <c r="H466" s="280" t="str">
        <f aca="false">IF(G466="","",IF(LEN(G466)&gt;14,G466,REPLACE(REPLACE(G466,1,3,"XXX"),13,2,"XX")))</f>
        <v/>
      </c>
      <c r="I466" s="250"/>
      <c r="J466" s="250"/>
      <c r="K466" s="250"/>
      <c r="L466" s="303"/>
      <c r="M466" s="287"/>
      <c r="N466" s="287"/>
      <c r="O466" s="287"/>
      <c r="P466" s="287"/>
      <c r="Q466" s="287"/>
      <c r="R466" s="287"/>
      <c r="S466" s="287"/>
      <c r="T466" s="287"/>
      <c r="U466" s="287"/>
      <c r="V466" s="287"/>
      <c r="W466" s="287"/>
      <c r="X466" s="287"/>
      <c r="Y466" s="287"/>
      <c r="Z466" s="287"/>
    </row>
    <row r="467" customFormat="false" ht="12.75" hidden="false" customHeight="true" outlineLevel="0" collapsed="false">
      <c r="A467" s="302" t="n">
        <v>464</v>
      </c>
      <c r="B467" s="303"/>
      <c r="C467" s="251"/>
      <c r="D467" s="278"/>
      <c r="E467" s="253"/>
      <c r="F467" s="280"/>
      <c r="G467" s="349"/>
      <c r="H467" s="280" t="str">
        <f aca="false">IF(G467="","",IF(LEN(G467)&gt;14,G467,REPLACE(REPLACE(G467,1,3,"XXX"),13,2,"XX")))</f>
        <v/>
      </c>
      <c r="I467" s="250"/>
      <c r="J467" s="250"/>
      <c r="K467" s="250"/>
      <c r="L467" s="303"/>
      <c r="M467" s="287"/>
      <c r="N467" s="287"/>
      <c r="O467" s="287"/>
      <c r="P467" s="287"/>
      <c r="Q467" s="287"/>
      <c r="R467" s="287"/>
      <c r="S467" s="287"/>
      <c r="T467" s="287"/>
      <c r="U467" s="287"/>
      <c r="V467" s="287"/>
      <c r="W467" s="287"/>
      <c r="X467" s="287"/>
      <c r="Y467" s="287"/>
      <c r="Z467" s="287"/>
    </row>
    <row r="468" customFormat="false" ht="12.75" hidden="false" customHeight="true" outlineLevel="0" collapsed="false">
      <c r="A468" s="302" t="n">
        <v>465</v>
      </c>
      <c r="B468" s="303"/>
      <c r="C468" s="251"/>
      <c r="D468" s="278"/>
      <c r="E468" s="253"/>
      <c r="F468" s="280"/>
      <c r="G468" s="349"/>
      <c r="H468" s="280" t="str">
        <f aca="false">IF(G468="","",IF(LEN(G468)&gt;14,G468,REPLACE(REPLACE(G468,1,3,"XXX"),13,2,"XX")))</f>
        <v/>
      </c>
      <c r="I468" s="250"/>
      <c r="J468" s="250"/>
      <c r="K468" s="250"/>
      <c r="L468" s="303"/>
      <c r="M468" s="287"/>
      <c r="N468" s="287"/>
      <c r="O468" s="287"/>
      <c r="P468" s="287"/>
      <c r="Q468" s="287"/>
      <c r="R468" s="287"/>
      <c r="S468" s="287"/>
      <c r="T468" s="287"/>
      <c r="U468" s="287"/>
      <c r="V468" s="287"/>
      <c r="W468" s="287"/>
      <c r="X468" s="287"/>
      <c r="Y468" s="287"/>
      <c r="Z468" s="287"/>
    </row>
    <row r="469" customFormat="false" ht="12.75" hidden="false" customHeight="true" outlineLevel="0" collapsed="false">
      <c r="A469" s="302" t="n">
        <v>466</v>
      </c>
      <c r="B469" s="303"/>
      <c r="C469" s="251"/>
      <c r="D469" s="278"/>
      <c r="E469" s="253"/>
      <c r="F469" s="280"/>
      <c r="G469" s="349"/>
      <c r="H469" s="280" t="str">
        <f aca="false">IF(G469="","",IF(LEN(G469)&gt;14,G469,REPLACE(REPLACE(G469,1,3,"XXX"),13,2,"XX")))</f>
        <v/>
      </c>
      <c r="I469" s="250"/>
      <c r="J469" s="250"/>
      <c r="K469" s="250"/>
      <c r="L469" s="303"/>
      <c r="M469" s="287"/>
      <c r="N469" s="287"/>
      <c r="O469" s="287"/>
      <c r="P469" s="287"/>
      <c r="Q469" s="287"/>
      <c r="R469" s="287"/>
      <c r="S469" s="287"/>
      <c r="T469" s="287"/>
      <c r="U469" s="287"/>
      <c r="V469" s="287"/>
      <c r="W469" s="287"/>
      <c r="X469" s="287"/>
      <c r="Y469" s="287"/>
      <c r="Z469" s="287"/>
    </row>
    <row r="470" customFormat="false" ht="12.75" hidden="false" customHeight="true" outlineLevel="0" collapsed="false">
      <c r="A470" s="302" t="n">
        <v>467</v>
      </c>
      <c r="B470" s="303"/>
      <c r="C470" s="251"/>
      <c r="D470" s="278"/>
      <c r="E470" s="253"/>
      <c r="F470" s="280"/>
      <c r="G470" s="349"/>
      <c r="H470" s="280" t="str">
        <f aca="false">IF(G470="","",IF(LEN(G470)&gt;14,G470,REPLACE(REPLACE(G470,1,3,"XXX"),13,2,"XX")))</f>
        <v/>
      </c>
      <c r="I470" s="250"/>
      <c r="J470" s="250"/>
      <c r="K470" s="250"/>
      <c r="L470" s="303"/>
      <c r="M470" s="287"/>
      <c r="N470" s="287"/>
      <c r="O470" s="287"/>
      <c r="P470" s="287"/>
      <c r="Q470" s="287"/>
      <c r="R470" s="287"/>
      <c r="S470" s="287"/>
      <c r="T470" s="287"/>
      <c r="U470" s="287"/>
      <c r="V470" s="287"/>
      <c r="W470" s="287"/>
      <c r="X470" s="287"/>
      <c r="Y470" s="287"/>
      <c r="Z470" s="287"/>
    </row>
    <row r="471" customFormat="false" ht="12.75" hidden="false" customHeight="true" outlineLevel="0" collapsed="false">
      <c r="A471" s="302" t="n">
        <v>468</v>
      </c>
      <c r="B471" s="303"/>
      <c r="C471" s="251"/>
      <c r="D471" s="278"/>
      <c r="E471" s="253"/>
      <c r="F471" s="280"/>
      <c r="G471" s="349"/>
      <c r="H471" s="280" t="str">
        <f aca="false">IF(G471="","",IF(LEN(G471)&gt;14,G471,REPLACE(REPLACE(G471,1,3,"XXX"),13,2,"XX")))</f>
        <v/>
      </c>
      <c r="I471" s="250"/>
      <c r="J471" s="250"/>
      <c r="K471" s="250"/>
      <c r="L471" s="303"/>
      <c r="M471" s="287"/>
      <c r="N471" s="287"/>
      <c r="O471" s="287"/>
      <c r="P471" s="287"/>
      <c r="Q471" s="287"/>
      <c r="R471" s="287"/>
      <c r="S471" s="287"/>
      <c r="T471" s="287"/>
      <c r="U471" s="287"/>
      <c r="V471" s="287"/>
      <c r="W471" s="287"/>
      <c r="X471" s="287"/>
      <c r="Y471" s="287"/>
      <c r="Z471" s="287"/>
    </row>
    <row r="472" customFormat="false" ht="12.75" hidden="false" customHeight="true" outlineLevel="0" collapsed="false">
      <c r="A472" s="302" t="n">
        <v>469</v>
      </c>
      <c r="B472" s="303"/>
      <c r="C472" s="251"/>
      <c r="D472" s="278"/>
      <c r="E472" s="253"/>
      <c r="F472" s="280"/>
      <c r="G472" s="349"/>
      <c r="H472" s="280" t="str">
        <f aca="false">IF(G472="","",IF(LEN(G472)&gt;14,G472,REPLACE(REPLACE(G472,1,3,"XXX"),13,2,"XX")))</f>
        <v/>
      </c>
      <c r="I472" s="250"/>
      <c r="J472" s="250"/>
      <c r="K472" s="250"/>
      <c r="L472" s="303"/>
      <c r="M472" s="287"/>
      <c r="N472" s="287"/>
      <c r="O472" s="287"/>
      <c r="P472" s="287"/>
      <c r="Q472" s="287"/>
      <c r="R472" s="287"/>
      <c r="S472" s="287"/>
      <c r="T472" s="287"/>
      <c r="U472" s="287"/>
      <c r="V472" s="287"/>
      <c r="W472" s="287"/>
      <c r="X472" s="287"/>
      <c r="Y472" s="287"/>
      <c r="Z472" s="287"/>
    </row>
    <row r="473" customFormat="false" ht="12.75" hidden="false" customHeight="true" outlineLevel="0" collapsed="false">
      <c r="A473" s="302" t="n">
        <v>470</v>
      </c>
      <c r="B473" s="303"/>
      <c r="C473" s="251"/>
      <c r="D473" s="278"/>
      <c r="E473" s="253"/>
      <c r="F473" s="280"/>
      <c r="G473" s="349"/>
      <c r="H473" s="280" t="str">
        <f aca="false">IF(G473="","",IF(LEN(G473)&gt;14,G473,REPLACE(REPLACE(G473,1,3,"XXX"),13,2,"XX")))</f>
        <v/>
      </c>
      <c r="I473" s="250"/>
      <c r="J473" s="250"/>
      <c r="K473" s="250"/>
      <c r="L473" s="303"/>
      <c r="M473" s="287"/>
      <c r="N473" s="287"/>
      <c r="O473" s="287"/>
      <c r="P473" s="287"/>
      <c r="Q473" s="287"/>
      <c r="R473" s="287"/>
      <c r="S473" s="287"/>
      <c r="T473" s="287"/>
      <c r="U473" s="287"/>
      <c r="V473" s="287"/>
      <c r="W473" s="287"/>
      <c r="X473" s="287"/>
      <c r="Y473" s="287"/>
      <c r="Z473" s="287"/>
    </row>
    <row r="474" customFormat="false" ht="12.75" hidden="false" customHeight="true" outlineLevel="0" collapsed="false">
      <c r="A474" s="302" t="n">
        <v>471</v>
      </c>
      <c r="B474" s="303"/>
      <c r="C474" s="251"/>
      <c r="D474" s="278"/>
      <c r="E474" s="253"/>
      <c r="F474" s="280"/>
      <c r="G474" s="349"/>
      <c r="H474" s="280" t="str">
        <f aca="false">IF(G474="","",IF(LEN(G474)&gt;14,G474,REPLACE(REPLACE(G474,1,3,"XXX"),13,2,"XX")))</f>
        <v/>
      </c>
      <c r="I474" s="250"/>
      <c r="J474" s="250"/>
      <c r="K474" s="250"/>
      <c r="L474" s="303"/>
      <c r="M474" s="287"/>
      <c r="N474" s="287"/>
      <c r="O474" s="287"/>
      <c r="P474" s="287"/>
      <c r="Q474" s="287"/>
      <c r="R474" s="287"/>
      <c r="S474" s="287"/>
      <c r="T474" s="287"/>
      <c r="U474" s="287"/>
      <c r="V474" s="287"/>
      <c r="W474" s="287"/>
      <c r="X474" s="287"/>
      <c r="Y474" s="287"/>
      <c r="Z474" s="287"/>
    </row>
    <row r="475" customFormat="false" ht="12.75" hidden="false" customHeight="true" outlineLevel="0" collapsed="false">
      <c r="A475" s="302" t="n">
        <v>472</v>
      </c>
      <c r="B475" s="303"/>
      <c r="C475" s="251"/>
      <c r="D475" s="278"/>
      <c r="E475" s="253"/>
      <c r="F475" s="280"/>
      <c r="G475" s="349"/>
      <c r="H475" s="280" t="str">
        <f aca="false">IF(G475="","",IF(LEN(G475)&gt;14,G475,REPLACE(REPLACE(G475,1,3,"XXX"),13,2,"XX")))</f>
        <v/>
      </c>
      <c r="I475" s="250"/>
      <c r="J475" s="250"/>
      <c r="K475" s="250"/>
      <c r="L475" s="303"/>
      <c r="M475" s="287"/>
      <c r="N475" s="287"/>
      <c r="O475" s="287"/>
      <c r="P475" s="287"/>
      <c r="Q475" s="287"/>
      <c r="R475" s="287"/>
      <c r="S475" s="287"/>
      <c r="T475" s="287"/>
      <c r="U475" s="287"/>
      <c r="V475" s="287"/>
      <c r="W475" s="287"/>
      <c r="X475" s="287"/>
      <c r="Y475" s="287"/>
      <c r="Z475" s="287"/>
    </row>
    <row r="476" customFormat="false" ht="12.75" hidden="false" customHeight="true" outlineLevel="0" collapsed="false">
      <c r="A476" s="302" t="n">
        <v>473</v>
      </c>
      <c r="B476" s="303"/>
      <c r="C476" s="251"/>
      <c r="D476" s="278"/>
      <c r="E476" s="253"/>
      <c r="F476" s="280"/>
      <c r="G476" s="349"/>
      <c r="H476" s="280" t="str">
        <f aca="false">IF(G476="","",IF(LEN(G476)&gt;14,G476,REPLACE(REPLACE(G476,1,3,"XXX"),13,2,"XX")))</f>
        <v/>
      </c>
      <c r="I476" s="250"/>
      <c r="J476" s="250"/>
      <c r="K476" s="250"/>
      <c r="L476" s="303"/>
      <c r="M476" s="287"/>
      <c r="N476" s="287"/>
      <c r="O476" s="287"/>
      <c r="P476" s="287"/>
      <c r="Q476" s="287"/>
      <c r="R476" s="287"/>
      <c r="S476" s="287"/>
      <c r="T476" s="287"/>
      <c r="U476" s="287"/>
      <c r="V476" s="287"/>
      <c r="W476" s="287"/>
      <c r="X476" s="287"/>
      <c r="Y476" s="287"/>
      <c r="Z476" s="287"/>
    </row>
    <row r="477" customFormat="false" ht="12.75" hidden="false" customHeight="true" outlineLevel="0" collapsed="false">
      <c r="A477" s="302" t="n">
        <v>474</v>
      </c>
      <c r="B477" s="303"/>
      <c r="C477" s="251"/>
      <c r="D477" s="278"/>
      <c r="E477" s="253"/>
      <c r="F477" s="280"/>
      <c r="G477" s="349"/>
      <c r="H477" s="280" t="str">
        <f aca="false">IF(G477="","",IF(LEN(G477)&gt;14,G477,REPLACE(REPLACE(G477,1,3,"XXX"),13,2,"XX")))</f>
        <v/>
      </c>
      <c r="I477" s="250"/>
      <c r="J477" s="250"/>
      <c r="K477" s="250"/>
      <c r="L477" s="303"/>
      <c r="M477" s="287"/>
      <c r="N477" s="287"/>
      <c r="O477" s="287"/>
      <c r="P477" s="287"/>
      <c r="Q477" s="287"/>
      <c r="R477" s="287"/>
      <c r="S477" s="287"/>
      <c r="T477" s="287"/>
      <c r="U477" s="287"/>
      <c r="V477" s="287"/>
      <c r="W477" s="287"/>
      <c r="X477" s="287"/>
      <c r="Y477" s="287"/>
      <c r="Z477" s="287"/>
    </row>
    <row r="478" customFormat="false" ht="12.75" hidden="false" customHeight="true" outlineLevel="0" collapsed="false">
      <c r="A478" s="302" t="n">
        <v>475</v>
      </c>
      <c r="B478" s="303"/>
      <c r="C478" s="251"/>
      <c r="D478" s="278"/>
      <c r="E478" s="253"/>
      <c r="F478" s="280"/>
      <c r="G478" s="349"/>
      <c r="H478" s="280" t="str">
        <f aca="false">IF(G478="","",IF(LEN(G478)&gt;14,G478,REPLACE(REPLACE(G478,1,3,"XXX"),13,2,"XX")))</f>
        <v/>
      </c>
      <c r="I478" s="250"/>
      <c r="J478" s="250"/>
      <c r="K478" s="250"/>
      <c r="L478" s="303"/>
      <c r="M478" s="287"/>
      <c r="N478" s="287"/>
      <c r="O478" s="287"/>
      <c r="P478" s="287"/>
      <c r="Q478" s="287"/>
      <c r="R478" s="287"/>
      <c r="S478" s="287"/>
      <c r="T478" s="287"/>
      <c r="U478" s="287"/>
      <c r="V478" s="287"/>
      <c r="W478" s="287"/>
      <c r="X478" s="287"/>
      <c r="Y478" s="287"/>
      <c r="Z478" s="287"/>
    </row>
    <row r="479" customFormat="false" ht="12.75" hidden="false" customHeight="true" outlineLevel="0" collapsed="false">
      <c r="A479" s="302" t="n">
        <v>476</v>
      </c>
      <c r="B479" s="303"/>
      <c r="C479" s="251"/>
      <c r="D479" s="278"/>
      <c r="E479" s="253"/>
      <c r="F479" s="280"/>
      <c r="G479" s="349"/>
      <c r="H479" s="280" t="str">
        <f aca="false">IF(G479="","",IF(LEN(G479)&gt;14,G479,REPLACE(REPLACE(G479,1,3,"XXX"),13,2,"XX")))</f>
        <v/>
      </c>
      <c r="I479" s="250"/>
      <c r="J479" s="250"/>
      <c r="K479" s="250"/>
      <c r="L479" s="303"/>
      <c r="M479" s="287"/>
      <c r="N479" s="287"/>
      <c r="O479" s="287"/>
      <c r="P479" s="287"/>
      <c r="Q479" s="287"/>
      <c r="R479" s="287"/>
      <c r="S479" s="287"/>
      <c r="T479" s="287"/>
      <c r="U479" s="287"/>
      <c r="V479" s="287"/>
      <c r="W479" s="287"/>
      <c r="X479" s="287"/>
      <c r="Y479" s="287"/>
      <c r="Z479" s="287"/>
    </row>
    <row r="480" customFormat="false" ht="12.75" hidden="false" customHeight="true" outlineLevel="0" collapsed="false">
      <c r="A480" s="302" t="n">
        <v>477</v>
      </c>
      <c r="B480" s="303"/>
      <c r="C480" s="251"/>
      <c r="D480" s="278"/>
      <c r="E480" s="253"/>
      <c r="F480" s="280"/>
      <c r="G480" s="349"/>
      <c r="H480" s="280" t="str">
        <f aca="false">IF(G480="","",IF(LEN(G480)&gt;14,G480,REPLACE(REPLACE(G480,1,3,"XXX"),13,2,"XX")))</f>
        <v/>
      </c>
      <c r="I480" s="250"/>
      <c r="J480" s="250"/>
      <c r="K480" s="250"/>
      <c r="L480" s="303"/>
      <c r="M480" s="287"/>
      <c r="N480" s="287"/>
      <c r="O480" s="287"/>
      <c r="P480" s="287"/>
      <c r="Q480" s="287"/>
      <c r="R480" s="287"/>
      <c r="S480" s="287"/>
      <c r="T480" s="287"/>
      <c r="U480" s="287"/>
      <c r="V480" s="287"/>
      <c r="W480" s="287"/>
      <c r="X480" s="287"/>
      <c r="Y480" s="287"/>
      <c r="Z480" s="287"/>
    </row>
    <row r="481" customFormat="false" ht="12.75" hidden="false" customHeight="true" outlineLevel="0" collapsed="false">
      <c r="A481" s="302" t="n">
        <v>478</v>
      </c>
      <c r="B481" s="303"/>
      <c r="C481" s="251"/>
      <c r="D481" s="278"/>
      <c r="E481" s="253"/>
      <c r="F481" s="280"/>
      <c r="G481" s="349"/>
      <c r="H481" s="280" t="str">
        <f aca="false">IF(G481="","",IF(LEN(G481)&gt;14,G481,REPLACE(REPLACE(G481,1,3,"XXX"),13,2,"XX")))</f>
        <v/>
      </c>
      <c r="I481" s="250"/>
      <c r="J481" s="250"/>
      <c r="K481" s="250"/>
      <c r="L481" s="303"/>
      <c r="M481" s="287"/>
      <c r="N481" s="287"/>
      <c r="O481" s="287"/>
      <c r="P481" s="287"/>
      <c r="Q481" s="287"/>
      <c r="R481" s="287"/>
      <c r="S481" s="287"/>
      <c r="T481" s="287"/>
      <c r="U481" s="287"/>
      <c r="V481" s="287"/>
      <c r="W481" s="287"/>
      <c r="X481" s="287"/>
      <c r="Y481" s="287"/>
      <c r="Z481" s="287"/>
    </row>
    <row r="482" customFormat="false" ht="12.75" hidden="false" customHeight="true" outlineLevel="0" collapsed="false">
      <c r="A482" s="302" t="n">
        <v>479</v>
      </c>
      <c r="B482" s="303"/>
      <c r="C482" s="251"/>
      <c r="D482" s="278"/>
      <c r="E482" s="253"/>
      <c r="F482" s="280"/>
      <c r="G482" s="349"/>
      <c r="H482" s="280" t="str">
        <f aca="false">IF(G482="","",IF(LEN(G482)&gt;14,G482,REPLACE(REPLACE(G482,1,3,"XXX"),13,2,"XX")))</f>
        <v/>
      </c>
      <c r="I482" s="250"/>
      <c r="J482" s="250"/>
      <c r="K482" s="250"/>
      <c r="L482" s="303"/>
      <c r="M482" s="287"/>
      <c r="N482" s="287"/>
      <c r="O482" s="287"/>
      <c r="P482" s="287"/>
      <c r="Q482" s="287"/>
      <c r="R482" s="287"/>
      <c r="S482" s="287"/>
      <c r="T482" s="287"/>
      <c r="U482" s="287"/>
      <c r="V482" s="287"/>
      <c r="W482" s="287"/>
      <c r="X482" s="287"/>
      <c r="Y482" s="287"/>
      <c r="Z482" s="287"/>
    </row>
    <row r="483" customFormat="false" ht="12.75" hidden="false" customHeight="true" outlineLevel="0" collapsed="false">
      <c r="A483" s="302" t="n">
        <v>480</v>
      </c>
      <c r="B483" s="303"/>
      <c r="C483" s="251"/>
      <c r="D483" s="278"/>
      <c r="E483" s="253"/>
      <c r="F483" s="280"/>
      <c r="G483" s="349"/>
      <c r="H483" s="280" t="str">
        <f aca="false">IF(G483="","",IF(LEN(G483)&gt;14,G483,REPLACE(REPLACE(G483,1,3,"XXX"),13,2,"XX")))</f>
        <v/>
      </c>
      <c r="I483" s="250"/>
      <c r="J483" s="250"/>
      <c r="K483" s="250"/>
      <c r="L483" s="303"/>
      <c r="M483" s="287"/>
      <c r="N483" s="287"/>
      <c r="O483" s="287"/>
      <c r="P483" s="287"/>
      <c r="Q483" s="287"/>
      <c r="R483" s="287"/>
      <c r="S483" s="287"/>
      <c r="T483" s="287"/>
      <c r="U483" s="287"/>
      <c r="V483" s="287"/>
      <c r="W483" s="287"/>
      <c r="X483" s="287"/>
      <c r="Y483" s="287"/>
      <c r="Z483" s="287"/>
    </row>
    <row r="484" customFormat="false" ht="12.75" hidden="false" customHeight="true" outlineLevel="0" collapsed="false">
      <c r="A484" s="302" t="n">
        <v>481</v>
      </c>
      <c r="B484" s="303"/>
      <c r="C484" s="251"/>
      <c r="D484" s="278"/>
      <c r="E484" s="253"/>
      <c r="F484" s="280"/>
      <c r="G484" s="349"/>
      <c r="H484" s="280" t="str">
        <f aca="false">IF(G484="","",IF(LEN(G484)&gt;14,G484,REPLACE(REPLACE(G484,1,3,"XXX"),13,2,"XX")))</f>
        <v/>
      </c>
      <c r="I484" s="250"/>
      <c r="J484" s="250"/>
      <c r="K484" s="250"/>
      <c r="L484" s="303"/>
      <c r="M484" s="287"/>
      <c r="N484" s="287"/>
      <c r="O484" s="287"/>
      <c r="P484" s="287"/>
      <c r="Q484" s="287"/>
      <c r="R484" s="287"/>
      <c r="S484" s="287"/>
      <c r="T484" s="287"/>
      <c r="U484" s="287"/>
      <c r="V484" s="287"/>
      <c r="W484" s="287"/>
      <c r="X484" s="287"/>
      <c r="Y484" s="287"/>
      <c r="Z484" s="287"/>
    </row>
    <row r="485" customFormat="false" ht="12.75" hidden="false" customHeight="true" outlineLevel="0" collapsed="false">
      <c r="A485" s="302" t="n">
        <v>482</v>
      </c>
      <c r="B485" s="303"/>
      <c r="C485" s="251"/>
      <c r="D485" s="278"/>
      <c r="E485" s="253"/>
      <c r="F485" s="280"/>
      <c r="G485" s="349"/>
      <c r="H485" s="280" t="str">
        <f aca="false">IF(G485="","",IF(LEN(G485)&gt;14,G485,REPLACE(REPLACE(G485,1,3,"XXX"),13,2,"XX")))</f>
        <v/>
      </c>
      <c r="I485" s="250"/>
      <c r="J485" s="250"/>
      <c r="K485" s="250"/>
      <c r="L485" s="303"/>
      <c r="M485" s="287"/>
      <c r="N485" s="287"/>
      <c r="O485" s="287"/>
      <c r="P485" s="287"/>
      <c r="Q485" s="287"/>
      <c r="R485" s="287"/>
      <c r="S485" s="287"/>
      <c r="T485" s="287"/>
      <c r="U485" s="287"/>
      <c r="V485" s="287"/>
      <c r="W485" s="287"/>
      <c r="X485" s="287"/>
      <c r="Y485" s="287"/>
      <c r="Z485" s="287"/>
    </row>
    <row r="486" customFormat="false" ht="12.75" hidden="false" customHeight="true" outlineLevel="0" collapsed="false">
      <c r="A486" s="302" t="n">
        <v>483</v>
      </c>
      <c r="B486" s="303"/>
      <c r="C486" s="251"/>
      <c r="D486" s="278"/>
      <c r="E486" s="253"/>
      <c r="F486" s="280"/>
      <c r="G486" s="349"/>
      <c r="H486" s="280" t="str">
        <f aca="false">IF(G486="","",IF(LEN(G486)&gt;14,G486,REPLACE(REPLACE(G486,1,3,"XXX"),13,2,"XX")))</f>
        <v/>
      </c>
      <c r="I486" s="250"/>
      <c r="J486" s="250"/>
      <c r="K486" s="250"/>
      <c r="L486" s="303"/>
      <c r="M486" s="287"/>
      <c r="N486" s="287"/>
      <c r="O486" s="287"/>
      <c r="P486" s="287"/>
      <c r="Q486" s="287"/>
      <c r="R486" s="287"/>
      <c r="S486" s="287"/>
      <c r="T486" s="287"/>
      <c r="U486" s="287"/>
      <c r="V486" s="287"/>
      <c r="W486" s="287"/>
      <c r="X486" s="287"/>
      <c r="Y486" s="287"/>
      <c r="Z486" s="287"/>
    </row>
    <row r="487" customFormat="false" ht="12.75" hidden="false" customHeight="true" outlineLevel="0" collapsed="false">
      <c r="A487" s="302" t="n">
        <v>484</v>
      </c>
      <c r="B487" s="303"/>
      <c r="C487" s="251"/>
      <c r="D487" s="278"/>
      <c r="E487" s="253"/>
      <c r="F487" s="280"/>
      <c r="G487" s="349"/>
      <c r="H487" s="280" t="str">
        <f aca="false">IF(G487="","",IF(LEN(G487)&gt;14,G487,REPLACE(REPLACE(G487,1,3,"XXX"),13,2,"XX")))</f>
        <v/>
      </c>
      <c r="I487" s="250"/>
      <c r="J487" s="250"/>
      <c r="K487" s="250"/>
      <c r="L487" s="303"/>
      <c r="M487" s="287"/>
      <c r="N487" s="287"/>
      <c r="O487" s="287"/>
      <c r="P487" s="287"/>
      <c r="Q487" s="287"/>
      <c r="R487" s="287"/>
      <c r="S487" s="287"/>
      <c r="T487" s="287"/>
      <c r="U487" s="287"/>
      <c r="V487" s="287"/>
      <c r="W487" s="287"/>
      <c r="X487" s="287"/>
      <c r="Y487" s="287"/>
      <c r="Z487" s="287"/>
    </row>
    <row r="488" customFormat="false" ht="12.75" hidden="false" customHeight="true" outlineLevel="0" collapsed="false">
      <c r="A488" s="302" t="n">
        <v>485</v>
      </c>
      <c r="B488" s="303"/>
      <c r="C488" s="251"/>
      <c r="D488" s="278"/>
      <c r="E488" s="253"/>
      <c r="F488" s="280"/>
      <c r="G488" s="349"/>
      <c r="H488" s="280" t="str">
        <f aca="false">IF(G488="","",IF(LEN(G488)&gt;14,G488,REPLACE(REPLACE(G488,1,3,"XXX"),13,2,"XX")))</f>
        <v/>
      </c>
      <c r="I488" s="250"/>
      <c r="J488" s="250"/>
      <c r="K488" s="250"/>
      <c r="L488" s="303"/>
      <c r="M488" s="287"/>
      <c r="N488" s="287"/>
      <c r="O488" s="287"/>
      <c r="P488" s="287"/>
      <c r="Q488" s="287"/>
      <c r="R488" s="287"/>
      <c r="S488" s="287"/>
      <c r="T488" s="287"/>
      <c r="U488" s="287"/>
      <c r="V488" s="287"/>
      <c r="W488" s="287"/>
      <c r="X488" s="287"/>
      <c r="Y488" s="287"/>
      <c r="Z488" s="287"/>
    </row>
    <row r="489" customFormat="false" ht="12.75" hidden="false" customHeight="true" outlineLevel="0" collapsed="false">
      <c r="A489" s="302" t="n">
        <v>486</v>
      </c>
      <c r="B489" s="303"/>
      <c r="C489" s="251"/>
      <c r="D489" s="278"/>
      <c r="E489" s="253"/>
      <c r="F489" s="280"/>
      <c r="G489" s="349"/>
      <c r="H489" s="280" t="str">
        <f aca="false">IF(G489="","",IF(LEN(G489)&gt;14,G489,REPLACE(REPLACE(G489,1,3,"XXX"),13,2,"XX")))</f>
        <v/>
      </c>
      <c r="I489" s="250"/>
      <c r="J489" s="250"/>
      <c r="K489" s="250"/>
      <c r="L489" s="303"/>
      <c r="M489" s="287"/>
      <c r="N489" s="287"/>
      <c r="O489" s="287"/>
      <c r="P489" s="287"/>
      <c r="Q489" s="287"/>
      <c r="R489" s="287"/>
      <c r="S489" s="287"/>
      <c r="T489" s="287"/>
      <c r="U489" s="287"/>
      <c r="V489" s="287"/>
      <c r="W489" s="287"/>
      <c r="X489" s="287"/>
      <c r="Y489" s="287"/>
      <c r="Z489" s="287"/>
    </row>
    <row r="490" customFormat="false" ht="12.75" hidden="false" customHeight="true" outlineLevel="0" collapsed="false">
      <c r="A490" s="302" t="n">
        <v>487</v>
      </c>
      <c r="B490" s="303"/>
      <c r="C490" s="251"/>
      <c r="D490" s="278"/>
      <c r="E490" s="253"/>
      <c r="F490" s="280"/>
      <c r="G490" s="349"/>
      <c r="H490" s="280" t="str">
        <f aca="false">IF(G490="","",IF(LEN(G490)&gt;14,G490,REPLACE(REPLACE(G490,1,3,"XXX"),13,2,"XX")))</f>
        <v/>
      </c>
      <c r="I490" s="250"/>
      <c r="J490" s="250"/>
      <c r="K490" s="250"/>
      <c r="L490" s="303"/>
      <c r="M490" s="287"/>
      <c r="N490" s="287"/>
      <c r="O490" s="287"/>
      <c r="P490" s="287"/>
      <c r="Q490" s="287"/>
      <c r="R490" s="287"/>
      <c r="S490" s="287"/>
      <c r="T490" s="287"/>
      <c r="U490" s="287"/>
      <c r="V490" s="287"/>
      <c r="W490" s="287"/>
      <c r="X490" s="287"/>
      <c r="Y490" s="287"/>
      <c r="Z490" s="287"/>
    </row>
    <row r="491" customFormat="false" ht="12.75" hidden="false" customHeight="true" outlineLevel="0" collapsed="false">
      <c r="A491" s="302" t="n">
        <v>488</v>
      </c>
      <c r="B491" s="303"/>
      <c r="C491" s="251"/>
      <c r="D491" s="278"/>
      <c r="E491" s="253"/>
      <c r="F491" s="280"/>
      <c r="G491" s="349"/>
      <c r="H491" s="280" t="str">
        <f aca="false">IF(G491="","",IF(LEN(G491)&gt;14,G491,REPLACE(REPLACE(G491,1,3,"XXX"),13,2,"XX")))</f>
        <v/>
      </c>
      <c r="I491" s="250"/>
      <c r="J491" s="250"/>
      <c r="K491" s="250"/>
      <c r="L491" s="303"/>
      <c r="M491" s="287"/>
      <c r="N491" s="287"/>
      <c r="O491" s="287"/>
      <c r="P491" s="287"/>
      <c r="Q491" s="287"/>
      <c r="R491" s="287"/>
      <c r="S491" s="287"/>
      <c r="T491" s="287"/>
      <c r="U491" s="287"/>
      <c r="V491" s="287"/>
      <c r="W491" s="287"/>
      <c r="X491" s="287"/>
      <c r="Y491" s="287"/>
      <c r="Z491" s="287"/>
    </row>
    <row r="492" customFormat="false" ht="12.75" hidden="false" customHeight="true" outlineLevel="0" collapsed="false">
      <c r="A492" s="302" t="n">
        <v>489</v>
      </c>
      <c r="B492" s="303"/>
      <c r="C492" s="251"/>
      <c r="D492" s="278"/>
      <c r="E492" s="253"/>
      <c r="F492" s="280"/>
      <c r="G492" s="349"/>
      <c r="H492" s="280" t="str">
        <f aca="false">IF(G492="","",IF(LEN(G492)&gt;14,G492,REPLACE(REPLACE(G492,1,3,"XXX"),13,2,"XX")))</f>
        <v/>
      </c>
      <c r="I492" s="250"/>
      <c r="J492" s="250"/>
      <c r="K492" s="250"/>
      <c r="L492" s="303"/>
      <c r="M492" s="287"/>
      <c r="N492" s="287"/>
      <c r="O492" s="287"/>
      <c r="P492" s="287"/>
      <c r="Q492" s="287"/>
      <c r="R492" s="287"/>
      <c r="S492" s="287"/>
      <c r="T492" s="287"/>
      <c r="U492" s="287"/>
      <c r="V492" s="287"/>
      <c r="W492" s="287"/>
      <c r="X492" s="287"/>
      <c r="Y492" s="287"/>
      <c r="Z492" s="287"/>
    </row>
    <row r="493" customFormat="false" ht="12.75" hidden="false" customHeight="true" outlineLevel="0" collapsed="false">
      <c r="A493" s="302" t="n">
        <v>490</v>
      </c>
      <c r="B493" s="303"/>
      <c r="C493" s="251"/>
      <c r="D493" s="278"/>
      <c r="E493" s="253"/>
      <c r="F493" s="280"/>
      <c r="G493" s="349"/>
      <c r="H493" s="280" t="str">
        <f aca="false">IF(G493="","",IF(LEN(G493)&gt;14,G493,REPLACE(REPLACE(G493,1,3,"XXX"),13,2,"XX")))</f>
        <v/>
      </c>
      <c r="I493" s="250"/>
      <c r="J493" s="250"/>
      <c r="K493" s="250"/>
      <c r="L493" s="303"/>
      <c r="M493" s="287"/>
      <c r="N493" s="287"/>
      <c r="O493" s="287"/>
      <c r="P493" s="287"/>
      <c r="Q493" s="287"/>
      <c r="R493" s="287"/>
      <c r="S493" s="287"/>
      <c r="T493" s="287"/>
      <c r="U493" s="287"/>
      <c r="V493" s="287"/>
      <c r="W493" s="287"/>
      <c r="X493" s="287"/>
      <c r="Y493" s="287"/>
      <c r="Z493" s="287"/>
    </row>
    <row r="494" customFormat="false" ht="12.75" hidden="false" customHeight="true" outlineLevel="0" collapsed="false">
      <c r="A494" s="302" t="n">
        <v>491</v>
      </c>
      <c r="B494" s="303"/>
      <c r="C494" s="251"/>
      <c r="D494" s="278"/>
      <c r="E494" s="253"/>
      <c r="F494" s="280"/>
      <c r="G494" s="349"/>
      <c r="H494" s="280" t="str">
        <f aca="false">IF(G494="","",IF(LEN(G494)&gt;14,G494,REPLACE(REPLACE(G494,1,3,"XXX"),13,2,"XX")))</f>
        <v/>
      </c>
      <c r="I494" s="250"/>
      <c r="J494" s="250"/>
      <c r="K494" s="250"/>
      <c r="L494" s="303"/>
      <c r="M494" s="287"/>
      <c r="N494" s="287"/>
      <c r="O494" s="287"/>
      <c r="P494" s="287"/>
      <c r="Q494" s="287"/>
      <c r="R494" s="287"/>
      <c r="S494" s="287"/>
      <c r="T494" s="287"/>
      <c r="U494" s="287"/>
      <c r="V494" s="287"/>
      <c r="W494" s="287"/>
      <c r="X494" s="287"/>
      <c r="Y494" s="287"/>
      <c r="Z494" s="287"/>
    </row>
    <row r="495" customFormat="false" ht="12.75" hidden="false" customHeight="true" outlineLevel="0" collapsed="false">
      <c r="A495" s="302" t="n">
        <v>492</v>
      </c>
      <c r="B495" s="303"/>
      <c r="C495" s="251"/>
      <c r="D495" s="278"/>
      <c r="E495" s="253"/>
      <c r="F495" s="280"/>
      <c r="G495" s="349"/>
      <c r="H495" s="280" t="str">
        <f aca="false">IF(G495="","",IF(LEN(G495)&gt;14,G495,REPLACE(REPLACE(G495,1,3,"XXX"),13,2,"XX")))</f>
        <v/>
      </c>
      <c r="I495" s="250"/>
      <c r="J495" s="250"/>
      <c r="K495" s="250"/>
      <c r="L495" s="303"/>
      <c r="M495" s="287"/>
      <c r="N495" s="287"/>
      <c r="O495" s="287"/>
      <c r="P495" s="287"/>
      <c r="Q495" s="287"/>
      <c r="R495" s="287"/>
      <c r="S495" s="287"/>
      <c r="T495" s="287"/>
      <c r="U495" s="287"/>
      <c r="V495" s="287"/>
      <c r="W495" s="287"/>
      <c r="X495" s="287"/>
      <c r="Y495" s="287"/>
      <c r="Z495" s="287"/>
    </row>
    <row r="496" customFormat="false" ht="12.75" hidden="false" customHeight="true" outlineLevel="0" collapsed="false">
      <c r="A496" s="302" t="n">
        <v>493</v>
      </c>
      <c r="B496" s="303"/>
      <c r="C496" s="251"/>
      <c r="D496" s="278"/>
      <c r="E496" s="253"/>
      <c r="F496" s="280"/>
      <c r="G496" s="349"/>
      <c r="H496" s="280" t="str">
        <f aca="false">IF(G496="","",IF(LEN(G496)&gt;14,G496,REPLACE(REPLACE(G496,1,3,"XXX"),13,2,"XX")))</f>
        <v/>
      </c>
      <c r="I496" s="250"/>
      <c r="J496" s="250"/>
      <c r="K496" s="250"/>
      <c r="L496" s="303"/>
      <c r="M496" s="287"/>
      <c r="N496" s="287"/>
      <c r="O496" s="287"/>
      <c r="P496" s="287"/>
      <c r="Q496" s="287"/>
      <c r="R496" s="287"/>
      <c r="S496" s="287"/>
      <c r="T496" s="287"/>
      <c r="U496" s="287"/>
      <c r="V496" s="287"/>
      <c r="W496" s="287"/>
      <c r="X496" s="287"/>
      <c r="Y496" s="287"/>
      <c r="Z496" s="287"/>
    </row>
    <row r="497" customFormat="false" ht="12.75" hidden="false" customHeight="true" outlineLevel="0" collapsed="false">
      <c r="A497" s="302" t="n">
        <v>494</v>
      </c>
      <c r="B497" s="303"/>
      <c r="C497" s="251"/>
      <c r="D497" s="278"/>
      <c r="E497" s="253"/>
      <c r="F497" s="280"/>
      <c r="G497" s="349"/>
      <c r="H497" s="280" t="str">
        <f aca="false">IF(G497="","",IF(LEN(G497)&gt;14,G497,REPLACE(REPLACE(G497,1,3,"XXX"),13,2,"XX")))</f>
        <v/>
      </c>
      <c r="I497" s="250"/>
      <c r="J497" s="250"/>
      <c r="K497" s="250"/>
      <c r="L497" s="303"/>
      <c r="M497" s="287"/>
      <c r="N497" s="287"/>
      <c r="O497" s="287"/>
      <c r="P497" s="287"/>
      <c r="Q497" s="287"/>
      <c r="R497" s="287"/>
      <c r="S497" s="287"/>
      <c r="T497" s="287"/>
      <c r="U497" s="287"/>
      <c r="V497" s="287"/>
      <c r="W497" s="287"/>
      <c r="X497" s="287"/>
      <c r="Y497" s="287"/>
      <c r="Z497" s="287"/>
    </row>
    <row r="498" customFormat="false" ht="12.75" hidden="false" customHeight="true" outlineLevel="0" collapsed="false">
      <c r="A498" s="302" t="n">
        <v>495</v>
      </c>
      <c r="B498" s="303"/>
      <c r="C498" s="251"/>
      <c r="D498" s="278"/>
      <c r="E498" s="253"/>
      <c r="F498" s="280"/>
      <c r="G498" s="349"/>
      <c r="H498" s="280" t="str">
        <f aca="false">IF(G498="","",IF(LEN(G498)&gt;14,G498,REPLACE(REPLACE(G498,1,3,"XXX"),13,2,"XX")))</f>
        <v/>
      </c>
      <c r="I498" s="250"/>
      <c r="J498" s="250"/>
      <c r="K498" s="250"/>
      <c r="L498" s="303"/>
      <c r="M498" s="287"/>
      <c r="N498" s="287"/>
      <c r="O498" s="287"/>
      <c r="P498" s="287"/>
      <c r="Q498" s="287"/>
      <c r="R498" s="287"/>
      <c r="S498" s="287"/>
      <c r="T498" s="287"/>
      <c r="U498" s="287"/>
      <c r="V498" s="287"/>
      <c r="W498" s="287"/>
      <c r="X498" s="287"/>
      <c r="Y498" s="287"/>
      <c r="Z498" s="287"/>
    </row>
    <row r="499" customFormat="false" ht="12.75" hidden="false" customHeight="true" outlineLevel="0" collapsed="false">
      <c r="A499" s="302" t="n">
        <v>496</v>
      </c>
      <c r="B499" s="303"/>
      <c r="C499" s="251"/>
      <c r="D499" s="278"/>
      <c r="E499" s="253"/>
      <c r="F499" s="280"/>
      <c r="G499" s="349"/>
      <c r="H499" s="280" t="str">
        <f aca="false">IF(G499="","",IF(LEN(G499)&gt;14,G499,REPLACE(REPLACE(G499,1,3,"XXX"),13,2,"XX")))</f>
        <v/>
      </c>
      <c r="I499" s="250"/>
      <c r="J499" s="250"/>
      <c r="K499" s="250"/>
      <c r="L499" s="303"/>
      <c r="M499" s="287"/>
      <c r="N499" s="287"/>
      <c r="O499" s="287"/>
      <c r="P499" s="287"/>
      <c r="Q499" s="287"/>
      <c r="R499" s="287"/>
      <c r="S499" s="287"/>
      <c r="T499" s="287"/>
      <c r="U499" s="287"/>
      <c r="V499" s="287"/>
      <c r="W499" s="287"/>
      <c r="X499" s="287"/>
      <c r="Y499" s="287"/>
      <c r="Z499" s="287"/>
    </row>
    <row r="500" customFormat="false" ht="12.75" hidden="false" customHeight="true" outlineLevel="0" collapsed="false">
      <c r="A500" s="302" t="n">
        <v>497</v>
      </c>
      <c r="B500" s="303"/>
      <c r="C500" s="251"/>
      <c r="D500" s="278"/>
      <c r="E500" s="253"/>
      <c r="F500" s="280"/>
      <c r="G500" s="349"/>
      <c r="H500" s="280" t="str">
        <f aca="false">IF(G500="","",IF(LEN(G500)&gt;14,G500,REPLACE(REPLACE(G500,1,3,"XXX"),13,2,"XX")))</f>
        <v/>
      </c>
      <c r="I500" s="250"/>
      <c r="J500" s="250"/>
      <c r="K500" s="250"/>
      <c r="L500" s="303"/>
      <c r="M500" s="287"/>
      <c r="N500" s="287"/>
      <c r="O500" s="287"/>
      <c r="P500" s="287"/>
      <c r="Q500" s="287"/>
      <c r="R500" s="287"/>
      <c r="S500" s="287"/>
      <c r="T500" s="287"/>
      <c r="U500" s="287"/>
      <c r="V500" s="287"/>
      <c r="W500" s="287"/>
      <c r="X500" s="287"/>
      <c r="Y500" s="287"/>
      <c r="Z500" s="287"/>
    </row>
    <row r="501" customFormat="false" ht="12.75" hidden="false" customHeight="true" outlineLevel="0" collapsed="false">
      <c r="A501" s="302" t="n">
        <v>498</v>
      </c>
      <c r="B501" s="303"/>
      <c r="C501" s="251"/>
      <c r="D501" s="278"/>
      <c r="E501" s="253"/>
      <c r="F501" s="280"/>
      <c r="G501" s="349"/>
      <c r="H501" s="280" t="str">
        <f aca="false">IF(G501="","",IF(LEN(G501)&gt;14,G501,REPLACE(REPLACE(G501,1,3,"XXX"),13,2,"XX")))</f>
        <v/>
      </c>
      <c r="I501" s="250"/>
      <c r="J501" s="250"/>
      <c r="K501" s="250"/>
      <c r="L501" s="303"/>
      <c r="M501" s="287"/>
      <c r="N501" s="287"/>
      <c r="O501" s="287"/>
      <c r="P501" s="287"/>
      <c r="Q501" s="287"/>
      <c r="R501" s="287"/>
      <c r="S501" s="287"/>
      <c r="T501" s="287"/>
      <c r="U501" s="287"/>
      <c r="V501" s="287"/>
      <c r="W501" s="287"/>
      <c r="X501" s="287"/>
      <c r="Y501" s="287"/>
      <c r="Z501" s="287"/>
    </row>
    <row r="502" customFormat="false" ht="12.75" hidden="false" customHeight="true" outlineLevel="0" collapsed="false">
      <c r="A502" s="302" t="n">
        <v>499</v>
      </c>
      <c r="B502" s="303"/>
      <c r="C502" s="251"/>
      <c r="D502" s="278"/>
      <c r="E502" s="253"/>
      <c r="F502" s="280"/>
      <c r="G502" s="349"/>
      <c r="H502" s="280" t="str">
        <f aca="false">IF(G502="","",IF(LEN(G502)&gt;14,G502,REPLACE(REPLACE(G502,1,3,"XXX"),13,2,"XX")))</f>
        <v/>
      </c>
      <c r="I502" s="250"/>
      <c r="J502" s="250"/>
      <c r="K502" s="250"/>
      <c r="L502" s="303"/>
      <c r="M502" s="287"/>
      <c r="N502" s="287"/>
      <c r="O502" s="287"/>
      <c r="P502" s="287"/>
      <c r="Q502" s="287"/>
      <c r="R502" s="287"/>
      <c r="S502" s="287"/>
      <c r="T502" s="287"/>
      <c r="U502" s="287"/>
      <c r="V502" s="287"/>
      <c r="W502" s="287"/>
      <c r="X502" s="287"/>
      <c r="Y502" s="287"/>
      <c r="Z502" s="287"/>
    </row>
    <row r="503" customFormat="false" ht="12.75" hidden="false" customHeight="true" outlineLevel="0" collapsed="false">
      <c r="A503" s="302" t="n">
        <v>500</v>
      </c>
      <c r="B503" s="303"/>
      <c r="C503" s="251"/>
      <c r="D503" s="278"/>
      <c r="E503" s="253"/>
      <c r="F503" s="280"/>
      <c r="G503" s="349"/>
      <c r="H503" s="280" t="str">
        <f aca="false">IF(G503="","",IF(LEN(G503)&gt;14,G503,REPLACE(REPLACE(G503,1,3,"XXX"),13,2,"XX")))</f>
        <v/>
      </c>
      <c r="I503" s="250"/>
      <c r="J503" s="250"/>
      <c r="K503" s="250"/>
      <c r="L503" s="303"/>
      <c r="M503" s="287"/>
      <c r="N503" s="287"/>
      <c r="O503" s="287"/>
      <c r="P503" s="287"/>
      <c r="Q503" s="287"/>
      <c r="R503" s="287"/>
      <c r="S503" s="287"/>
      <c r="T503" s="287"/>
      <c r="U503" s="287"/>
      <c r="V503" s="287"/>
      <c r="W503" s="287"/>
      <c r="X503" s="287"/>
      <c r="Y503" s="287"/>
      <c r="Z503" s="287"/>
    </row>
    <row r="504" customFormat="false" ht="12.75" hidden="false" customHeight="true" outlineLevel="0" collapsed="false">
      <c r="A504" s="302" t="n">
        <v>501</v>
      </c>
      <c r="B504" s="303"/>
      <c r="C504" s="251"/>
      <c r="D504" s="278"/>
      <c r="E504" s="253"/>
      <c r="F504" s="280"/>
      <c r="G504" s="349"/>
      <c r="H504" s="280" t="str">
        <f aca="false">IF(G504="","",IF(LEN(G504)&gt;14,G504,REPLACE(REPLACE(G504,1,3,"XXX"),13,2,"XX")))</f>
        <v/>
      </c>
      <c r="I504" s="250"/>
      <c r="J504" s="250"/>
      <c r="K504" s="250"/>
      <c r="L504" s="303"/>
      <c r="M504" s="287"/>
      <c r="N504" s="287"/>
      <c r="O504" s="287"/>
      <c r="P504" s="287"/>
      <c r="Q504" s="287"/>
      <c r="R504" s="287"/>
      <c r="S504" s="287"/>
      <c r="T504" s="287"/>
      <c r="U504" s="287"/>
      <c r="V504" s="287"/>
      <c r="W504" s="287"/>
      <c r="X504" s="287"/>
      <c r="Y504" s="287"/>
      <c r="Z504" s="287"/>
    </row>
    <row r="505" customFormat="false" ht="12.75" hidden="false" customHeight="true" outlineLevel="0" collapsed="false">
      <c r="A505" s="302" t="n">
        <v>502</v>
      </c>
      <c r="B505" s="303"/>
      <c r="C505" s="251"/>
      <c r="D505" s="278"/>
      <c r="E505" s="253"/>
      <c r="F505" s="280"/>
      <c r="G505" s="349"/>
      <c r="H505" s="280" t="str">
        <f aca="false">IF(G505="","",IF(LEN(G505)&gt;14,G505,REPLACE(REPLACE(G505,1,3,"XXX"),13,2,"XX")))</f>
        <v/>
      </c>
      <c r="I505" s="250"/>
      <c r="J505" s="250"/>
      <c r="K505" s="250"/>
      <c r="L505" s="303"/>
      <c r="M505" s="287"/>
      <c r="N505" s="287"/>
      <c r="O505" s="287"/>
      <c r="P505" s="287"/>
      <c r="Q505" s="287"/>
      <c r="R505" s="287"/>
      <c r="S505" s="287"/>
      <c r="T505" s="287"/>
      <c r="U505" s="287"/>
      <c r="V505" s="287"/>
      <c r="W505" s="287"/>
      <c r="X505" s="287"/>
      <c r="Y505" s="287"/>
      <c r="Z505" s="287"/>
    </row>
    <row r="506" customFormat="false" ht="12.75" hidden="false" customHeight="true" outlineLevel="0" collapsed="false">
      <c r="A506" s="302" t="n">
        <v>503</v>
      </c>
      <c r="B506" s="303"/>
      <c r="C506" s="251"/>
      <c r="D506" s="278"/>
      <c r="E506" s="253"/>
      <c r="F506" s="280"/>
      <c r="G506" s="349"/>
      <c r="H506" s="280" t="str">
        <f aca="false">IF(G506="","",IF(LEN(G506)&gt;14,G506,REPLACE(REPLACE(G506,1,3,"XXX"),13,2,"XX")))</f>
        <v/>
      </c>
      <c r="I506" s="250"/>
      <c r="J506" s="250"/>
      <c r="K506" s="250"/>
      <c r="L506" s="303"/>
      <c r="M506" s="287"/>
      <c r="N506" s="287"/>
      <c r="O506" s="287"/>
      <c r="P506" s="287"/>
      <c r="Q506" s="287"/>
      <c r="R506" s="287"/>
      <c r="S506" s="287"/>
      <c r="T506" s="287"/>
      <c r="U506" s="287"/>
      <c r="V506" s="287"/>
      <c r="W506" s="287"/>
      <c r="X506" s="287"/>
      <c r="Y506" s="287"/>
      <c r="Z506" s="287"/>
    </row>
    <row r="507" customFormat="false" ht="12.75" hidden="false" customHeight="true" outlineLevel="0" collapsed="false">
      <c r="A507" s="302" t="n">
        <v>504</v>
      </c>
      <c r="B507" s="303"/>
      <c r="C507" s="251"/>
      <c r="D507" s="278"/>
      <c r="E507" s="253"/>
      <c r="F507" s="280"/>
      <c r="G507" s="349"/>
      <c r="H507" s="280" t="str">
        <f aca="false">IF(G507="","",IF(LEN(G507)&gt;14,G507,REPLACE(REPLACE(G507,1,3,"XXX"),13,2,"XX")))</f>
        <v/>
      </c>
      <c r="I507" s="250"/>
      <c r="J507" s="250"/>
      <c r="K507" s="250"/>
      <c r="L507" s="303"/>
      <c r="M507" s="287"/>
      <c r="N507" s="287"/>
      <c r="O507" s="287"/>
      <c r="P507" s="287"/>
      <c r="Q507" s="287"/>
      <c r="R507" s="287"/>
      <c r="S507" s="287"/>
      <c r="T507" s="287"/>
      <c r="U507" s="287"/>
      <c r="V507" s="287"/>
      <c r="W507" s="287"/>
      <c r="X507" s="287"/>
      <c r="Y507" s="287"/>
      <c r="Z507" s="287"/>
    </row>
    <row r="508" customFormat="false" ht="12.75" hidden="false" customHeight="true" outlineLevel="0" collapsed="false">
      <c r="A508" s="302" t="n">
        <v>505</v>
      </c>
      <c r="B508" s="303"/>
      <c r="C508" s="251"/>
      <c r="D508" s="278"/>
      <c r="E508" s="253"/>
      <c r="F508" s="280"/>
      <c r="G508" s="349"/>
      <c r="H508" s="280" t="str">
        <f aca="false">IF(G508="","",IF(LEN(G508)&gt;14,G508,REPLACE(REPLACE(G508,1,3,"XXX"),13,2,"XX")))</f>
        <v/>
      </c>
      <c r="I508" s="250"/>
      <c r="J508" s="250"/>
      <c r="K508" s="250"/>
      <c r="L508" s="303"/>
      <c r="M508" s="287"/>
      <c r="N508" s="287"/>
      <c r="O508" s="287"/>
      <c r="P508" s="287"/>
      <c r="Q508" s="287"/>
      <c r="R508" s="287"/>
      <c r="S508" s="287"/>
      <c r="T508" s="287"/>
      <c r="U508" s="287"/>
      <c r="V508" s="287"/>
      <c r="W508" s="287"/>
      <c r="X508" s="287"/>
      <c r="Y508" s="287"/>
      <c r="Z508" s="287"/>
    </row>
    <row r="509" customFormat="false" ht="12.75" hidden="false" customHeight="true" outlineLevel="0" collapsed="false">
      <c r="A509" s="302" t="n">
        <v>506</v>
      </c>
      <c r="B509" s="303"/>
      <c r="C509" s="251"/>
      <c r="D509" s="278"/>
      <c r="E509" s="253"/>
      <c r="F509" s="280"/>
      <c r="G509" s="349"/>
      <c r="H509" s="280" t="str">
        <f aca="false">IF(G509="","",IF(LEN(G509)&gt;14,G509,REPLACE(REPLACE(G509,1,3,"XXX"),13,2,"XX")))</f>
        <v/>
      </c>
      <c r="I509" s="250"/>
      <c r="J509" s="250"/>
      <c r="K509" s="250"/>
      <c r="L509" s="303"/>
      <c r="M509" s="287"/>
      <c r="N509" s="287"/>
      <c r="O509" s="287"/>
      <c r="P509" s="287"/>
      <c r="Q509" s="287"/>
      <c r="R509" s="287"/>
      <c r="S509" s="287"/>
      <c r="T509" s="287"/>
      <c r="U509" s="287"/>
      <c r="V509" s="287"/>
      <c r="W509" s="287"/>
      <c r="X509" s="287"/>
      <c r="Y509" s="287"/>
      <c r="Z509" s="287"/>
    </row>
    <row r="510" customFormat="false" ht="12.75" hidden="false" customHeight="true" outlineLevel="0" collapsed="false">
      <c r="A510" s="302" t="n">
        <v>507</v>
      </c>
      <c r="B510" s="303"/>
      <c r="C510" s="251"/>
      <c r="D510" s="278"/>
      <c r="E510" s="253"/>
      <c r="F510" s="280"/>
      <c r="G510" s="349"/>
      <c r="H510" s="280" t="str">
        <f aca="false">IF(G510="","",IF(LEN(G510)&gt;14,G510,REPLACE(REPLACE(G510,1,3,"XXX"),13,2,"XX")))</f>
        <v/>
      </c>
      <c r="I510" s="250"/>
      <c r="J510" s="250"/>
      <c r="K510" s="250"/>
      <c r="L510" s="303"/>
      <c r="M510" s="287"/>
      <c r="N510" s="287"/>
      <c r="O510" s="287"/>
      <c r="P510" s="287"/>
      <c r="Q510" s="287"/>
      <c r="R510" s="287"/>
      <c r="S510" s="287"/>
      <c r="T510" s="287"/>
      <c r="U510" s="287"/>
      <c r="V510" s="287"/>
      <c r="W510" s="287"/>
      <c r="X510" s="287"/>
      <c r="Y510" s="287"/>
      <c r="Z510" s="287"/>
    </row>
    <row r="511" customFormat="false" ht="12.75" hidden="false" customHeight="true" outlineLevel="0" collapsed="false">
      <c r="A511" s="302" t="n">
        <v>508</v>
      </c>
      <c r="B511" s="303"/>
      <c r="C511" s="251"/>
      <c r="D511" s="278"/>
      <c r="E511" s="253"/>
      <c r="F511" s="280"/>
      <c r="G511" s="349"/>
      <c r="H511" s="280" t="str">
        <f aca="false">IF(G511="","",IF(LEN(G511)&gt;14,G511,REPLACE(REPLACE(G511,1,3,"XXX"),13,2,"XX")))</f>
        <v/>
      </c>
      <c r="I511" s="250"/>
      <c r="J511" s="250"/>
      <c r="K511" s="250"/>
      <c r="L511" s="303"/>
      <c r="M511" s="287"/>
      <c r="N511" s="287"/>
      <c r="O511" s="287"/>
      <c r="P511" s="287"/>
      <c r="Q511" s="287"/>
      <c r="R511" s="287"/>
      <c r="S511" s="287"/>
      <c r="T511" s="287"/>
      <c r="U511" s="287"/>
      <c r="V511" s="287"/>
      <c r="W511" s="287"/>
      <c r="X511" s="287"/>
      <c r="Y511" s="287"/>
      <c r="Z511" s="287"/>
    </row>
    <row r="512" customFormat="false" ht="12.75" hidden="false" customHeight="true" outlineLevel="0" collapsed="false">
      <c r="A512" s="302" t="n">
        <v>509</v>
      </c>
      <c r="B512" s="303"/>
      <c r="C512" s="251"/>
      <c r="D512" s="278"/>
      <c r="E512" s="253"/>
      <c r="F512" s="280"/>
      <c r="G512" s="349"/>
      <c r="H512" s="280" t="str">
        <f aca="false">IF(G512="","",IF(LEN(G512)&gt;14,G512,REPLACE(REPLACE(G512,1,3,"XXX"),13,2,"XX")))</f>
        <v/>
      </c>
      <c r="I512" s="250"/>
      <c r="J512" s="250"/>
      <c r="K512" s="250"/>
      <c r="L512" s="303"/>
      <c r="M512" s="287"/>
      <c r="N512" s="287"/>
      <c r="O512" s="287"/>
      <c r="P512" s="287"/>
      <c r="Q512" s="287"/>
      <c r="R512" s="287"/>
      <c r="S512" s="287"/>
      <c r="T512" s="287"/>
      <c r="U512" s="287"/>
      <c r="V512" s="287"/>
      <c r="W512" s="287"/>
      <c r="X512" s="287"/>
      <c r="Y512" s="287"/>
      <c r="Z512" s="287"/>
    </row>
    <row r="513" customFormat="false" ht="12.75" hidden="false" customHeight="true" outlineLevel="0" collapsed="false">
      <c r="A513" s="302" t="n">
        <v>510</v>
      </c>
      <c r="B513" s="303"/>
      <c r="C513" s="251"/>
      <c r="D513" s="278"/>
      <c r="E513" s="253"/>
      <c r="F513" s="280"/>
      <c r="G513" s="349"/>
      <c r="H513" s="280" t="str">
        <f aca="false">IF(G513="","",IF(LEN(G513)&gt;14,G513,REPLACE(REPLACE(G513,1,3,"XXX"),13,2,"XX")))</f>
        <v/>
      </c>
      <c r="I513" s="250"/>
      <c r="J513" s="250"/>
      <c r="K513" s="250"/>
      <c r="L513" s="303"/>
      <c r="M513" s="287"/>
      <c r="N513" s="287"/>
      <c r="O513" s="287"/>
      <c r="P513" s="287"/>
      <c r="Q513" s="287"/>
      <c r="R513" s="287"/>
      <c r="S513" s="287"/>
      <c r="T513" s="287"/>
      <c r="U513" s="287"/>
      <c r="V513" s="287"/>
      <c r="W513" s="287"/>
      <c r="X513" s="287"/>
      <c r="Y513" s="287"/>
      <c r="Z513" s="287"/>
    </row>
    <row r="514" customFormat="false" ht="12.75" hidden="false" customHeight="true" outlineLevel="0" collapsed="false">
      <c r="A514" s="302" t="n">
        <v>511</v>
      </c>
      <c r="B514" s="303"/>
      <c r="C514" s="251"/>
      <c r="D514" s="278"/>
      <c r="E514" s="253"/>
      <c r="F514" s="280"/>
      <c r="G514" s="349"/>
      <c r="H514" s="280" t="str">
        <f aca="false">IF(G514="","",IF(LEN(G514)&gt;14,G514,REPLACE(REPLACE(G514,1,3,"XXX"),13,2,"XX")))</f>
        <v/>
      </c>
      <c r="I514" s="250"/>
      <c r="J514" s="250"/>
      <c r="K514" s="250"/>
      <c r="L514" s="303"/>
      <c r="M514" s="287"/>
      <c r="N514" s="287"/>
      <c r="O514" s="287"/>
      <c r="P514" s="287"/>
      <c r="Q514" s="287"/>
      <c r="R514" s="287"/>
      <c r="S514" s="287"/>
      <c r="T514" s="287"/>
      <c r="U514" s="287"/>
      <c r="V514" s="287"/>
      <c r="W514" s="287"/>
      <c r="X514" s="287"/>
      <c r="Y514" s="287"/>
      <c r="Z514" s="287"/>
    </row>
    <row r="515" customFormat="false" ht="12.75" hidden="false" customHeight="true" outlineLevel="0" collapsed="false">
      <c r="A515" s="302" t="n">
        <v>512</v>
      </c>
      <c r="B515" s="303"/>
      <c r="C515" s="251"/>
      <c r="D515" s="278"/>
      <c r="E515" s="253"/>
      <c r="F515" s="280"/>
      <c r="G515" s="349"/>
      <c r="H515" s="280" t="str">
        <f aca="false">IF(G515="","",IF(LEN(G515)&gt;14,G515,REPLACE(REPLACE(G515,1,3,"XXX"),13,2,"XX")))</f>
        <v/>
      </c>
      <c r="I515" s="250"/>
      <c r="J515" s="250"/>
      <c r="K515" s="250"/>
      <c r="L515" s="303"/>
      <c r="M515" s="287"/>
      <c r="N515" s="287"/>
      <c r="O515" s="287"/>
      <c r="P515" s="287"/>
      <c r="Q515" s="287"/>
      <c r="R515" s="287"/>
      <c r="S515" s="287"/>
      <c r="T515" s="287"/>
      <c r="U515" s="287"/>
      <c r="V515" s="287"/>
      <c r="W515" s="287"/>
      <c r="X515" s="287"/>
      <c r="Y515" s="287"/>
      <c r="Z515" s="287"/>
    </row>
    <row r="516" customFormat="false" ht="12.75" hidden="false" customHeight="true" outlineLevel="0" collapsed="false">
      <c r="A516" s="302" t="n">
        <v>513</v>
      </c>
      <c r="B516" s="303"/>
      <c r="C516" s="251"/>
      <c r="D516" s="278"/>
      <c r="E516" s="253"/>
      <c r="F516" s="280"/>
      <c r="G516" s="349"/>
      <c r="H516" s="280" t="str">
        <f aca="false">IF(G516="","",IF(LEN(G516)&gt;14,G516,REPLACE(REPLACE(G516,1,3,"XXX"),13,2,"XX")))</f>
        <v/>
      </c>
      <c r="I516" s="250"/>
      <c r="J516" s="250"/>
      <c r="K516" s="250"/>
      <c r="L516" s="303"/>
      <c r="M516" s="287"/>
      <c r="N516" s="287"/>
      <c r="O516" s="287"/>
      <c r="P516" s="287"/>
      <c r="Q516" s="287"/>
      <c r="R516" s="287"/>
      <c r="S516" s="287"/>
      <c r="T516" s="287"/>
      <c r="U516" s="287"/>
      <c r="V516" s="287"/>
      <c r="W516" s="287"/>
      <c r="X516" s="287"/>
      <c r="Y516" s="287"/>
      <c r="Z516" s="287"/>
    </row>
    <row r="517" customFormat="false" ht="12.75" hidden="false" customHeight="true" outlineLevel="0" collapsed="false">
      <c r="A517" s="302" t="n">
        <v>514</v>
      </c>
      <c r="B517" s="303"/>
      <c r="C517" s="251"/>
      <c r="D517" s="278"/>
      <c r="E517" s="253"/>
      <c r="F517" s="280"/>
      <c r="G517" s="349"/>
      <c r="H517" s="280" t="str">
        <f aca="false">IF(G517="","",IF(LEN(G517)&gt;14,G517,REPLACE(REPLACE(G517,1,3,"XXX"),13,2,"XX")))</f>
        <v/>
      </c>
      <c r="I517" s="250"/>
      <c r="J517" s="250"/>
      <c r="K517" s="250"/>
      <c r="L517" s="303"/>
      <c r="M517" s="287"/>
      <c r="N517" s="287"/>
      <c r="O517" s="287"/>
      <c r="P517" s="287"/>
      <c r="Q517" s="287"/>
      <c r="R517" s="287"/>
      <c r="S517" s="287"/>
      <c r="T517" s="287"/>
      <c r="U517" s="287"/>
      <c r="V517" s="287"/>
      <c r="W517" s="287"/>
      <c r="X517" s="287"/>
      <c r="Y517" s="287"/>
      <c r="Z517" s="287"/>
    </row>
    <row r="518" customFormat="false" ht="12.75" hidden="false" customHeight="true" outlineLevel="0" collapsed="false">
      <c r="A518" s="302" t="n">
        <v>515</v>
      </c>
      <c r="B518" s="303"/>
      <c r="C518" s="251"/>
      <c r="D518" s="278"/>
      <c r="E518" s="253"/>
      <c r="F518" s="280"/>
      <c r="G518" s="349"/>
      <c r="H518" s="280" t="str">
        <f aca="false">IF(G518="","",IF(LEN(G518)&gt;14,G518,REPLACE(REPLACE(G518,1,3,"XXX"),13,2,"XX")))</f>
        <v/>
      </c>
      <c r="I518" s="250"/>
      <c r="J518" s="250"/>
      <c r="K518" s="250"/>
      <c r="L518" s="303"/>
      <c r="M518" s="287"/>
      <c r="N518" s="287"/>
      <c r="O518" s="287"/>
      <c r="P518" s="287"/>
      <c r="Q518" s="287"/>
      <c r="R518" s="287"/>
      <c r="S518" s="287"/>
      <c r="T518" s="287"/>
      <c r="U518" s="287"/>
      <c r="V518" s="287"/>
      <c r="W518" s="287"/>
      <c r="X518" s="287"/>
      <c r="Y518" s="287"/>
      <c r="Z518" s="287"/>
    </row>
    <row r="519" customFormat="false" ht="12.75" hidden="false" customHeight="true" outlineLevel="0" collapsed="false">
      <c r="A519" s="302" t="n">
        <v>516</v>
      </c>
      <c r="B519" s="303"/>
      <c r="C519" s="251"/>
      <c r="D519" s="278"/>
      <c r="E519" s="253"/>
      <c r="F519" s="280"/>
      <c r="G519" s="349"/>
      <c r="H519" s="280" t="str">
        <f aca="false">IF(G519="","",IF(LEN(G519)&gt;14,G519,REPLACE(REPLACE(G519,1,3,"XXX"),13,2,"XX")))</f>
        <v/>
      </c>
      <c r="I519" s="250"/>
      <c r="J519" s="250"/>
      <c r="K519" s="250"/>
      <c r="L519" s="303"/>
      <c r="M519" s="287"/>
      <c r="N519" s="287"/>
      <c r="O519" s="287"/>
      <c r="P519" s="287"/>
      <c r="Q519" s="287"/>
      <c r="R519" s="287"/>
      <c r="S519" s="287"/>
      <c r="T519" s="287"/>
      <c r="U519" s="287"/>
      <c r="V519" s="287"/>
      <c r="W519" s="287"/>
      <c r="X519" s="287"/>
      <c r="Y519" s="287"/>
      <c r="Z519" s="287"/>
    </row>
    <row r="520" customFormat="false" ht="12.75" hidden="false" customHeight="true" outlineLevel="0" collapsed="false">
      <c r="A520" s="302" t="n">
        <v>517</v>
      </c>
      <c r="B520" s="303"/>
      <c r="C520" s="251"/>
      <c r="D520" s="278"/>
      <c r="E520" s="253"/>
      <c r="F520" s="280"/>
      <c r="G520" s="349"/>
      <c r="H520" s="280" t="str">
        <f aca="false">IF(G520="","",IF(LEN(G520)&gt;14,G520,REPLACE(REPLACE(G520,1,3,"XXX"),13,2,"XX")))</f>
        <v/>
      </c>
      <c r="I520" s="250"/>
      <c r="J520" s="250"/>
      <c r="K520" s="250"/>
      <c r="L520" s="303"/>
      <c r="M520" s="287"/>
      <c r="N520" s="287"/>
      <c r="O520" s="287"/>
      <c r="P520" s="287"/>
      <c r="Q520" s="287"/>
      <c r="R520" s="287"/>
      <c r="S520" s="287"/>
      <c r="T520" s="287"/>
      <c r="U520" s="287"/>
      <c r="V520" s="287"/>
      <c r="W520" s="287"/>
      <c r="X520" s="287"/>
      <c r="Y520" s="287"/>
      <c r="Z520" s="287"/>
    </row>
    <row r="521" customFormat="false" ht="12.75" hidden="false" customHeight="true" outlineLevel="0" collapsed="false">
      <c r="A521" s="302" t="n">
        <v>518</v>
      </c>
      <c r="B521" s="303"/>
      <c r="C521" s="251"/>
      <c r="D521" s="278"/>
      <c r="E521" s="253"/>
      <c r="F521" s="280"/>
      <c r="G521" s="349"/>
      <c r="H521" s="280" t="str">
        <f aca="false">IF(G521="","",IF(LEN(G521)&gt;14,G521,REPLACE(REPLACE(G521,1,3,"XXX"),13,2,"XX")))</f>
        <v/>
      </c>
      <c r="I521" s="250"/>
      <c r="J521" s="250"/>
      <c r="K521" s="250"/>
      <c r="L521" s="303"/>
      <c r="M521" s="287"/>
      <c r="N521" s="287"/>
      <c r="O521" s="287"/>
      <c r="P521" s="287"/>
      <c r="Q521" s="287"/>
      <c r="R521" s="287"/>
      <c r="S521" s="287"/>
      <c r="T521" s="287"/>
      <c r="U521" s="287"/>
      <c r="V521" s="287"/>
      <c r="W521" s="287"/>
      <c r="X521" s="287"/>
      <c r="Y521" s="287"/>
      <c r="Z521" s="287"/>
    </row>
    <row r="522" customFormat="false" ht="12.75" hidden="false" customHeight="true" outlineLevel="0" collapsed="false">
      <c r="A522" s="302" t="n">
        <v>519</v>
      </c>
      <c r="B522" s="303"/>
      <c r="C522" s="251"/>
      <c r="D522" s="278"/>
      <c r="E522" s="253"/>
      <c r="F522" s="280"/>
      <c r="G522" s="349"/>
      <c r="H522" s="280" t="str">
        <f aca="false">IF(G522="","",IF(LEN(G522)&gt;14,G522,REPLACE(REPLACE(G522,1,3,"XXX"),13,2,"XX")))</f>
        <v/>
      </c>
      <c r="I522" s="250"/>
      <c r="J522" s="250"/>
      <c r="K522" s="250"/>
      <c r="L522" s="303"/>
      <c r="M522" s="287"/>
      <c r="N522" s="287"/>
      <c r="O522" s="287"/>
      <c r="P522" s="287"/>
      <c r="Q522" s="287"/>
      <c r="R522" s="287"/>
      <c r="S522" s="287"/>
      <c r="T522" s="287"/>
      <c r="U522" s="287"/>
      <c r="V522" s="287"/>
      <c r="W522" s="287"/>
      <c r="X522" s="287"/>
      <c r="Y522" s="287"/>
      <c r="Z522" s="287"/>
    </row>
    <row r="523" customFormat="false" ht="12.75" hidden="false" customHeight="true" outlineLevel="0" collapsed="false">
      <c r="A523" s="302" t="n">
        <v>520</v>
      </c>
      <c r="B523" s="303"/>
      <c r="C523" s="251"/>
      <c r="D523" s="278"/>
      <c r="E523" s="253"/>
      <c r="F523" s="280"/>
      <c r="G523" s="349"/>
      <c r="H523" s="280" t="str">
        <f aca="false">IF(G523="","",IF(LEN(G523)&gt;14,G523,REPLACE(REPLACE(G523,1,3,"XXX"),13,2,"XX")))</f>
        <v/>
      </c>
      <c r="I523" s="250"/>
      <c r="J523" s="250"/>
      <c r="K523" s="250"/>
      <c r="L523" s="303"/>
      <c r="M523" s="287"/>
      <c r="N523" s="287"/>
      <c r="O523" s="287"/>
      <c r="P523" s="287"/>
      <c r="Q523" s="287"/>
      <c r="R523" s="287"/>
      <c r="S523" s="287"/>
      <c r="T523" s="287"/>
      <c r="U523" s="287"/>
      <c r="V523" s="287"/>
      <c r="W523" s="287"/>
      <c r="X523" s="287"/>
      <c r="Y523" s="287"/>
      <c r="Z523" s="287"/>
    </row>
    <row r="524" customFormat="false" ht="12.75" hidden="false" customHeight="true" outlineLevel="0" collapsed="false">
      <c r="A524" s="302" t="n">
        <v>521</v>
      </c>
      <c r="B524" s="303"/>
      <c r="C524" s="251"/>
      <c r="D524" s="278"/>
      <c r="E524" s="253"/>
      <c r="F524" s="280"/>
      <c r="G524" s="349"/>
      <c r="H524" s="280" t="str">
        <f aca="false">IF(G524="","",IF(LEN(G524)&gt;14,G524,REPLACE(REPLACE(G524,1,3,"XXX"),13,2,"XX")))</f>
        <v/>
      </c>
      <c r="I524" s="250"/>
      <c r="J524" s="250"/>
      <c r="K524" s="250"/>
      <c r="L524" s="303"/>
      <c r="M524" s="287"/>
      <c r="N524" s="287"/>
      <c r="O524" s="287"/>
      <c r="P524" s="287"/>
      <c r="Q524" s="287"/>
      <c r="R524" s="287"/>
      <c r="S524" s="287"/>
      <c r="T524" s="287"/>
      <c r="U524" s="287"/>
      <c r="V524" s="287"/>
      <c r="W524" s="287"/>
      <c r="X524" s="287"/>
      <c r="Y524" s="287"/>
      <c r="Z524" s="287"/>
    </row>
    <row r="525" customFormat="false" ht="12.75" hidden="false" customHeight="true" outlineLevel="0" collapsed="false">
      <c r="A525" s="302" t="n">
        <v>522</v>
      </c>
      <c r="B525" s="303"/>
      <c r="C525" s="251"/>
      <c r="D525" s="278"/>
      <c r="E525" s="253"/>
      <c r="F525" s="280"/>
      <c r="G525" s="349"/>
      <c r="H525" s="280" t="str">
        <f aca="false">IF(G525="","",IF(LEN(G525)&gt;14,G525,REPLACE(REPLACE(G525,1,3,"XXX"),13,2,"XX")))</f>
        <v/>
      </c>
      <c r="I525" s="250"/>
      <c r="J525" s="250"/>
      <c r="K525" s="250"/>
      <c r="L525" s="303"/>
      <c r="M525" s="287"/>
      <c r="N525" s="287"/>
      <c r="O525" s="287"/>
      <c r="P525" s="287"/>
      <c r="Q525" s="287"/>
      <c r="R525" s="287"/>
      <c r="S525" s="287"/>
      <c r="T525" s="287"/>
      <c r="U525" s="287"/>
      <c r="V525" s="287"/>
      <c r="W525" s="287"/>
      <c r="X525" s="287"/>
      <c r="Y525" s="287"/>
      <c r="Z525" s="287"/>
    </row>
    <row r="526" customFormat="false" ht="12.75" hidden="false" customHeight="true" outlineLevel="0" collapsed="false">
      <c r="A526" s="302" t="n">
        <v>523</v>
      </c>
      <c r="B526" s="303"/>
      <c r="C526" s="251"/>
      <c r="D526" s="278"/>
      <c r="E526" s="253"/>
      <c r="F526" s="280"/>
      <c r="G526" s="349"/>
      <c r="H526" s="280" t="str">
        <f aca="false">IF(G526="","",IF(LEN(G526)&gt;14,G526,REPLACE(REPLACE(G526,1,3,"XXX"),13,2,"XX")))</f>
        <v/>
      </c>
      <c r="I526" s="250"/>
      <c r="J526" s="250"/>
      <c r="K526" s="250"/>
      <c r="L526" s="303"/>
      <c r="M526" s="287"/>
      <c r="N526" s="287"/>
      <c r="O526" s="287"/>
      <c r="P526" s="287"/>
      <c r="Q526" s="287"/>
      <c r="R526" s="287"/>
      <c r="S526" s="287"/>
      <c r="T526" s="287"/>
      <c r="U526" s="287"/>
      <c r="V526" s="287"/>
      <c r="W526" s="287"/>
      <c r="X526" s="287"/>
      <c r="Y526" s="287"/>
      <c r="Z526" s="287"/>
    </row>
    <row r="527" customFormat="false" ht="12.75" hidden="false" customHeight="true" outlineLevel="0" collapsed="false">
      <c r="A527" s="302" t="n">
        <v>524</v>
      </c>
      <c r="B527" s="303"/>
      <c r="C527" s="251"/>
      <c r="D527" s="278"/>
      <c r="E527" s="253"/>
      <c r="F527" s="280"/>
      <c r="G527" s="349"/>
      <c r="H527" s="280" t="str">
        <f aca="false">IF(G527="","",IF(LEN(G527)&gt;14,G527,REPLACE(REPLACE(G527,1,3,"XXX"),13,2,"XX")))</f>
        <v/>
      </c>
      <c r="I527" s="250"/>
      <c r="J527" s="250"/>
      <c r="K527" s="250"/>
      <c r="L527" s="303"/>
      <c r="M527" s="287"/>
      <c r="N527" s="287"/>
      <c r="O527" s="287"/>
      <c r="P527" s="287"/>
      <c r="Q527" s="287"/>
      <c r="R527" s="287"/>
      <c r="S527" s="287"/>
      <c r="T527" s="287"/>
      <c r="U527" s="287"/>
      <c r="V527" s="287"/>
      <c r="W527" s="287"/>
      <c r="X527" s="287"/>
      <c r="Y527" s="287"/>
      <c r="Z527" s="287"/>
    </row>
    <row r="528" customFormat="false" ht="12.75" hidden="false" customHeight="true" outlineLevel="0" collapsed="false">
      <c r="A528" s="302" t="n">
        <v>525</v>
      </c>
      <c r="B528" s="303"/>
      <c r="C528" s="251"/>
      <c r="D528" s="278"/>
      <c r="E528" s="253"/>
      <c r="F528" s="280"/>
      <c r="G528" s="349"/>
      <c r="H528" s="280" t="str">
        <f aca="false">IF(G528="","",IF(LEN(G528)&gt;14,G528,REPLACE(REPLACE(G528,1,3,"XXX"),13,2,"XX")))</f>
        <v/>
      </c>
      <c r="I528" s="250"/>
      <c r="J528" s="250"/>
      <c r="K528" s="250"/>
      <c r="L528" s="303"/>
      <c r="M528" s="287"/>
      <c r="N528" s="287"/>
      <c r="O528" s="287"/>
      <c r="P528" s="287"/>
      <c r="Q528" s="287"/>
      <c r="R528" s="287"/>
      <c r="S528" s="287"/>
      <c r="T528" s="287"/>
      <c r="U528" s="287"/>
      <c r="V528" s="287"/>
      <c r="W528" s="287"/>
      <c r="X528" s="287"/>
      <c r="Y528" s="287"/>
      <c r="Z528" s="287"/>
    </row>
    <row r="529" customFormat="false" ht="12.75" hidden="false" customHeight="true" outlineLevel="0" collapsed="false">
      <c r="A529" s="302" t="n">
        <v>526</v>
      </c>
      <c r="B529" s="303"/>
      <c r="C529" s="251"/>
      <c r="D529" s="278"/>
      <c r="E529" s="253"/>
      <c r="F529" s="280"/>
      <c r="G529" s="349"/>
      <c r="H529" s="280" t="str">
        <f aca="false">IF(G529="","",IF(LEN(G529)&gt;14,G529,REPLACE(REPLACE(G529,1,3,"XXX"),13,2,"XX")))</f>
        <v/>
      </c>
      <c r="I529" s="250"/>
      <c r="J529" s="250"/>
      <c r="K529" s="250"/>
      <c r="L529" s="303"/>
      <c r="M529" s="287"/>
      <c r="N529" s="287"/>
      <c r="O529" s="287"/>
      <c r="P529" s="287"/>
      <c r="Q529" s="287"/>
      <c r="R529" s="287"/>
      <c r="S529" s="287"/>
      <c r="T529" s="287"/>
      <c r="U529" s="287"/>
      <c r="V529" s="287"/>
      <c r="W529" s="287"/>
      <c r="X529" s="287"/>
      <c r="Y529" s="287"/>
      <c r="Z529" s="287"/>
    </row>
    <row r="530" customFormat="false" ht="12.75" hidden="false" customHeight="true" outlineLevel="0" collapsed="false">
      <c r="A530" s="302" t="n">
        <v>527</v>
      </c>
      <c r="B530" s="303"/>
      <c r="C530" s="251"/>
      <c r="D530" s="278"/>
      <c r="E530" s="253"/>
      <c r="F530" s="280"/>
      <c r="G530" s="349"/>
      <c r="H530" s="280" t="str">
        <f aca="false">IF(G530="","",IF(LEN(G530)&gt;14,G530,REPLACE(REPLACE(G530,1,3,"XXX"),13,2,"XX")))</f>
        <v/>
      </c>
      <c r="I530" s="250"/>
      <c r="J530" s="250"/>
      <c r="K530" s="250"/>
      <c r="L530" s="303"/>
      <c r="M530" s="287"/>
      <c r="N530" s="287"/>
      <c r="O530" s="287"/>
      <c r="P530" s="287"/>
      <c r="Q530" s="287"/>
      <c r="R530" s="287"/>
      <c r="S530" s="287"/>
      <c r="T530" s="287"/>
      <c r="U530" s="287"/>
      <c r="V530" s="287"/>
      <c r="W530" s="287"/>
      <c r="X530" s="287"/>
      <c r="Y530" s="287"/>
      <c r="Z530" s="287"/>
    </row>
    <row r="531" customFormat="false" ht="12.75" hidden="false" customHeight="true" outlineLevel="0" collapsed="false">
      <c r="A531" s="302" t="n">
        <v>528</v>
      </c>
      <c r="B531" s="303"/>
      <c r="C531" s="251"/>
      <c r="D531" s="278"/>
      <c r="E531" s="253"/>
      <c r="F531" s="280"/>
      <c r="G531" s="349"/>
      <c r="H531" s="280" t="str">
        <f aca="false">IF(G531="","",IF(LEN(G531)&gt;14,G531,REPLACE(REPLACE(G531,1,3,"XXX"),13,2,"XX")))</f>
        <v/>
      </c>
      <c r="I531" s="250"/>
      <c r="J531" s="250"/>
      <c r="K531" s="250"/>
      <c r="L531" s="303"/>
      <c r="M531" s="287"/>
      <c r="N531" s="287"/>
      <c r="O531" s="287"/>
      <c r="P531" s="287"/>
      <c r="Q531" s="287"/>
      <c r="R531" s="287"/>
      <c r="S531" s="287"/>
      <c r="T531" s="287"/>
      <c r="U531" s="287"/>
      <c r="V531" s="287"/>
      <c r="W531" s="287"/>
      <c r="X531" s="287"/>
      <c r="Y531" s="287"/>
      <c r="Z531" s="287"/>
    </row>
    <row r="532" customFormat="false" ht="12.75" hidden="false" customHeight="true" outlineLevel="0" collapsed="false">
      <c r="A532" s="302" t="n">
        <v>529</v>
      </c>
      <c r="B532" s="303"/>
      <c r="C532" s="251"/>
      <c r="D532" s="278"/>
      <c r="E532" s="253"/>
      <c r="F532" s="280"/>
      <c r="G532" s="349"/>
      <c r="H532" s="280" t="str">
        <f aca="false">IF(G532="","",IF(LEN(G532)&gt;14,G532,REPLACE(REPLACE(G532,1,3,"XXX"),13,2,"XX")))</f>
        <v/>
      </c>
      <c r="I532" s="250"/>
      <c r="J532" s="250"/>
      <c r="K532" s="250"/>
      <c r="L532" s="303"/>
      <c r="M532" s="287"/>
      <c r="N532" s="287"/>
      <c r="O532" s="287"/>
      <c r="P532" s="287"/>
      <c r="Q532" s="287"/>
      <c r="R532" s="287"/>
      <c r="S532" s="287"/>
      <c r="T532" s="287"/>
      <c r="U532" s="287"/>
      <c r="V532" s="287"/>
      <c r="W532" s="287"/>
      <c r="X532" s="287"/>
      <c r="Y532" s="287"/>
      <c r="Z532" s="287"/>
    </row>
    <row r="533" customFormat="false" ht="12.75" hidden="false" customHeight="true" outlineLevel="0" collapsed="false">
      <c r="A533" s="302" t="n">
        <v>530</v>
      </c>
      <c r="B533" s="303"/>
      <c r="C533" s="251"/>
      <c r="D533" s="278"/>
      <c r="E533" s="253"/>
      <c r="F533" s="280"/>
      <c r="G533" s="349"/>
      <c r="H533" s="280" t="str">
        <f aca="false">IF(G533="","",IF(LEN(G533)&gt;14,G533,REPLACE(REPLACE(G533,1,3,"XXX"),13,2,"XX")))</f>
        <v/>
      </c>
      <c r="I533" s="250"/>
      <c r="J533" s="250"/>
      <c r="K533" s="250"/>
      <c r="L533" s="303"/>
      <c r="M533" s="287"/>
      <c r="N533" s="287"/>
      <c r="O533" s="287"/>
      <c r="P533" s="287"/>
      <c r="Q533" s="287"/>
      <c r="R533" s="287"/>
      <c r="S533" s="287"/>
      <c r="T533" s="287"/>
      <c r="U533" s="287"/>
      <c r="V533" s="287"/>
      <c r="W533" s="287"/>
      <c r="X533" s="287"/>
      <c r="Y533" s="287"/>
      <c r="Z533" s="287"/>
    </row>
    <row r="534" customFormat="false" ht="12.75" hidden="false" customHeight="true" outlineLevel="0" collapsed="false">
      <c r="A534" s="302" t="n">
        <v>531</v>
      </c>
      <c r="B534" s="303"/>
      <c r="C534" s="251"/>
      <c r="D534" s="278"/>
      <c r="E534" s="253"/>
      <c r="F534" s="280"/>
      <c r="G534" s="349"/>
      <c r="H534" s="280" t="str">
        <f aca="false">IF(G534="","",IF(LEN(G534)&gt;14,G534,REPLACE(REPLACE(G534,1,3,"XXX"),13,2,"XX")))</f>
        <v/>
      </c>
      <c r="I534" s="250"/>
      <c r="J534" s="250"/>
      <c r="K534" s="250"/>
      <c r="L534" s="303"/>
      <c r="M534" s="287"/>
      <c r="N534" s="287"/>
      <c r="O534" s="287"/>
      <c r="P534" s="287"/>
      <c r="Q534" s="287"/>
      <c r="R534" s="287"/>
      <c r="S534" s="287"/>
      <c r="T534" s="287"/>
      <c r="U534" s="287"/>
      <c r="V534" s="287"/>
      <c r="W534" s="287"/>
      <c r="X534" s="287"/>
      <c r="Y534" s="287"/>
      <c r="Z534" s="287"/>
    </row>
    <row r="535" customFormat="false" ht="12.75" hidden="false" customHeight="true" outlineLevel="0" collapsed="false">
      <c r="A535" s="302" t="n">
        <v>532</v>
      </c>
      <c r="B535" s="303"/>
      <c r="C535" s="251"/>
      <c r="D535" s="278"/>
      <c r="E535" s="253"/>
      <c r="F535" s="280"/>
      <c r="G535" s="349"/>
      <c r="H535" s="280" t="str">
        <f aca="false">IF(G535="","",IF(LEN(G535)&gt;14,G535,REPLACE(REPLACE(G535,1,3,"XXX"),13,2,"XX")))</f>
        <v/>
      </c>
      <c r="I535" s="250"/>
      <c r="J535" s="250"/>
      <c r="K535" s="250"/>
      <c r="L535" s="303"/>
      <c r="M535" s="287"/>
      <c r="N535" s="287"/>
      <c r="O535" s="287"/>
      <c r="P535" s="287"/>
      <c r="Q535" s="287"/>
      <c r="R535" s="287"/>
      <c r="S535" s="287"/>
      <c r="T535" s="287"/>
      <c r="U535" s="287"/>
      <c r="V535" s="287"/>
      <c r="W535" s="287"/>
      <c r="X535" s="287"/>
      <c r="Y535" s="287"/>
      <c r="Z535" s="287"/>
    </row>
    <row r="536" customFormat="false" ht="12.75" hidden="false" customHeight="true" outlineLevel="0" collapsed="false">
      <c r="A536" s="302" t="n">
        <v>533</v>
      </c>
      <c r="B536" s="303"/>
      <c r="C536" s="251"/>
      <c r="D536" s="278"/>
      <c r="E536" s="253"/>
      <c r="F536" s="280"/>
      <c r="G536" s="349"/>
      <c r="H536" s="280" t="str">
        <f aca="false">IF(G536="","",IF(LEN(G536)&gt;14,G536,REPLACE(REPLACE(G536,1,3,"XXX"),13,2,"XX")))</f>
        <v/>
      </c>
      <c r="I536" s="250"/>
      <c r="J536" s="250"/>
      <c r="K536" s="250"/>
      <c r="L536" s="303"/>
      <c r="M536" s="287"/>
      <c r="N536" s="287"/>
      <c r="O536" s="287"/>
      <c r="P536" s="287"/>
      <c r="Q536" s="287"/>
      <c r="R536" s="287"/>
      <c r="S536" s="287"/>
      <c r="T536" s="287"/>
      <c r="U536" s="287"/>
      <c r="V536" s="287"/>
      <c r="W536" s="287"/>
      <c r="X536" s="287"/>
      <c r="Y536" s="287"/>
      <c r="Z536" s="287"/>
    </row>
    <row r="537" customFormat="false" ht="12.75" hidden="false" customHeight="true" outlineLevel="0" collapsed="false">
      <c r="A537" s="302" t="n">
        <v>534</v>
      </c>
      <c r="B537" s="303"/>
      <c r="C537" s="251"/>
      <c r="D537" s="278"/>
      <c r="E537" s="253"/>
      <c r="F537" s="280"/>
      <c r="G537" s="349"/>
      <c r="H537" s="280" t="str">
        <f aca="false">IF(G537="","",IF(LEN(G537)&gt;14,G537,REPLACE(REPLACE(G537,1,3,"XXX"),13,2,"XX")))</f>
        <v/>
      </c>
      <c r="I537" s="250"/>
      <c r="J537" s="250"/>
      <c r="K537" s="250"/>
      <c r="L537" s="303"/>
      <c r="M537" s="287"/>
      <c r="N537" s="287"/>
      <c r="O537" s="287"/>
      <c r="P537" s="287"/>
      <c r="Q537" s="287"/>
      <c r="R537" s="287"/>
      <c r="S537" s="287"/>
      <c r="T537" s="287"/>
      <c r="U537" s="287"/>
      <c r="V537" s="287"/>
      <c r="W537" s="287"/>
      <c r="X537" s="287"/>
      <c r="Y537" s="287"/>
      <c r="Z537" s="287"/>
    </row>
    <row r="538" customFormat="false" ht="12.75" hidden="false" customHeight="true" outlineLevel="0" collapsed="false">
      <c r="A538" s="302" t="n">
        <v>535</v>
      </c>
      <c r="B538" s="303"/>
      <c r="C538" s="251"/>
      <c r="D538" s="278"/>
      <c r="E538" s="253"/>
      <c r="F538" s="280"/>
      <c r="G538" s="349"/>
      <c r="H538" s="280" t="str">
        <f aca="false">IF(G538="","",IF(LEN(G538)&gt;14,G538,REPLACE(REPLACE(G538,1,3,"XXX"),13,2,"XX")))</f>
        <v/>
      </c>
      <c r="I538" s="250"/>
      <c r="J538" s="250"/>
      <c r="K538" s="250"/>
      <c r="L538" s="303"/>
      <c r="M538" s="287"/>
      <c r="N538" s="287"/>
      <c r="O538" s="287"/>
      <c r="P538" s="287"/>
      <c r="Q538" s="287"/>
      <c r="R538" s="287"/>
      <c r="S538" s="287"/>
      <c r="T538" s="287"/>
      <c r="U538" s="287"/>
      <c r="V538" s="287"/>
      <c r="W538" s="287"/>
      <c r="X538" s="287"/>
      <c r="Y538" s="287"/>
      <c r="Z538" s="287"/>
    </row>
    <row r="539" customFormat="false" ht="12.75" hidden="false" customHeight="true" outlineLevel="0" collapsed="false">
      <c r="A539" s="302" t="n">
        <v>536</v>
      </c>
      <c r="B539" s="303"/>
      <c r="C539" s="251"/>
      <c r="D539" s="278"/>
      <c r="E539" s="253"/>
      <c r="F539" s="280"/>
      <c r="G539" s="349"/>
      <c r="H539" s="280" t="str">
        <f aca="false">IF(G539="","",IF(LEN(G539)&gt;14,G539,REPLACE(REPLACE(G539,1,3,"XXX"),13,2,"XX")))</f>
        <v/>
      </c>
      <c r="I539" s="250"/>
      <c r="J539" s="250"/>
      <c r="K539" s="250"/>
      <c r="L539" s="303"/>
      <c r="M539" s="287"/>
      <c r="N539" s="287"/>
      <c r="O539" s="287"/>
      <c r="P539" s="287"/>
      <c r="Q539" s="287"/>
      <c r="R539" s="287"/>
      <c r="S539" s="287"/>
      <c r="T539" s="287"/>
      <c r="U539" s="287"/>
      <c r="V539" s="287"/>
      <c r="W539" s="287"/>
      <c r="X539" s="287"/>
      <c r="Y539" s="287"/>
      <c r="Z539" s="287"/>
    </row>
    <row r="540" customFormat="false" ht="12.75" hidden="false" customHeight="true" outlineLevel="0" collapsed="false">
      <c r="A540" s="302" t="n">
        <v>537</v>
      </c>
      <c r="B540" s="303"/>
      <c r="C540" s="251"/>
      <c r="D540" s="278"/>
      <c r="E540" s="253"/>
      <c r="F540" s="280"/>
      <c r="G540" s="349"/>
      <c r="H540" s="280" t="str">
        <f aca="false">IF(G540="","",IF(LEN(G540)&gt;14,G540,REPLACE(REPLACE(G540,1,3,"XXX"),13,2,"XX")))</f>
        <v/>
      </c>
      <c r="I540" s="250"/>
      <c r="J540" s="250"/>
      <c r="K540" s="250"/>
      <c r="L540" s="303"/>
      <c r="M540" s="287"/>
      <c r="N540" s="287"/>
      <c r="O540" s="287"/>
      <c r="P540" s="287"/>
      <c r="Q540" s="287"/>
      <c r="R540" s="287"/>
      <c r="S540" s="287"/>
      <c r="T540" s="287"/>
      <c r="U540" s="287"/>
      <c r="V540" s="287"/>
      <c r="W540" s="287"/>
      <c r="X540" s="287"/>
      <c r="Y540" s="287"/>
      <c r="Z540" s="287"/>
    </row>
    <row r="541" customFormat="false" ht="12.75" hidden="false" customHeight="true" outlineLevel="0" collapsed="false">
      <c r="A541" s="302" t="n">
        <v>538</v>
      </c>
      <c r="B541" s="303"/>
      <c r="C541" s="251"/>
      <c r="D541" s="278"/>
      <c r="E541" s="253"/>
      <c r="F541" s="280"/>
      <c r="G541" s="349"/>
      <c r="H541" s="280" t="str">
        <f aca="false">IF(G541="","",IF(LEN(G541)&gt;14,G541,REPLACE(REPLACE(G541,1,3,"XXX"),13,2,"XX")))</f>
        <v/>
      </c>
      <c r="I541" s="250"/>
      <c r="J541" s="250"/>
      <c r="K541" s="250"/>
      <c r="L541" s="303"/>
      <c r="M541" s="287"/>
      <c r="N541" s="287"/>
      <c r="O541" s="287"/>
      <c r="P541" s="287"/>
      <c r="Q541" s="287"/>
      <c r="R541" s="287"/>
      <c r="S541" s="287"/>
      <c r="T541" s="287"/>
      <c r="U541" s="287"/>
      <c r="V541" s="287"/>
      <c r="W541" s="287"/>
      <c r="X541" s="287"/>
      <c r="Y541" s="287"/>
      <c r="Z541" s="287"/>
    </row>
    <row r="542" customFormat="false" ht="12.75" hidden="false" customHeight="true" outlineLevel="0" collapsed="false">
      <c r="A542" s="302" t="n">
        <v>539</v>
      </c>
      <c r="B542" s="303"/>
      <c r="C542" s="251"/>
      <c r="D542" s="278"/>
      <c r="E542" s="253"/>
      <c r="F542" s="280"/>
      <c r="G542" s="349"/>
      <c r="H542" s="280" t="str">
        <f aca="false">IF(G542="","",IF(LEN(G542)&gt;14,G542,REPLACE(REPLACE(G542,1,3,"XXX"),13,2,"XX")))</f>
        <v/>
      </c>
      <c r="I542" s="250"/>
      <c r="J542" s="250"/>
      <c r="K542" s="250"/>
      <c r="L542" s="303"/>
      <c r="M542" s="287"/>
      <c r="N542" s="287"/>
      <c r="O542" s="287"/>
      <c r="P542" s="287"/>
      <c r="Q542" s="287"/>
      <c r="R542" s="287"/>
      <c r="S542" s="287"/>
      <c r="T542" s="287"/>
      <c r="U542" s="287"/>
      <c r="V542" s="287"/>
      <c r="W542" s="287"/>
      <c r="X542" s="287"/>
      <c r="Y542" s="287"/>
      <c r="Z542" s="287"/>
    </row>
    <row r="543" customFormat="false" ht="12.75" hidden="false" customHeight="true" outlineLevel="0" collapsed="false">
      <c r="A543" s="302" t="n">
        <v>540</v>
      </c>
      <c r="B543" s="303"/>
      <c r="C543" s="251"/>
      <c r="D543" s="278"/>
      <c r="E543" s="253"/>
      <c r="F543" s="280"/>
      <c r="G543" s="349"/>
      <c r="H543" s="280" t="str">
        <f aca="false">IF(G543="","",IF(LEN(G543)&gt;14,G543,REPLACE(REPLACE(G543,1,3,"XXX"),13,2,"XX")))</f>
        <v/>
      </c>
      <c r="I543" s="250"/>
      <c r="J543" s="250"/>
      <c r="K543" s="250"/>
      <c r="L543" s="303"/>
      <c r="M543" s="287"/>
      <c r="N543" s="287"/>
      <c r="O543" s="287"/>
      <c r="P543" s="287"/>
      <c r="Q543" s="287"/>
      <c r="R543" s="287"/>
      <c r="S543" s="287"/>
      <c r="T543" s="287"/>
      <c r="U543" s="287"/>
      <c r="V543" s="287"/>
      <c r="W543" s="287"/>
      <c r="X543" s="287"/>
      <c r="Y543" s="287"/>
      <c r="Z543" s="287"/>
    </row>
    <row r="544" customFormat="false" ht="12.75" hidden="false" customHeight="true" outlineLevel="0" collapsed="false">
      <c r="A544" s="302" t="n">
        <v>541</v>
      </c>
      <c r="B544" s="303"/>
      <c r="C544" s="251"/>
      <c r="D544" s="278"/>
      <c r="E544" s="253"/>
      <c r="F544" s="280"/>
      <c r="G544" s="349"/>
      <c r="H544" s="280" t="str">
        <f aca="false">IF(G544="","",IF(LEN(G544)&gt;14,G544,REPLACE(REPLACE(G544,1,3,"XXX"),13,2,"XX")))</f>
        <v/>
      </c>
      <c r="I544" s="250"/>
      <c r="J544" s="250"/>
      <c r="K544" s="250"/>
      <c r="L544" s="303"/>
      <c r="M544" s="287"/>
      <c r="N544" s="287"/>
      <c r="O544" s="287"/>
      <c r="P544" s="287"/>
      <c r="Q544" s="287"/>
      <c r="R544" s="287"/>
      <c r="S544" s="287"/>
      <c r="T544" s="287"/>
      <c r="U544" s="287"/>
      <c r="V544" s="287"/>
      <c r="W544" s="287"/>
      <c r="X544" s="287"/>
      <c r="Y544" s="287"/>
      <c r="Z544" s="287"/>
    </row>
    <row r="545" customFormat="false" ht="12.75" hidden="false" customHeight="true" outlineLevel="0" collapsed="false">
      <c r="A545" s="302" t="n">
        <v>542</v>
      </c>
      <c r="B545" s="303"/>
      <c r="C545" s="251"/>
      <c r="D545" s="278"/>
      <c r="E545" s="253"/>
      <c r="F545" s="280"/>
      <c r="G545" s="349"/>
      <c r="H545" s="280" t="str">
        <f aca="false">IF(G545="","",IF(LEN(G545)&gt;14,G545,REPLACE(REPLACE(G545,1,3,"XXX"),13,2,"XX")))</f>
        <v/>
      </c>
      <c r="I545" s="250"/>
      <c r="J545" s="250"/>
      <c r="K545" s="250"/>
      <c r="L545" s="303"/>
      <c r="M545" s="287"/>
      <c r="N545" s="287"/>
      <c r="O545" s="287"/>
      <c r="P545" s="287"/>
      <c r="Q545" s="287"/>
      <c r="R545" s="287"/>
      <c r="S545" s="287"/>
      <c r="T545" s="287"/>
      <c r="U545" s="287"/>
      <c r="V545" s="287"/>
      <c r="W545" s="287"/>
      <c r="X545" s="287"/>
      <c r="Y545" s="287"/>
      <c r="Z545" s="287"/>
    </row>
    <row r="546" customFormat="false" ht="12.75" hidden="false" customHeight="true" outlineLevel="0" collapsed="false">
      <c r="A546" s="302" t="n">
        <v>543</v>
      </c>
      <c r="B546" s="303"/>
      <c r="C546" s="251"/>
      <c r="D546" s="278"/>
      <c r="E546" s="253"/>
      <c r="F546" s="280"/>
      <c r="G546" s="349"/>
      <c r="H546" s="280" t="str">
        <f aca="false">IF(G546="","",IF(LEN(G546)&gt;14,G546,REPLACE(REPLACE(G546,1,3,"XXX"),13,2,"XX")))</f>
        <v/>
      </c>
      <c r="I546" s="250"/>
      <c r="J546" s="250"/>
      <c r="K546" s="250"/>
      <c r="L546" s="303"/>
      <c r="M546" s="287"/>
      <c r="N546" s="287"/>
      <c r="O546" s="287"/>
      <c r="P546" s="287"/>
      <c r="Q546" s="287"/>
      <c r="R546" s="287"/>
      <c r="S546" s="287"/>
      <c r="T546" s="287"/>
      <c r="U546" s="287"/>
      <c r="V546" s="287"/>
      <c r="W546" s="287"/>
      <c r="X546" s="287"/>
      <c r="Y546" s="287"/>
      <c r="Z546" s="287"/>
    </row>
    <row r="547" customFormat="false" ht="12.75" hidden="false" customHeight="true" outlineLevel="0" collapsed="false">
      <c r="A547" s="302" t="n">
        <v>544</v>
      </c>
      <c r="B547" s="303"/>
      <c r="C547" s="251"/>
      <c r="D547" s="278"/>
      <c r="E547" s="253"/>
      <c r="F547" s="280"/>
      <c r="G547" s="349"/>
      <c r="H547" s="280" t="str">
        <f aca="false">IF(G547="","",IF(LEN(G547)&gt;14,G547,REPLACE(REPLACE(G547,1,3,"XXX"),13,2,"XX")))</f>
        <v/>
      </c>
      <c r="I547" s="250"/>
      <c r="J547" s="250"/>
      <c r="K547" s="250"/>
      <c r="L547" s="303"/>
      <c r="M547" s="287"/>
      <c r="N547" s="287"/>
      <c r="O547" s="287"/>
      <c r="P547" s="287"/>
      <c r="Q547" s="287"/>
      <c r="R547" s="287"/>
      <c r="S547" s="287"/>
      <c r="T547" s="287"/>
      <c r="U547" s="287"/>
      <c r="V547" s="287"/>
      <c r="W547" s="287"/>
      <c r="X547" s="287"/>
      <c r="Y547" s="287"/>
      <c r="Z547" s="287"/>
    </row>
    <row r="548" customFormat="false" ht="12.75" hidden="false" customHeight="true" outlineLevel="0" collapsed="false">
      <c r="A548" s="302" t="n">
        <v>545</v>
      </c>
      <c r="B548" s="303"/>
      <c r="C548" s="251"/>
      <c r="D548" s="278"/>
      <c r="E548" s="253"/>
      <c r="F548" s="280"/>
      <c r="G548" s="349"/>
      <c r="H548" s="280" t="str">
        <f aca="false">IF(G548="","",IF(LEN(G548)&gt;14,G548,REPLACE(REPLACE(G548,1,3,"XXX"),13,2,"XX")))</f>
        <v/>
      </c>
      <c r="I548" s="250"/>
      <c r="J548" s="250"/>
      <c r="K548" s="250"/>
      <c r="L548" s="303"/>
      <c r="M548" s="287"/>
      <c r="N548" s="287"/>
      <c r="O548" s="287"/>
      <c r="P548" s="287"/>
      <c r="Q548" s="287"/>
      <c r="R548" s="287"/>
      <c r="S548" s="287"/>
      <c r="T548" s="287"/>
      <c r="U548" s="287"/>
      <c r="V548" s="287"/>
      <c r="W548" s="287"/>
      <c r="X548" s="287"/>
      <c r="Y548" s="287"/>
      <c r="Z548" s="287"/>
    </row>
    <row r="549" customFormat="false" ht="12.75" hidden="false" customHeight="true" outlineLevel="0" collapsed="false">
      <c r="A549" s="302" t="n">
        <v>546</v>
      </c>
      <c r="B549" s="303"/>
      <c r="C549" s="251"/>
      <c r="D549" s="278"/>
      <c r="E549" s="253"/>
      <c r="F549" s="280"/>
      <c r="G549" s="349"/>
      <c r="H549" s="280" t="str">
        <f aca="false">IF(G549="","",IF(LEN(G549)&gt;14,G549,REPLACE(REPLACE(G549,1,3,"XXX"),13,2,"XX")))</f>
        <v/>
      </c>
      <c r="I549" s="250"/>
      <c r="J549" s="250"/>
      <c r="K549" s="250"/>
      <c r="L549" s="303"/>
      <c r="M549" s="287"/>
      <c r="N549" s="287"/>
      <c r="O549" s="287"/>
      <c r="P549" s="287"/>
      <c r="Q549" s="287"/>
      <c r="R549" s="287"/>
      <c r="S549" s="287"/>
      <c r="T549" s="287"/>
      <c r="U549" s="287"/>
      <c r="V549" s="287"/>
      <c r="W549" s="287"/>
      <c r="X549" s="287"/>
      <c r="Y549" s="287"/>
      <c r="Z549" s="287"/>
    </row>
    <row r="550" customFormat="false" ht="12.75" hidden="false" customHeight="true" outlineLevel="0" collapsed="false">
      <c r="A550" s="302" t="n">
        <v>547</v>
      </c>
      <c r="B550" s="303"/>
      <c r="C550" s="251"/>
      <c r="D550" s="278"/>
      <c r="E550" s="253"/>
      <c r="F550" s="280"/>
      <c r="G550" s="349"/>
      <c r="H550" s="280" t="str">
        <f aca="false">IF(G550="","",IF(LEN(G550)&gt;14,G550,REPLACE(REPLACE(G550,1,3,"XXX"),13,2,"XX")))</f>
        <v/>
      </c>
      <c r="I550" s="250"/>
      <c r="J550" s="250"/>
      <c r="K550" s="250"/>
      <c r="L550" s="303"/>
      <c r="M550" s="287"/>
      <c r="N550" s="287"/>
      <c r="O550" s="287"/>
      <c r="P550" s="287"/>
      <c r="Q550" s="287"/>
      <c r="R550" s="287"/>
      <c r="S550" s="287"/>
      <c r="T550" s="287"/>
      <c r="U550" s="287"/>
      <c r="V550" s="287"/>
      <c r="W550" s="287"/>
      <c r="X550" s="287"/>
      <c r="Y550" s="287"/>
      <c r="Z550" s="287"/>
    </row>
    <row r="551" customFormat="false" ht="12.75" hidden="false" customHeight="true" outlineLevel="0" collapsed="false">
      <c r="A551" s="302" t="n">
        <v>548</v>
      </c>
      <c r="B551" s="303"/>
      <c r="C551" s="251"/>
      <c r="D551" s="278"/>
      <c r="E551" s="253"/>
      <c r="F551" s="280"/>
      <c r="G551" s="349"/>
      <c r="H551" s="280" t="str">
        <f aca="false">IF(G551="","",IF(LEN(G551)&gt;14,G551,REPLACE(REPLACE(G551,1,3,"XXX"),13,2,"XX")))</f>
        <v/>
      </c>
      <c r="I551" s="250"/>
      <c r="J551" s="250"/>
      <c r="K551" s="250"/>
      <c r="L551" s="303"/>
      <c r="M551" s="287"/>
      <c r="N551" s="287"/>
      <c r="O551" s="287"/>
      <c r="P551" s="287"/>
      <c r="Q551" s="287"/>
      <c r="R551" s="287"/>
      <c r="S551" s="287"/>
      <c r="T551" s="287"/>
      <c r="U551" s="287"/>
      <c r="V551" s="287"/>
      <c r="W551" s="287"/>
      <c r="X551" s="287"/>
      <c r="Y551" s="287"/>
      <c r="Z551" s="287"/>
    </row>
    <row r="552" customFormat="false" ht="12.75" hidden="false" customHeight="true" outlineLevel="0" collapsed="false">
      <c r="A552" s="302" t="n">
        <v>549</v>
      </c>
      <c r="B552" s="303"/>
      <c r="C552" s="251"/>
      <c r="D552" s="278"/>
      <c r="E552" s="253"/>
      <c r="F552" s="280"/>
      <c r="G552" s="349"/>
      <c r="H552" s="280" t="str">
        <f aca="false">IF(G552="","",IF(LEN(G552)&gt;14,G552,REPLACE(REPLACE(G552,1,3,"XXX"),13,2,"XX")))</f>
        <v/>
      </c>
      <c r="I552" s="250"/>
      <c r="J552" s="250"/>
      <c r="K552" s="250"/>
      <c r="L552" s="303"/>
      <c r="M552" s="287"/>
      <c r="N552" s="287"/>
      <c r="O552" s="287"/>
      <c r="P552" s="287"/>
      <c r="Q552" s="287"/>
      <c r="R552" s="287"/>
      <c r="S552" s="287"/>
      <c r="T552" s="287"/>
      <c r="U552" s="287"/>
      <c r="V552" s="287"/>
      <c r="W552" s="287"/>
      <c r="X552" s="287"/>
      <c r="Y552" s="287"/>
      <c r="Z552" s="287"/>
    </row>
    <row r="553" customFormat="false" ht="12.75" hidden="false" customHeight="true" outlineLevel="0" collapsed="false">
      <c r="A553" s="302" t="n">
        <v>550</v>
      </c>
      <c r="B553" s="303"/>
      <c r="C553" s="251"/>
      <c r="D553" s="278"/>
      <c r="E553" s="253"/>
      <c r="F553" s="280"/>
      <c r="G553" s="349"/>
      <c r="H553" s="280" t="str">
        <f aca="false">IF(G553="","",IF(LEN(G553)&gt;14,G553,REPLACE(REPLACE(G553,1,3,"XXX"),13,2,"XX")))</f>
        <v/>
      </c>
      <c r="I553" s="250"/>
      <c r="J553" s="250"/>
      <c r="K553" s="250"/>
      <c r="L553" s="303"/>
      <c r="M553" s="287"/>
      <c r="N553" s="287"/>
      <c r="O553" s="287"/>
      <c r="P553" s="287"/>
      <c r="Q553" s="287"/>
      <c r="R553" s="287"/>
      <c r="S553" s="287"/>
      <c r="T553" s="287"/>
      <c r="U553" s="287"/>
      <c r="V553" s="287"/>
      <c r="W553" s="287"/>
      <c r="X553" s="287"/>
      <c r="Y553" s="287"/>
      <c r="Z553" s="287"/>
    </row>
    <row r="554" customFormat="false" ht="12.75" hidden="false" customHeight="true" outlineLevel="0" collapsed="false">
      <c r="A554" s="302" t="n">
        <v>551</v>
      </c>
      <c r="B554" s="303"/>
      <c r="C554" s="251"/>
      <c r="D554" s="278"/>
      <c r="E554" s="253"/>
      <c r="F554" s="280"/>
      <c r="G554" s="349"/>
      <c r="H554" s="280" t="str">
        <f aca="false">IF(G554="","",IF(LEN(G554)&gt;14,G554,REPLACE(REPLACE(G554,1,3,"XXX"),13,2,"XX")))</f>
        <v/>
      </c>
      <c r="I554" s="250"/>
      <c r="J554" s="250"/>
      <c r="K554" s="250"/>
      <c r="L554" s="303"/>
      <c r="M554" s="287"/>
      <c r="N554" s="287"/>
      <c r="O554" s="287"/>
      <c r="P554" s="287"/>
      <c r="Q554" s="287"/>
      <c r="R554" s="287"/>
      <c r="S554" s="287"/>
      <c r="T554" s="287"/>
      <c r="U554" s="287"/>
      <c r="V554" s="287"/>
      <c r="W554" s="287"/>
      <c r="X554" s="287"/>
      <c r="Y554" s="287"/>
      <c r="Z554" s="287"/>
    </row>
    <row r="555" customFormat="false" ht="12.75" hidden="false" customHeight="true" outlineLevel="0" collapsed="false">
      <c r="A555" s="302" t="n">
        <v>552</v>
      </c>
      <c r="B555" s="303"/>
      <c r="C555" s="251"/>
      <c r="D555" s="278"/>
      <c r="E555" s="253"/>
      <c r="F555" s="280"/>
      <c r="G555" s="349"/>
      <c r="H555" s="280" t="str">
        <f aca="false">IF(G555="","",IF(LEN(G555)&gt;14,G555,REPLACE(REPLACE(G555,1,3,"XXX"),13,2,"XX")))</f>
        <v/>
      </c>
      <c r="I555" s="250"/>
      <c r="J555" s="250"/>
      <c r="K555" s="250"/>
      <c r="L555" s="303"/>
      <c r="M555" s="287"/>
      <c r="N555" s="287"/>
      <c r="O555" s="287"/>
      <c r="P555" s="287"/>
      <c r="Q555" s="287"/>
      <c r="R555" s="287"/>
      <c r="S555" s="287"/>
      <c r="T555" s="287"/>
      <c r="U555" s="287"/>
      <c r="V555" s="287"/>
      <c r="W555" s="287"/>
      <c r="X555" s="287"/>
      <c r="Y555" s="287"/>
      <c r="Z555" s="287"/>
    </row>
    <row r="556" customFormat="false" ht="12.75" hidden="false" customHeight="true" outlineLevel="0" collapsed="false">
      <c r="A556" s="302" t="n">
        <v>553</v>
      </c>
      <c r="B556" s="303"/>
      <c r="C556" s="251"/>
      <c r="D556" s="278"/>
      <c r="E556" s="253"/>
      <c r="F556" s="280"/>
      <c r="G556" s="349"/>
      <c r="H556" s="280" t="str">
        <f aca="false">IF(G556="","",IF(LEN(G556)&gt;14,G556,REPLACE(REPLACE(G556,1,3,"XXX"),13,2,"XX")))</f>
        <v/>
      </c>
      <c r="I556" s="250"/>
      <c r="J556" s="250"/>
      <c r="K556" s="250"/>
      <c r="L556" s="303"/>
      <c r="M556" s="287"/>
      <c r="N556" s="287"/>
      <c r="O556" s="287"/>
      <c r="P556" s="287"/>
      <c r="Q556" s="287"/>
      <c r="R556" s="287"/>
      <c r="S556" s="287"/>
      <c r="T556" s="287"/>
      <c r="U556" s="287"/>
      <c r="V556" s="287"/>
      <c r="W556" s="287"/>
      <c r="X556" s="287"/>
      <c r="Y556" s="287"/>
      <c r="Z556" s="287"/>
    </row>
    <row r="557" customFormat="false" ht="12.75" hidden="false" customHeight="true" outlineLevel="0" collapsed="false">
      <c r="A557" s="302" t="n">
        <v>554</v>
      </c>
      <c r="B557" s="303"/>
      <c r="C557" s="251"/>
      <c r="D557" s="278"/>
      <c r="E557" s="253"/>
      <c r="F557" s="280"/>
      <c r="G557" s="349"/>
      <c r="H557" s="280" t="str">
        <f aca="false">IF(G557="","",IF(LEN(G557)&gt;14,G557,REPLACE(REPLACE(G557,1,3,"XXX"),13,2,"XX")))</f>
        <v/>
      </c>
      <c r="I557" s="250"/>
      <c r="J557" s="250"/>
      <c r="K557" s="250"/>
      <c r="L557" s="303"/>
      <c r="M557" s="287"/>
      <c r="N557" s="287"/>
      <c r="O557" s="287"/>
      <c r="P557" s="287"/>
      <c r="Q557" s="287"/>
      <c r="R557" s="287"/>
      <c r="S557" s="287"/>
      <c r="T557" s="287"/>
      <c r="U557" s="287"/>
      <c r="V557" s="287"/>
      <c r="W557" s="287"/>
      <c r="X557" s="287"/>
      <c r="Y557" s="287"/>
      <c r="Z557" s="287"/>
    </row>
    <row r="558" customFormat="false" ht="12.75" hidden="false" customHeight="true" outlineLevel="0" collapsed="false">
      <c r="A558" s="302" t="n">
        <v>555</v>
      </c>
      <c r="B558" s="303"/>
      <c r="C558" s="251"/>
      <c r="D558" s="278"/>
      <c r="E558" s="253"/>
      <c r="F558" s="280"/>
      <c r="G558" s="349"/>
      <c r="H558" s="280" t="str">
        <f aca="false">IF(G558="","",IF(LEN(G558)&gt;14,G558,REPLACE(REPLACE(G558,1,3,"XXX"),13,2,"XX")))</f>
        <v/>
      </c>
      <c r="I558" s="250"/>
      <c r="J558" s="250"/>
      <c r="K558" s="250"/>
      <c r="L558" s="303"/>
      <c r="M558" s="287"/>
      <c r="N558" s="287"/>
      <c r="O558" s="287"/>
      <c r="P558" s="287"/>
      <c r="Q558" s="287"/>
      <c r="R558" s="287"/>
      <c r="S558" s="287"/>
      <c r="T558" s="287"/>
      <c r="U558" s="287"/>
      <c r="V558" s="287"/>
      <c r="W558" s="287"/>
      <c r="X558" s="287"/>
      <c r="Y558" s="287"/>
      <c r="Z558" s="287"/>
    </row>
    <row r="559" customFormat="false" ht="12.75" hidden="false" customHeight="true" outlineLevel="0" collapsed="false">
      <c r="A559" s="302" t="n">
        <v>556</v>
      </c>
      <c r="B559" s="303"/>
      <c r="C559" s="251"/>
      <c r="D559" s="278"/>
      <c r="E559" s="253"/>
      <c r="F559" s="280"/>
      <c r="G559" s="349"/>
      <c r="H559" s="280" t="str">
        <f aca="false">IF(G559="","",IF(LEN(G559)&gt;14,G559,REPLACE(REPLACE(G559,1,3,"XXX"),13,2,"XX")))</f>
        <v/>
      </c>
      <c r="I559" s="250"/>
      <c r="J559" s="250"/>
      <c r="K559" s="250"/>
      <c r="L559" s="303"/>
      <c r="M559" s="287"/>
      <c r="N559" s="287"/>
      <c r="O559" s="287"/>
      <c r="P559" s="287"/>
      <c r="Q559" s="287"/>
      <c r="R559" s="287"/>
      <c r="S559" s="287"/>
      <c r="T559" s="287"/>
      <c r="U559" s="287"/>
      <c r="V559" s="287"/>
      <c r="W559" s="287"/>
      <c r="X559" s="287"/>
      <c r="Y559" s="287"/>
      <c r="Z559" s="287"/>
    </row>
    <row r="560" customFormat="false" ht="12.75" hidden="false" customHeight="true" outlineLevel="0" collapsed="false">
      <c r="A560" s="302" t="n">
        <v>557</v>
      </c>
      <c r="B560" s="303"/>
      <c r="C560" s="251"/>
      <c r="D560" s="278"/>
      <c r="E560" s="253"/>
      <c r="F560" s="280"/>
      <c r="G560" s="349"/>
      <c r="H560" s="280" t="str">
        <f aca="false">IF(G560="","",IF(LEN(G560)&gt;14,G560,REPLACE(REPLACE(G560,1,3,"XXX"),13,2,"XX")))</f>
        <v/>
      </c>
      <c r="I560" s="250"/>
      <c r="J560" s="250"/>
      <c r="K560" s="250"/>
      <c r="L560" s="303"/>
      <c r="M560" s="287"/>
      <c r="N560" s="287"/>
      <c r="O560" s="287"/>
      <c r="P560" s="287"/>
      <c r="Q560" s="287"/>
      <c r="R560" s="287"/>
      <c r="S560" s="287"/>
      <c r="T560" s="287"/>
      <c r="U560" s="287"/>
      <c r="V560" s="287"/>
      <c r="W560" s="287"/>
      <c r="X560" s="287"/>
      <c r="Y560" s="287"/>
      <c r="Z560" s="287"/>
    </row>
    <row r="561" customFormat="false" ht="12.75" hidden="false" customHeight="true" outlineLevel="0" collapsed="false">
      <c r="A561" s="302" t="n">
        <v>558</v>
      </c>
      <c r="B561" s="303"/>
      <c r="C561" s="251"/>
      <c r="D561" s="278"/>
      <c r="E561" s="253"/>
      <c r="F561" s="280"/>
      <c r="G561" s="349"/>
      <c r="H561" s="280" t="str">
        <f aca="false">IF(G561="","",IF(LEN(G561)&gt;14,G561,REPLACE(REPLACE(G561,1,3,"XXX"),13,2,"XX")))</f>
        <v/>
      </c>
      <c r="I561" s="250"/>
      <c r="J561" s="250"/>
      <c r="K561" s="250"/>
      <c r="L561" s="303"/>
      <c r="M561" s="287"/>
      <c r="N561" s="287"/>
      <c r="O561" s="287"/>
      <c r="P561" s="287"/>
      <c r="Q561" s="287"/>
      <c r="R561" s="287"/>
      <c r="S561" s="287"/>
      <c r="T561" s="287"/>
      <c r="U561" s="287"/>
      <c r="V561" s="287"/>
      <c r="W561" s="287"/>
      <c r="X561" s="287"/>
      <c r="Y561" s="287"/>
      <c r="Z561" s="287"/>
    </row>
    <row r="562" customFormat="false" ht="12.75" hidden="false" customHeight="true" outlineLevel="0" collapsed="false">
      <c r="A562" s="302" t="n">
        <v>559</v>
      </c>
      <c r="B562" s="303"/>
      <c r="C562" s="251"/>
      <c r="D562" s="278"/>
      <c r="E562" s="253"/>
      <c r="F562" s="280"/>
      <c r="G562" s="349"/>
      <c r="H562" s="280" t="str">
        <f aca="false">IF(G562="","",IF(LEN(G562)&gt;14,G562,REPLACE(REPLACE(G562,1,3,"XXX"),13,2,"XX")))</f>
        <v/>
      </c>
      <c r="I562" s="250"/>
      <c r="J562" s="250"/>
      <c r="K562" s="250"/>
      <c r="L562" s="303"/>
      <c r="M562" s="287"/>
      <c r="N562" s="287"/>
      <c r="O562" s="287"/>
      <c r="P562" s="287"/>
      <c r="Q562" s="287"/>
      <c r="R562" s="287"/>
      <c r="S562" s="287"/>
      <c r="T562" s="287"/>
      <c r="U562" s="287"/>
      <c r="V562" s="287"/>
      <c r="W562" s="287"/>
      <c r="X562" s="287"/>
      <c r="Y562" s="287"/>
      <c r="Z562" s="287"/>
    </row>
    <row r="563" customFormat="false" ht="12.75" hidden="false" customHeight="true" outlineLevel="0" collapsed="false">
      <c r="A563" s="302" t="n">
        <v>560</v>
      </c>
      <c r="B563" s="303"/>
      <c r="C563" s="251"/>
      <c r="D563" s="278"/>
      <c r="E563" s="253"/>
      <c r="F563" s="280"/>
      <c r="G563" s="349"/>
      <c r="H563" s="280" t="str">
        <f aca="false">IF(G563="","",IF(LEN(G563)&gt;14,G563,REPLACE(REPLACE(G563,1,3,"XXX"),13,2,"XX")))</f>
        <v/>
      </c>
      <c r="I563" s="250"/>
      <c r="J563" s="250"/>
      <c r="K563" s="250"/>
      <c r="L563" s="303"/>
      <c r="M563" s="287"/>
      <c r="N563" s="287"/>
      <c r="O563" s="287"/>
      <c r="P563" s="287"/>
      <c r="Q563" s="287"/>
      <c r="R563" s="287"/>
      <c r="S563" s="287"/>
      <c r="T563" s="287"/>
      <c r="U563" s="287"/>
      <c r="V563" s="287"/>
      <c r="W563" s="287"/>
      <c r="X563" s="287"/>
      <c r="Y563" s="287"/>
      <c r="Z563" s="287"/>
    </row>
    <row r="564" customFormat="false" ht="12.75" hidden="false" customHeight="true" outlineLevel="0" collapsed="false">
      <c r="A564" s="302" t="n">
        <v>561</v>
      </c>
      <c r="B564" s="303"/>
      <c r="C564" s="251"/>
      <c r="D564" s="278"/>
      <c r="E564" s="253"/>
      <c r="F564" s="280"/>
      <c r="G564" s="349"/>
      <c r="H564" s="280" t="str">
        <f aca="false">IF(G564="","",IF(LEN(G564)&gt;14,G564,REPLACE(REPLACE(G564,1,3,"XXX"),13,2,"XX")))</f>
        <v/>
      </c>
      <c r="I564" s="250"/>
      <c r="J564" s="250"/>
      <c r="K564" s="250"/>
      <c r="L564" s="303"/>
      <c r="M564" s="287"/>
      <c r="N564" s="287"/>
      <c r="O564" s="287"/>
      <c r="P564" s="287"/>
      <c r="Q564" s="287"/>
      <c r="R564" s="287"/>
      <c r="S564" s="287"/>
      <c r="T564" s="287"/>
      <c r="U564" s="287"/>
      <c r="V564" s="287"/>
      <c r="W564" s="287"/>
      <c r="X564" s="287"/>
      <c r="Y564" s="287"/>
      <c r="Z564" s="287"/>
    </row>
    <row r="565" customFormat="false" ht="12.75" hidden="false" customHeight="true" outlineLevel="0" collapsed="false">
      <c r="A565" s="302" t="n">
        <v>562</v>
      </c>
      <c r="B565" s="303"/>
      <c r="C565" s="251"/>
      <c r="D565" s="278"/>
      <c r="E565" s="253"/>
      <c r="F565" s="280"/>
      <c r="G565" s="349"/>
      <c r="H565" s="280" t="str">
        <f aca="false">IF(G565="","",IF(LEN(G565)&gt;14,G565,REPLACE(REPLACE(G565,1,3,"XXX"),13,2,"XX")))</f>
        <v/>
      </c>
      <c r="I565" s="250"/>
      <c r="J565" s="250"/>
      <c r="K565" s="250"/>
      <c r="L565" s="303"/>
      <c r="M565" s="287"/>
      <c r="N565" s="287"/>
      <c r="O565" s="287"/>
      <c r="P565" s="287"/>
      <c r="Q565" s="287"/>
      <c r="R565" s="287"/>
      <c r="S565" s="287"/>
      <c r="T565" s="287"/>
      <c r="U565" s="287"/>
      <c r="V565" s="287"/>
      <c r="W565" s="287"/>
      <c r="X565" s="287"/>
      <c r="Y565" s="287"/>
      <c r="Z565" s="287"/>
    </row>
    <row r="566" customFormat="false" ht="12.75" hidden="false" customHeight="true" outlineLevel="0" collapsed="false">
      <c r="A566" s="302" t="n">
        <v>563</v>
      </c>
      <c r="B566" s="303"/>
      <c r="C566" s="251"/>
      <c r="D566" s="278"/>
      <c r="E566" s="253"/>
      <c r="F566" s="280"/>
      <c r="G566" s="349"/>
      <c r="H566" s="280" t="str">
        <f aca="false">IF(G566="","",IF(LEN(G566)&gt;14,G566,REPLACE(REPLACE(G566,1,3,"XXX"),13,2,"XX")))</f>
        <v/>
      </c>
      <c r="I566" s="250"/>
      <c r="J566" s="250"/>
      <c r="K566" s="250"/>
      <c r="L566" s="303"/>
      <c r="M566" s="287"/>
      <c r="N566" s="287"/>
      <c r="O566" s="287"/>
      <c r="P566" s="287"/>
      <c r="Q566" s="287"/>
      <c r="R566" s="287"/>
      <c r="S566" s="287"/>
      <c r="T566" s="287"/>
      <c r="U566" s="287"/>
      <c r="V566" s="287"/>
      <c r="W566" s="287"/>
      <c r="X566" s="287"/>
      <c r="Y566" s="287"/>
      <c r="Z566" s="287"/>
    </row>
    <row r="567" customFormat="false" ht="12.75" hidden="false" customHeight="true" outlineLevel="0" collapsed="false">
      <c r="A567" s="302" t="n">
        <v>564</v>
      </c>
      <c r="B567" s="303"/>
      <c r="C567" s="251"/>
      <c r="D567" s="278"/>
      <c r="E567" s="253"/>
      <c r="F567" s="280"/>
      <c r="G567" s="349"/>
      <c r="H567" s="280" t="str">
        <f aca="false">IF(G567="","",IF(LEN(G567)&gt;14,G567,REPLACE(REPLACE(G567,1,3,"XXX"),13,2,"XX")))</f>
        <v/>
      </c>
      <c r="I567" s="250"/>
      <c r="J567" s="250"/>
      <c r="K567" s="250"/>
      <c r="L567" s="303"/>
      <c r="M567" s="287"/>
      <c r="N567" s="287"/>
      <c r="O567" s="287"/>
      <c r="P567" s="287"/>
      <c r="Q567" s="287"/>
      <c r="R567" s="287"/>
      <c r="S567" s="287"/>
      <c r="T567" s="287"/>
      <c r="U567" s="287"/>
      <c r="V567" s="287"/>
      <c r="W567" s="287"/>
      <c r="X567" s="287"/>
      <c r="Y567" s="287"/>
      <c r="Z567" s="287"/>
    </row>
    <row r="568" customFormat="false" ht="12.75" hidden="false" customHeight="true" outlineLevel="0" collapsed="false">
      <c r="A568" s="302" t="n">
        <v>565</v>
      </c>
      <c r="B568" s="303"/>
      <c r="C568" s="251"/>
      <c r="D568" s="278"/>
      <c r="E568" s="253"/>
      <c r="F568" s="280"/>
      <c r="G568" s="349"/>
      <c r="H568" s="280" t="str">
        <f aca="false">IF(G568="","",IF(LEN(G568)&gt;14,G568,REPLACE(REPLACE(G568,1,3,"XXX"),13,2,"XX")))</f>
        <v/>
      </c>
      <c r="I568" s="250"/>
      <c r="J568" s="250"/>
      <c r="K568" s="250"/>
      <c r="L568" s="303"/>
      <c r="M568" s="287"/>
      <c r="N568" s="287"/>
      <c r="O568" s="287"/>
      <c r="P568" s="287"/>
      <c r="Q568" s="287"/>
      <c r="R568" s="287"/>
      <c r="S568" s="287"/>
      <c r="T568" s="287"/>
      <c r="U568" s="287"/>
      <c r="V568" s="287"/>
      <c r="W568" s="287"/>
      <c r="X568" s="287"/>
      <c r="Y568" s="287"/>
      <c r="Z568" s="287"/>
    </row>
    <row r="569" customFormat="false" ht="12.75" hidden="false" customHeight="true" outlineLevel="0" collapsed="false">
      <c r="A569" s="302" t="n">
        <v>566</v>
      </c>
      <c r="B569" s="303"/>
      <c r="C569" s="251"/>
      <c r="D569" s="278"/>
      <c r="E569" s="253"/>
      <c r="F569" s="280"/>
      <c r="G569" s="349"/>
      <c r="H569" s="280" t="str">
        <f aca="false">IF(G569="","",IF(LEN(G569)&gt;14,G569,REPLACE(REPLACE(G569,1,3,"XXX"),13,2,"XX")))</f>
        <v/>
      </c>
      <c r="I569" s="250"/>
      <c r="J569" s="250"/>
      <c r="K569" s="250"/>
      <c r="L569" s="303"/>
      <c r="M569" s="287"/>
      <c r="N569" s="287"/>
      <c r="O569" s="287"/>
      <c r="P569" s="287"/>
      <c r="Q569" s="287"/>
      <c r="R569" s="287"/>
      <c r="S569" s="287"/>
      <c r="T569" s="287"/>
      <c r="U569" s="287"/>
      <c r="V569" s="287"/>
      <c r="W569" s="287"/>
      <c r="X569" s="287"/>
      <c r="Y569" s="287"/>
      <c r="Z569" s="287"/>
    </row>
    <row r="570" customFormat="false" ht="12.75" hidden="false" customHeight="true" outlineLevel="0" collapsed="false">
      <c r="A570" s="302" t="n">
        <v>567</v>
      </c>
      <c r="B570" s="303"/>
      <c r="C570" s="251"/>
      <c r="D570" s="278"/>
      <c r="E570" s="253"/>
      <c r="F570" s="280"/>
      <c r="G570" s="349"/>
      <c r="H570" s="280" t="str">
        <f aca="false">IF(G570="","",IF(LEN(G570)&gt;14,G570,REPLACE(REPLACE(G570,1,3,"XXX"),13,2,"XX")))</f>
        <v/>
      </c>
      <c r="I570" s="250"/>
      <c r="J570" s="250"/>
      <c r="K570" s="250"/>
      <c r="L570" s="303"/>
      <c r="M570" s="287"/>
      <c r="N570" s="287"/>
      <c r="O570" s="287"/>
      <c r="P570" s="287"/>
      <c r="Q570" s="287"/>
      <c r="R570" s="287"/>
      <c r="S570" s="287"/>
      <c r="T570" s="287"/>
      <c r="U570" s="287"/>
      <c r="V570" s="287"/>
      <c r="W570" s="287"/>
      <c r="X570" s="287"/>
      <c r="Y570" s="287"/>
      <c r="Z570" s="287"/>
    </row>
    <row r="571" customFormat="false" ht="12.75" hidden="false" customHeight="true" outlineLevel="0" collapsed="false">
      <c r="A571" s="302" t="n">
        <v>568</v>
      </c>
      <c r="B571" s="303"/>
      <c r="C571" s="251"/>
      <c r="D571" s="278"/>
      <c r="E571" s="253"/>
      <c r="F571" s="280"/>
      <c r="G571" s="349"/>
      <c r="H571" s="280" t="str">
        <f aca="false">IF(G571="","",IF(LEN(G571)&gt;14,G571,REPLACE(REPLACE(G571,1,3,"XXX"),13,2,"XX")))</f>
        <v/>
      </c>
      <c r="I571" s="250"/>
      <c r="J571" s="250"/>
      <c r="K571" s="250"/>
      <c r="L571" s="303"/>
      <c r="M571" s="287"/>
      <c r="N571" s="287"/>
      <c r="O571" s="287"/>
      <c r="P571" s="287"/>
      <c r="Q571" s="287"/>
      <c r="R571" s="287"/>
      <c r="S571" s="287"/>
      <c r="T571" s="287"/>
      <c r="U571" s="287"/>
      <c r="V571" s="287"/>
      <c r="W571" s="287"/>
      <c r="X571" s="287"/>
      <c r="Y571" s="287"/>
      <c r="Z571" s="287"/>
    </row>
    <row r="572" customFormat="false" ht="12.75" hidden="false" customHeight="true" outlineLevel="0" collapsed="false">
      <c r="A572" s="302" t="n">
        <v>569</v>
      </c>
      <c r="B572" s="303"/>
      <c r="C572" s="251"/>
      <c r="D572" s="278"/>
      <c r="E572" s="253"/>
      <c r="F572" s="280"/>
      <c r="G572" s="349"/>
      <c r="H572" s="280" t="str">
        <f aca="false">IF(G572="","",IF(LEN(G572)&gt;14,G572,REPLACE(REPLACE(G572,1,3,"XXX"),13,2,"XX")))</f>
        <v/>
      </c>
      <c r="I572" s="250"/>
      <c r="J572" s="250"/>
      <c r="K572" s="250"/>
      <c r="L572" s="303"/>
      <c r="M572" s="287"/>
      <c r="N572" s="287"/>
      <c r="O572" s="287"/>
      <c r="P572" s="287"/>
      <c r="Q572" s="287"/>
      <c r="R572" s="287"/>
      <c r="S572" s="287"/>
      <c r="T572" s="287"/>
      <c r="U572" s="287"/>
      <c r="V572" s="287"/>
      <c r="W572" s="287"/>
      <c r="X572" s="287"/>
      <c r="Y572" s="287"/>
      <c r="Z572" s="287"/>
    </row>
    <row r="573" customFormat="false" ht="12.75" hidden="false" customHeight="true" outlineLevel="0" collapsed="false">
      <c r="A573" s="302" t="n">
        <v>570</v>
      </c>
      <c r="B573" s="303"/>
      <c r="C573" s="251"/>
      <c r="D573" s="278"/>
      <c r="E573" s="253"/>
      <c r="F573" s="280"/>
      <c r="G573" s="349"/>
      <c r="H573" s="280" t="str">
        <f aca="false">IF(G573="","",IF(LEN(G573)&gt;14,G573,REPLACE(REPLACE(G573,1,3,"XXX"),13,2,"XX")))</f>
        <v/>
      </c>
      <c r="I573" s="250"/>
      <c r="J573" s="250"/>
      <c r="K573" s="250"/>
      <c r="L573" s="303"/>
      <c r="M573" s="287"/>
      <c r="N573" s="287"/>
      <c r="O573" s="287"/>
      <c r="P573" s="287"/>
      <c r="Q573" s="287"/>
      <c r="R573" s="287"/>
      <c r="S573" s="287"/>
      <c r="T573" s="287"/>
      <c r="U573" s="287"/>
      <c r="V573" s="287"/>
      <c r="W573" s="287"/>
      <c r="X573" s="287"/>
      <c r="Y573" s="287"/>
      <c r="Z573" s="287"/>
    </row>
    <row r="574" customFormat="false" ht="12.75" hidden="false" customHeight="true" outlineLevel="0" collapsed="false">
      <c r="A574" s="302" t="n">
        <v>571</v>
      </c>
      <c r="B574" s="303"/>
      <c r="C574" s="251"/>
      <c r="D574" s="278"/>
      <c r="E574" s="253"/>
      <c r="F574" s="280"/>
      <c r="G574" s="349"/>
      <c r="H574" s="280" t="str">
        <f aca="false">IF(G574="","",IF(LEN(G574)&gt;14,G574,REPLACE(REPLACE(G574,1,3,"XXX"),13,2,"XX")))</f>
        <v/>
      </c>
      <c r="I574" s="250"/>
      <c r="J574" s="250"/>
      <c r="K574" s="250"/>
      <c r="L574" s="303"/>
      <c r="M574" s="287"/>
      <c r="N574" s="287"/>
      <c r="O574" s="287"/>
      <c r="P574" s="287"/>
      <c r="Q574" s="287"/>
      <c r="R574" s="287"/>
      <c r="S574" s="287"/>
      <c r="T574" s="287"/>
      <c r="U574" s="287"/>
      <c r="V574" s="287"/>
      <c r="W574" s="287"/>
      <c r="X574" s="287"/>
      <c r="Y574" s="287"/>
      <c r="Z574" s="287"/>
    </row>
    <row r="575" customFormat="false" ht="12.75" hidden="false" customHeight="true" outlineLevel="0" collapsed="false">
      <c r="A575" s="302" t="n">
        <v>572</v>
      </c>
      <c r="B575" s="303"/>
      <c r="C575" s="251"/>
      <c r="D575" s="278"/>
      <c r="E575" s="253"/>
      <c r="F575" s="280"/>
      <c r="G575" s="349"/>
      <c r="H575" s="280" t="str">
        <f aca="false">IF(G575="","",IF(LEN(G575)&gt;14,G575,REPLACE(REPLACE(G575,1,3,"XXX"),13,2,"XX")))</f>
        <v/>
      </c>
      <c r="I575" s="250"/>
      <c r="J575" s="250"/>
      <c r="K575" s="250"/>
      <c r="L575" s="303"/>
      <c r="M575" s="287"/>
      <c r="N575" s="287"/>
      <c r="O575" s="287"/>
      <c r="P575" s="287"/>
      <c r="Q575" s="287"/>
      <c r="R575" s="287"/>
      <c r="S575" s="287"/>
      <c r="T575" s="287"/>
      <c r="U575" s="287"/>
      <c r="V575" s="287"/>
      <c r="W575" s="287"/>
      <c r="X575" s="287"/>
      <c r="Y575" s="287"/>
      <c r="Z575" s="287"/>
    </row>
    <row r="576" customFormat="false" ht="12.75" hidden="false" customHeight="true" outlineLevel="0" collapsed="false">
      <c r="A576" s="302" t="n">
        <v>573</v>
      </c>
      <c r="B576" s="303"/>
      <c r="C576" s="251"/>
      <c r="D576" s="278"/>
      <c r="E576" s="253"/>
      <c r="F576" s="280"/>
      <c r="G576" s="349"/>
      <c r="H576" s="280" t="str">
        <f aca="false">IF(G576="","",IF(LEN(G576)&gt;14,G576,REPLACE(REPLACE(G576,1,3,"XXX"),13,2,"XX")))</f>
        <v/>
      </c>
      <c r="I576" s="250"/>
      <c r="J576" s="250"/>
      <c r="K576" s="250"/>
      <c r="L576" s="303"/>
      <c r="M576" s="287"/>
      <c r="N576" s="287"/>
      <c r="O576" s="287"/>
      <c r="P576" s="287"/>
      <c r="Q576" s="287"/>
      <c r="R576" s="287"/>
      <c r="S576" s="287"/>
      <c r="T576" s="287"/>
      <c r="U576" s="287"/>
      <c r="V576" s="287"/>
      <c r="W576" s="287"/>
      <c r="X576" s="287"/>
      <c r="Y576" s="287"/>
      <c r="Z576" s="287"/>
    </row>
    <row r="577" customFormat="false" ht="12.75" hidden="false" customHeight="true" outlineLevel="0" collapsed="false">
      <c r="A577" s="302" t="n">
        <v>574</v>
      </c>
      <c r="B577" s="303"/>
      <c r="C577" s="251"/>
      <c r="D577" s="278"/>
      <c r="E577" s="253"/>
      <c r="F577" s="280"/>
      <c r="G577" s="349"/>
      <c r="H577" s="280" t="str">
        <f aca="false">IF(G577="","",IF(LEN(G577)&gt;14,G577,REPLACE(REPLACE(G577,1,3,"XXX"),13,2,"XX")))</f>
        <v/>
      </c>
      <c r="I577" s="250"/>
      <c r="J577" s="250"/>
      <c r="K577" s="250"/>
      <c r="L577" s="303"/>
      <c r="M577" s="287"/>
      <c r="N577" s="287"/>
      <c r="O577" s="287"/>
      <c r="P577" s="287"/>
      <c r="Q577" s="287"/>
      <c r="R577" s="287"/>
      <c r="S577" s="287"/>
      <c r="T577" s="287"/>
      <c r="U577" s="287"/>
      <c r="V577" s="287"/>
      <c r="W577" s="287"/>
      <c r="X577" s="287"/>
      <c r="Y577" s="287"/>
      <c r="Z577" s="287"/>
    </row>
    <row r="578" customFormat="false" ht="12.75" hidden="false" customHeight="true" outlineLevel="0" collapsed="false">
      <c r="A578" s="302" t="n">
        <v>575</v>
      </c>
      <c r="B578" s="303"/>
      <c r="C578" s="251"/>
      <c r="D578" s="278"/>
      <c r="E578" s="253"/>
      <c r="F578" s="280"/>
      <c r="G578" s="349"/>
      <c r="H578" s="280" t="str">
        <f aca="false">IF(G578="","",IF(LEN(G578)&gt;14,G578,REPLACE(REPLACE(G578,1,3,"XXX"),13,2,"XX")))</f>
        <v/>
      </c>
      <c r="I578" s="250"/>
      <c r="J578" s="250"/>
      <c r="K578" s="250"/>
      <c r="L578" s="303"/>
      <c r="M578" s="287"/>
      <c r="N578" s="287"/>
      <c r="O578" s="287"/>
      <c r="P578" s="287"/>
      <c r="Q578" s="287"/>
      <c r="R578" s="287"/>
      <c r="S578" s="287"/>
      <c r="T578" s="287"/>
      <c r="U578" s="287"/>
      <c r="V578" s="287"/>
      <c r="W578" s="287"/>
      <c r="X578" s="287"/>
      <c r="Y578" s="287"/>
      <c r="Z578" s="287"/>
    </row>
    <row r="579" customFormat="false" ht="12.75" hidden="false" customHeight="true" outlineLevel="0" collapsed="false">
      <c r="A579" s="302" t="n">
        <v>576</v>
      </c>
      <c r="B579" s="303"/>
      <c r="C579" s="251"/>
      <c r="D579" s="278"/>
      <c r="E579" s="253"/>
      <c r="F579" s="280"/>
      <c r="G579" s="349"/>
      <c r="H579" s="280" t="str">
        <f aca="false">IF(G579="","",IF(LEN(G579)&gt;14,G579,REPLACE(REPLACE(G579,1,3,"XXX"),13,2,"XX")))</f>
        <v/>
      </c>
      <c r="I579" s="250"/>
      <c r="J579" s="250"/>
      <c r="K579" s="250"/>
      <c r="L579" s="303"/>
      <c r="M579" s="287"/>
      <c r="N579" s="287"/>
      <c r="O579" s="287"/>
      <c r="P579" s="287"/>
      <c r="Q579" s="287"/>
      <c r="R579" s="287"/>
      <c r="S579" s="287"/>
      <c r="T579" s="287"/>
      <c r="U579" s="287"/>
      <c r="V579" s="287"/>
      <c r="W579" s="287"/>
      <c r="X579" s="287"/>
      <c r="Y579" s="287"/>
      <c r="Z579" s="287"/>
    </row>
    <row r="580" customFormat="false" ht="12.75" hidden="false" customHeight="true" outlineLevel="0" collapsed="false">
      <c r="A580" s="302" t="n">
        <v>577</v>
      </c>
      <c r="B580" s="303"/>
      <c r="C580" s="251"/>
      <c r="D580" s="278"/>
      <c r="E580" s="253"/>
      <c r="F580" s="280"/>
      <c r="G580" s="349"/>
      <c r="H580" s="280" t="str">
        <f aca="false">IF(G580="","",IF(LEN(G580)&gt;14,G580,REPLACE(REPLACE(G580,1,3,"XXX"),13,2,"XX")))</f>
        <v/>
      </c>
      <c r="I580" s="250"/>
      <c r="J580" s="250"/>
      <c r="K580" s="250"/>
      <c r="L580" s="303"/>
      <c r="M580" s="287"/>
      <c r="N580" s="287"/>
      <c r="O580" s="287"/>
      <c r="P580" s="287"/>
      <c r="Q580" s="287"/>
      <c r="R580" s="287"/>
      <c r="S580" s="287"/>
      <c r="T580" s="287"/>
      <c r="U580" s="287"/>
      <c r="V580" s="287"/>
      <c r="W580" s="287"/>
      <c r="X580" s="287"/>
      <c r="Y580" s="287"/>
      <c r="Z580" s="287"/>
    </row>
    <row r="581" customFormat="false" ht="12.75" hidden="false" customHeight="true" outlineLevel="0" collapsed="false">
      <c r="A581" s="302" t="n">
        <v>578</v>
      </c>
      <c r="B581" s="303"/>
      <c r="C581" s="251"/>
      <c r="D581" s="278"/>
      <c r="E581" s="253"/>
      <c r="F581" s="280"/>
      <c r="G581" s="349"/>
      <c r="H581" s="280" t="str">
        <f aca="false">IF(G581="","",IF(LEN(G581)&gt;14,G581,REPLACE(REPLACE(G581,1,3,"XXX"),13,2,"XX")))</f>
        <v/>
      </c>
      <c r="I581" s="250"/>
      <c r="J581" s="250"/>
      <c r="K581" s="250"/>
      <c r="L581" s="303"/>
      <c r="M581" s="287"/>
      <c r="N581" s="287"/>
      <c r="O581" s="287"/>
      <c r="P581" s="287"/>
      <c r="Q581" s="287"/>
      <c r="R581" s="287"/>
      <c r="S581" s="287"/>
      <c r="T581" s="287"/>
      <c r="U581" s="287"/>
      <c r="V581" s="287"/>
      <c r="W581" s="287"/>
      <c r="X581" s="287"/>
      <c r="Y581" s="287"/>
      <c r="Z581" s="287"/>
    </row>
    <row r="582" customFormat="false" ht="12.75" hidden="false" customHeight="true" outlineLevel="0" collapsed="false">
      <c r="A582" s="302" t="n">
        <v>579</v>
      </c>
      <c r="B582" s="303"/>
      <c r="C582" s="251"/>
      <c r="D582" s="278"/>
      <c r="E582" s="253"/>
      <c r="F582" s="280"/>
      <c r="G582" s="349"/>
      <c r="H582" s="280" t="str">
        <f aca="false">IF(G582="","",IF(LEN(G582)&gt;14,G582,REPLACE(REPLACE(G582,1,3,"XXX"),13,2,"XX")))</f>
        <v/>
      </c>
      <c r="I582" s="250"/>
      <c r="J582" s="250"/>
      <c r="K582" s="250"/>
      <c r="L582" s="303"/>
      <c r="M582" s="287"/>
      <c r="N582" s="287"/>
      <c r="O582" s="287"/>
      <c r="P582" s="287"/>
      <c r="Q582" s="287"/>
      <c r="R582" s="287"/>
      <c r="S582" s="287"/>
      <c r="T582" s="287"/>
      <c r="U582" s="287"/>
      <c r="V582" s="287"/>
      <c r="W582" s="287"/>
      <c r="X582" s="287"/>
      <c r="Y582" s="287"/>
      <c r="Z582" s="287"/>
    </row>
    <row r="583" customFormat="false" ht="12.75" hidden="false" customHeight="true" outlineLevel="0" collapsed="false">
      <c r="A583" s="302" t="n">
        <v>580</v>
      </c>
      <c r="B583" s="303"/>
      <c r="C583" s="251"/>
      <c r="D583" s="278"/>
      <c r="E583" s="253"/>
      <c r="F583" s="280"/>
      <c r="G583" s="349"/>
      <c r="H583" s="280" t="str">
        <f aca="false">IF(G583="","",IF(LEN(G583)&gt;14,G583,REPLACE(REPLACE(G583,1,3,"XXX"),13,2,"XX")))</f>
        <v/>
      </c>
      <c r="I583" s="250"/>
      <c r="J583" s="250"/>
      <c r="K583" s="250"/>
      <c r="L583" s="303"/>
      <c r="M583" s="287"/>
      <c r="N583" s="287"/>
      <c r="O583" s="287"/>
      <c r="P583" s="287"/>
      <c r="Q583" s="287"/>
      <c r="R583" s="287"/>
      <c r="S583" s="287"/>
      <c r="T583" s="287"/>
      <c r="U583" s="287"/>
      <c r="V583" s="287"/>
      <c r="W583" s="287"/>
      <c r="X583" s="287"/>
      <c r="Y583" s="287"/>
      <c r="Z583" s="287"/>
    </row>
    <row r="584" customFormat="false" ht="12.75" hidden="false" customHeight="true" outlineLevel="0" collapsed="false">
      <c r="A584" s="302" t="n">
        <v>581</v>
      </c>
      <c r="B584" s="303"/>
      <c r="C584" s="251"/>
      <c r="D584" s="278"/>
      <c r="E584" s="253"/>
      <c r="F584" s="280"/>
      <c r="G584" s="349"/>
      <c r="H584" s="280" t="str">
        <f aca="false">IF(G584="","",IF(LEN(G584)&gt;14,G584,REPLACE(REPLACE(G584,1,3,"XXX"),13,2,"XX")))</f>
        <v/>
      </c>
      <c r="I584" s="250"/>
      <c r="J584" s="250"/>
      <c r="K584" s="250"/>
      <c r="L584" s="303"/>
      <c r="M584" s="287"/>
      <c r="N584" s="287"/>
      <c r="O584" s="287"/>
      <c r="P584" s="287"/>
      <c r="Q584" s="287"/>
      <c r="R584" s="287"/>
      <c r="S584" s="287"/>
      <c r="T584" s="287"/>
      <c r="U584" s="287"/>
      <c r="V584" s="287"/>
      <c r="W584" s="287"/>
      <c r="X584" s="287"/>
      <c r="Y584" s="287"/>
      <c r="Z584" s="287"/>
    </row>
    <row r="585" customFormat="false" ht="12.75" hidden="false" customHeight="true" outlineLevel="0" collapsed="false">
      <c r="A585" s="302" t="n">
        <v>582</v>
      </c>
      <c r="B585" s="303"/>
      <c r="C585" s="251"/>
      <c r="D585" s="278"/>
      <c r="E585" s="253"/>
      <c r="F585" s="280"/>
      <c r="G585" s="349"/>
      <c r="H585" s="280" t="str">
        <f aca="false">IF(G585="","",IF(LEN(G585)&gt;14,G585,REPLACE(REPLACE(G585,1,3,"XXX"),13,2,"XX")))</f>
        <v/>
      </c>
      <c r="I585" s="250"/>
      <c r="J585" s="250"/>
      <c r="K585" s="250"/>
      <c r="L585" s="303"/>
      <c r="M585" s="287"/>
      <c r="N585" s="287"/>
      <c r="O585" s="287"/>
      <c r="P585" s="287"/>
      <c r="Q585" s="287"/>
      <c r="R585" s="287"/>
      <c r="S585" s="287"/>
      <c r="T585" s="287"/>
      <c r="U585" s="287"/>
      <c r="V585" s="287"/>
      <c r="W585" s="287"/>
      <c r="X585" s="287"/>
      <c r="Y585" s="287"/>
      <c r="Z585" s="287"/>
    </row>
    <row r="586" customFormat="false" ht="12.75" hidden="false" customHeight="true" outlineLevel="0" collapsed="false">
      <c r="A586" s="302" t="n">
        <v>583</v>
      </c>
      <c r="B586" s="303"/>
      <c r="C586" s="251"/>
      <c r="D586" s="278"/>
      <c r="E586" s="253"/>
      <c r="F586" s="280"/>
      <c r="G586" s="349"/>
      <c r="H586" s="280" t="str">
        <f aca="false">IF(G586="","",IF(LEN(G586)&gt;14,G586,REPLACE(REPLACE(G586,1,3,"XXX"),13,2,"XX")))</f>
        <v/>
      </c>
      <c r="I586" s="250"/>
      <c r="J586" s="250"/>
      <c r="K586" s="250"/>
      <c r="L586" s="303"/>
      <c r="M586" s="287"/>
      <c r="N586" s="287"/>
      <c r="O586" s="287"/>
      <c r="P586" s="287"/>
      <c r="Q586" s="287"/>
      <c r="R586" s="287"/>
      <c r="S586" s="287"/>
      <c r="T586" s="287"/>
      <c r="U586" s="287"/>
      <c r="V586" s="287"/>
      <c r="W586" s="287"/>
      <c r="X586" s="287"/>
      <c r="Y586" s="287"/>
      <c r="Z586" s="287"/>
    </row>
    <row r="587" customFormat="false" ht="12.75" hidden="false" customHeight="true" outlineLevel="0" collapsed="false">
      <c r="A587" s="302" t="n">
        <v>584</v>
      </c>
      <c r="B587" s="303"/>
      <c r="C587" s="251"/>
      <c r="D587" s="278"/>
      <c r="E587" s="253"/>
      <c r="F587" s="280"/>
      <c r="G587" s="349"/>
      <c r="H587" s="280" t="str">
        <f aca="false">IF(G587="","",IF(LEN(G587)&gt;14,G587,REPLACE(REPLACE(G587,1,3,"XXX"),13,2,"XX")))</f>
        <v/>
      </c>
      <c r="I587" s="250"/>
      <c r="J587" s="250"/>
      <c r="K587" s="250"/>
      <c r="L587" s="303"/>
      <c r="M587" s="287"/>
      <c r="N587" s="287"/>
      <c r="O587" s="287"/>
      <c r="P587" s="287"/>
      <c r="Q587" s="287"/>
      <c r="R587" s="287"/>
      <c r="S587" s="287"/>
      <c r="T587" s="287"/>
      <c r="U587" s="287"/>
      <c r="V587" s="287"/>
      <c r="W587" s="287"/>
      <c r="X587" s="287"/>
      <c r="Y587" s="287"/>
      <c r="Z587" s="287"/>
    </row>
    <row r="588" customFormat="false" ht="12.75" hidden="false" customHeight="true" outlineLevel="0" collapsed="false">
      <c r="A588" s="302" t="n">
        <v>585</v>
      </c>
      <c r="B588" s="303"/>
      <c r="C588" s="251"/>
      <c r="D588" s="278"/>
      <c r="E588" s="253"/>
      <c r="F588" s="280"/>
      <c r="G588" s="349"/>
      <c r="H588" s="280" t="str">
        <f aca="false">IF(G588="","",IF(LEN(G588)&gt;14,G588,REPLACE(REPLACE(G588,1,3,"XXX"),13,2,"XX")))</f>
        <v/>
      </c>
      <c r="I588" s="250"/>
      <c r="J588" s="250"/>
      <c r="K588" s="250"/>
      <c r="L588" s="303"/>
      <c r="M588" s="287"/>
      <c r="N588" s="287"/>
      <c r="O588" s="287"/>
      <c r="P588" s="287"/>
      <c r="Q588" s="287"/>
      <c r="R588" s="287"/>
      <c r="S588" s="287"/>
      <c r="T588" s="287"/>
      <c r="U588" s="287"/>
      <c r="V588" s="287"/>
      <c r="W588" s="287"/>
      <c r="X588" s="287"/>
      <c r="Y588" s="287"/>
      <c r="Z588" s="287"/>
    </row>
    <row r="589" customFormat="false" ht="12.75" hidden="false" customHeight="true" outlineLevel="0" collapsed="false">
      <c r="A589" s="302" t="n">
        <v>586</v>
      </c>
      <c r="B589" s="303"/>
      <c r="C589" s="251"/>
      <c r="D589" s="278"/>
      <c r="E589" s="253"/>
      <c r="F589" s="280"/>
      <c r="G589" s="349"/>
      <c r="H589" s="280" t="str">
        <f aca="false">IF(G589="","",IF(LEN(G589)&gt;14,G589,REPLACE(REPLACE(G589,1,3,"XXX"),13,2,"XX")))</f>
        <v/>
      </c>
      <c r="I589" s="250"/>
      <c r="J589" s="250"/>
      <c r="K589" s="250"/>
      <c r="L589" s="303"/>
      <c r="M589" s="287"/>
      <c r="N589" s="287"/>
      <c r="O589" s="287"/>
      <c r="P589" s="287"/>
      <c r="Q589" s="287"/>
      <c r="R589" s="287"/>
      <c r="S589" s="287"/>
      <c r="T589" s="287"/>
      <c r="U589" s="287"/>
      <c r="V589" s="287"/>
      <c r="W589" s="287"/>
      <c r="X589" s="287"/>
      <c r="Y589" s="287"/>
      <c r="Z589" s="287"/>
    </row>
    <row r="590" customFormat="false" ht="12.75" hidden="false" customHeight="true" outlineLevel="0" collapsed="false">
      <c r="A590" s="302" t="n">
        <v>587</v>
      </c>
      <c r="B590" s="303"/>
      <c r="C590" s="251"/>
      <c r="D590" s="278"/>
      <c r="E590" s="253"/>
      <c r="F590" s="280"/>
      <c r="G590" s="349"/>
      <c r="H590" s="280" t="str">
        <f aca="false">IF(G590="","",IF(LEN(G590)&gt;14,G590,REPLACE(REPLACE(G590,1,3,"XXX"),13,2,"XX")))</f>
        <v/>
      </c>
      <c r="I590" s="250"/>
      <c r="J590" s="250"/>
      <c r="K590" s="250"/>
      <c r="L590" s="303"/>
      <c r="M590" s="287"/>
      <c r="N590" s="287"/>
      <c r="O590" s="287"/>
      <c r="P590" s="287"/>
      <c r="Q590" s="287"/>
      <c r="R590" s="287"/>
      <c r="S590" s="287"/>
      <c r="T590" s="287"/>
      <c r="U590" s="287"/>
      <c r="V590" s="287"/>
      <c r="W590" s="287"/>
      <c r="X590" s="287"/>
      <c r="Y590" s="287"/>
      <c r="Z590" s="287"/>
    </row>
    <row r="591" customFormat="false" ht="12.75" hidden="false" customHeight="true" outlineLevel="0" collapsed="false">
      <c r="A591" s="302" t="n">
        <v>588</v>
      </c>
      <c r="B591" s="303"/>
      <c r="C591" s="251"/>
      <c r="D591" s="278"/>
      <c r="E591" s="253"/>
      <c r="F591" s="280"/>
      <c r="G591" s="349"/>
      <c r="H591" s="280" t="str">
        <f aca="false">IF(G591="","",IF(LEN(G591)&gt;14,G591,REPLACE(REPLACE(G591,1,3,"XXX"),13,2,"XX")))</f>
        <v/>
      </c>
      <c r="I591" s="250"/>
      <c r="J591" s="250"/>
      <c r="K591" s="250"/>
      <c r="L591" s="303"/>
      <c r="M591" s="287"/>
      <c r="N591" s="287"/>
      <c r="O591" s="287"/>
      <c r="P591" s="287"/>
      <c r="Q591" s="287"/>
      <c r="R591" s="287"/>
      <c r="S591" s="287"/>
      <c r="T591" s="287"/>
      <c r="U591" s="287"/>
      <c r="V591" s="287"/>
      <c r="W591" s="287"/>
      <c r="X591" s="287"/>
      <c r="Y591" s="287"/>
      <c r="Z591" s="287"/>
    </row>
    <row r="592" customFormat="false" ht="12.75" hidden="false" customHeight="true" outlineLevel="0" collapsed="false">
      <c r="A592" s="302" t="n">
        <v>589</v>
      </c>
      <c r="B592" s="303"/>
      <c r="C592" s="251"/>
      <c r="D592" s="278"/>
      <c r="E592" s="253"/>
      <c r="F592" s="280"/>
      <c r="G592" s="349"/>
      <c r="H592" s="280" t="str">
        <f aca="false">IF(G592="","",IF(LEN(G592)&gt;14,G592,REPLACE(REPLACE(G592,1,3,"XXX"),13,2,"XX")))</f>
        <v/>
      </c>
      <c r="I592" s="250"/>
      <c r="J592" s="250"/>
      <c r="K592" s="250"/>
      <c r="L592" s="303"/>
      <c r="M592" s="287"/>
      <c r="N592" s="287"/>
      <c r="O592" s="287"/>
      <c r="P592" s="287"/>
      <c r="Q592" s="287"/>
      <c r="R592" s="287"/>
      <c r="S592" s="287"/>
      <c r="T592" s="287"/>
      <c r="U592" s="287"/>
      <c r="V592" s="287"/>
      <c r="W592" s="287"/>
      <c r="X592" s="287"/>
      <c r="Y592" s="287"/>
      <c r="Z592" s="287"/>
    </row>
    <row r="593" customFormat="false" ht="12.75" hidden="false" customHeight="true" outlineLevel="0" collapsed="false">
      <c r="A593" s="302" t="n">
        <v>590</v>
      </c>
      <c r="B593" s="303"/>
      <c r="C593" s="251"/>
      <c r="D593" s="278"/>
      <c r="E593" s="253"/>
      <c r="F593" s="280"/>
      <c r="G593" s="349"/>
      <c r="H593" s="280" t="str">
        <f aca="false">IF(G593="","",IF(LEN(G593)&gt;14,G593,REPLACE(REPLACE(G593,1,3,"XXX"),13,2,"XX")))</f>
        <v/>
      </c>
      <c r="I593" s="250"/>
      <c r="J593" s="250"/>
      <c r="K593" s="250"/>
      <c r="L593" s="303"/>
      <c r="M593" s="287"/>
      <c r="N593" s="287"/>
      <c r="O593" s="287"/>
      <c r="P593" s="287"/>
      <c r="Q593" s="287"/>
      <c r="R593" s="287"/>
      <c r="S593" s="287"/>
      <c r="T593" s="287"/>
      <c r="U593" s="287"/>
      <c r="V593" s="287"/>
      <c r="W593" s="287"/>
      <c r="X593" s="287"/>
      <c r="Y593" s="287"/>
      <c r="Z593" s="287"/>
    </row>
    <row r="594" customFormat="false" ht="12.75" hidden="false" customHeight="true" outlineLevel="0" collapsed="false">
      <c r="A594" s="302" t="n">
        <v>591</v>
      </c>
      <c r="B594" s="303"/>
      <c r="C594" s="251"/>
      <c r="D594" s="278"/>
      <c r="E594" s="253"/>
      <c r="F594" s="280"/>
      <c r="G594" s="349"/>
      <c r="H594" s="280" t="str">
        <f aca="false">IF(G594="","",IF(LEN(G594)&gt;14,G594,REPLACE(REPLACE(G594,1,3,"XXX"),13,2,"XX")))</f>
        <v/>
      </c>
      <c r="I594" s="250"/>
      <c r="J594" s="250"/>
      <c r="K594" s="250"/>
      <c r="L594" s="303"/>
      <c r="M594" s="287"/>
      <c r="N594" s="287"/>
      <c r="O594" s="287"/>
      <c r="P594" s="287"/>
      <c r="Q594" s="287"/>
      <c r="R594" s="287"/>
      <c r="S594" s="287"/>
      <c r="T594" s="287"/>
      <c r="U594" s="287"/>
      <c r="V594" s="287"/>
      <c r="W594" s="287"/>
      <c r="X594" s="287"/>
      <c r="Y594" s="287"/>
      <c r="Z594" s="287"/>
    </row>
    <row r="595" customFormat="false" ht="12.75" hidden="false" customHeight="true" outlineLevel="0" collapsed="false">
      <c r="A595" s="302" t="n">
        <v>592</v>
      </c>
      <c r="B595" s="303"/>
      <c r="C595" s="251"/>
      <c r="D595" s="278"/>
      <c r="E595" s="253"/>
      <c r="F595" s="280"/>
      <c r="G595" s="349"/>
      <c r="H595" s="280" t="str">
        <f aca="false">IF(G595="","",IF(LEN(G595)&gt;14,G595,REPLACE(REPLACE(G595,1,3,"XXX"),13,2,"XX")))</f>
        <v/>
      </c>
      <c r="I595" s="250"/>
      <c r="J595" s="250"/>
      <c r="K595" s="250"/>
      <c r="L595" s="303"/>
      <c r="M595" s="287"/>
      <c r="N595" s="287"/>
      <c r="O595" s="287"/>
      <c r="P595" s="287"/>
      <c r="Q595" s="287"/>
      <c r="R595" s="287"/>
      <c r="S595" s="287"/>
      <c r="T595" s="287"/>
      <c r="U595" s="287"/>
      <c r="V595" s="287"/>
      <c r="W595" s="287"/>
      <c r="X595" s="287"/>
      <c r="Y595" s="287"/>
      <c r="Z595" s="287"/>
    </row>
    <row r="596" customFormat="false" ht="12.75" hidden="false" customHeight="true" outlineLevel="0" collapsed="false">
      <c r="A596" s="302" t="n">
        <v>593</v>
      </c>
      <c r="B596" s="303"/>
      <c r="C596" s="251"/>
      <c r="D596" s="278"/>
      <c r="E596" s="253"/>
      <c r="F596" s="280"/>
      <c r="G596" s="349"/>
      <c r="H596" s="280" t="str">
        <f aca="false">IF(G596="","",IF(LEN(G596)&gt;14,G596,REPLACE(REPLACE(G596,1,3,"XXX"),13,2,"XX")))</f>
        <v/>
      </c>
      <c r="I596" s="250"/>
      <c r="J596" s="250"/>
      <c r="K596" s="250"/>
      <c r="L596" s="303"/>
      <c r="M596" s="287"/>
      <c r="N596" s="287"/>
      <c r="O596" s="287"/>
      <c r="P596" s="287"/>
      <c r="Q596" s="287"/>
      <c r="R596" s="287"/>
      <c r="S596" s="287"/>
      <c r="T596" s="287"/>
      <c r="U596" s="287"/>
      <c r="V596" s="287"/>
      <c r="W596" s="287"/>
      <c r="X596" s="287"/>
      <c r="Y596" s="287"/>
      <c r="Z596" s="287"/>
    </row>
    <row r="597" customFormat="false" ht="12.75" hidden="false" customHeight="true" outlineLevel="0" collapsed="false">
      <c r="A597" s="302" t="n">
        <v>594</v>
      </c>
      <c r="B597" s="303"/>
      <c r="C597" s="251"/>
      <c r="D597" s="278"/>
      <c r="E597" s="253"/>
      <c r="F597" s="280"/>
      <c r="G597" s="349"/>
      <c r="H597" s="280" t="str">
        <f aca="false">IF(G597="","",IF(LEN(G597)&gt;14,G597,REPLACE(REPLACE(G597,1,3,"XXX"),13,2,"XX")))</f>
        <v/>
      </c>
      <c r="I597" s="250"/>
      <c r="J597" s="250"/>
      <c r="K597" s="250"/>
      <c r="L597" s="303"/>
      <c r="M597" s="287"/>
      <c r="N597" s="287"/>
      <c r="O597" s="287"/>
      <c r="P597" s="287"/>
      <c r="Q597" s="287"/>
      <c r="R597" s="287"/>
      <c r="S597" s="287"/>
      <c r="T597" s="287"/>
      <c r="U597" s="287"/>
      <c r="V597" s="287"/>
      <c r="W597" s="287"/>
      <c r="X597" s="287"/>
      <c r="Y597" s="287"/>
      <c r="Z597" s="287"/>
    </row>
    <row r="598" customFormat="false" ht="12.75" hidden="false" customHeight="true" outlineLevel="0" collapsed="false">
      <c r="A598" s="302" t="n">
        <v>595</v>
      </c>
      <c r="B598" s="303"/>
      <c r="C598" s="251"/>
      <c r="D598" s="278"/>
      <c r="E598" s="253"/>
      <c r="F598" s="280"/>
      <c r="G598" s="349"/>
      <c r="H598" s="280" t="str">
        <f aca="false">IF(G598="","",IF(LEN(G598)&gt;14,G598,REPLACE(REPLACE(G598,1,3,"XXX"),13,2,"XX")))</f>
        <v/>
      </c>
      <c r="I598" s="250"/>
      <c r="J598" s="250"/>
      <c r="K598" s="250"/>
      <c r="L598" s="303"/>
      <c r="M598" s="287"/>
      <c r="N598" s="287"/>
      <c r="O598" s="287"/>
      <c r="P598" s="287"/>
      <c r="Q598" s="287"/>
      <c r="R598" s="287"/>
      <c r="S598" s="287"/>
      <c r="T598" s="287"/>
      <c r="U598" s="287"/>
      <c r="V598" s="287"/>
      <c r="W598" s="287"/>
      <c r="X598" s="287"/>
      <c r="Y598" s="287"/>
      <c r="Z598" s="287"/>
    </row>
    <row r="599" customFormat="false" ht="12.75" hidden="false" customHeight="true" outlineLevel="0" collapsed="false">
      <c r="A599" s="302" t="n">
        <v>596</v>
      </c>
      <c r="B599" s="303"/>
      <c r="C599" s="251"/>
      <c r="D599" s="278"/>
      <c r="E599" s="253"/>
      <c r="F599" s="280"/>
      <c r="G599" s="349"/>
      <c r="H599" s="280" t="str">
        <f aca="false">IF(G599="","",IF(LEN(G599)&gt;14,G599,REPLACE(REPLACE(G599,1,3,"XXX"),13,2,"XX")))</f>
        <v/>
      </c>
      <c r="I599" s="250"/>
      <c r="J599" s="250"/>
      <c r="K599" s="250"/>
      <c r="L599" s="303"/>
      <c r="M599" s="287"/>
      <c r="N599" s="287"/>
      <c r="O599" s="287"/>
      <c r="P599" s="287"/>
      <c r="Q599" s="287"/>
      <c r="R599" s="287"/>
      <c r="S599" s="287"/>
      <c r="T599" s="287"/>
      <c r="U599" s="287"/>
      <c r="V599" s="287"/>
      <c r="W599" s="287"/>
      <c r="X599" s="287"/>
      <c r="Y599" s="287"/>
      <c r="Z599" s="287"/>
    </row>
    <row r="600" customFormat="false" ht="12.75" hidden="false" customHeight="true" outlineLevel="0" collapsed="false">
      <c r="A600" s="302" t="n">
        <v>597</v>
      </c>
      <c r="B600" s="303"/>
      <c r="C600" s="251"/>
      <c r="D600" s="278"/>
      <c r="E600" s="253"/>
      <c r="F600" s="280"/>
      <c r="G600" s="349"/>
      <c r="H600" s="280" t="str">
        <f aca="false">IF(G600="","",IF(LEN(G600)&gt;14,G600,REPLACE(REPLACE(G600,1,3,"XXX"),13,2,"XX")))</f>
        <v/>
      </c>
      <c r="I600" s="250"/>
      <c r="J600" s="250"/>
      <c r="K600" s="250"/>
      <c r="L600" s="303"/>
      <c r="M600" s="287"/>
      <c r="N600" s="287"/>
      <c r="O600" s="287"/>
      <c r="P600" s="287"/>
      <c r="Q600" s="287"/>
      <c r="R600" s="287"/>
      <c r="S600" s="287"/>
      <c r="T600" s="287"/>
      <c r="U600" s="287"/>
      <c r="V600" s="287"/>
      <c r="W600" s="287"/>
      <c r="X600" s="287"/>
      <c r="Y600" s="287"/>
      <c r="Z600" s="287"/>
    </row>
    <row r="601" customFormat="false" ht="12.75" hidden="false" customHeight="true" outlineLevel="0" collapsed="false">
      <c r="A601" s="302" t="n">
        <v>598</v>
      </c>
      <c r="B601" s="303"/>
      <c r="C601" s="251"/>
      <c r="D601" s="278"/>
      <c r="E601" s="253"/>
      <c r="F601" s="280"/>
      <c r="G601" s="349"/>
      <c r="H601" s="280" t="str">
        <f aca="false">IF(G601="","",IF(LEN(G601)&gt;14,G601,REPLACE(REPLACE(G601,1,3,"XXX"),13,2,"XX")))</f>
        <v/>
      </c>
      <c r="I601" s="250"/>
      <c r="J601" s="250"/>
      <c r="K601" s="250"/>
      <c r="L601" s="303"/>
      <c r="M601" s="287"/>
      <c r="N601" s="287"/>
      <c r="O601" s="287"/>
      <c r="P601" s="287"/>
      <c r="Q601" s="287"/>
      <c r="R601" s="287"/>
      <c r="S601" s="287"/>
      <c r="T601" s="287"/>
      <c r="U601" s="287"/>
      <c r="V601" s="287"/>
      <c r="W601" s="287"/>
      <c r="X601" s="287"/>
      <c r="Y601" s="287"/>
      <c r="Z601" s="287"/>
    </row>
    <row r="602" customFormat="false" ht="12.75" hidden="false" customHeight="true" outlineLevel="0" collapsed="false">
      <c r="A602" s="302" t="n">
        <v>599</v>
      </c>
      <c r="B602" s="303"/>
      <c r="C602" s="251"/>
      <c r="D602" s="278"/>
      <c r="E602" s="253"/>
      <c r="F602" s="280"/>
      <c r="G602" s="349"/>
      <c r="H602" s="280" t="str">
        <f aca="false">IF(G602="","",IF(LEN(G602)&gt;14,G602,REPLACE(REPLACE(G602,1,3,"XXX"),13,2,"XX")))</f>
        <v/>
      </c>
      <c r="I602" s="250"/>
      <c r="J602" s="250"/>
      <c r="K602" s="250"/>
      <c r="L602" s="303"/>
      <c r="M602" s="287"/>
      <c r="N602" s="287"/>
      <c r="O602" s="287"/>
      <c r="P602" s="287"/>
      <c r="Q602" s="287"/>
      <c r="R602" s="287"/>
      <c r="S602" s="287"/>
      <c r="T602" s="287"/>
      <c r="U602" s="287"/>
      <c r="V602" s="287"/>
      <c r="W602" s="287"/>
      <c r="X602" s="287"/>
      <c r="Y602" s="287"/>
      <c r="Z602" s="287"/>
    </row>
    <row r="603" customFormat="false" ht="12.75" hidden="false" customHeight="true" outlineLevel="0" collapsed="false">
      <c r="A603" s="302" t="n">
        <v>600</v>
      </c>
      <c r="B603" s="303"/>
      <c r="C603" s="251"/>
      <c r="D603" s="278"/>
      <c r="E603" s="253"/>
      <c r="F603" s="280"/>
      <c r="G603" s="349"/>
      <c r="H603" s="280" t="str">
        <f aca="false">IF(G603="","",IF(LEN(G603)&gt;14,G603,REPLACE(REPLACE(G603,1,3,"XXX"),13,2,"XX")))</f>
        <v/>
      </c>
      <c r="I603" s="250"/>
      <c r="J603" s="250"/>
      <c r="K603" s="250"/>
      <c r="L603" s="303"/>
      <c r="M603" s="287"/>
      <c r="N603" s="287"/>
      <c r="O603" s="287"/>
      <c r="P603" s="287"/>
      <c r="Q603" s="287"/>
      <c r="R603" s="287"/>
      <c r="S603" s="287"/>
      <c r="T603" s="287"/>
      <c r="U603" s="287"/>
      <c r="V603" s="287"/>
      <c r="W603" s="287"/>
      <c r="X603" s="287"/>
      <c r="Y603" s="287"/>
      <c r="Z603" s="287"/>
    </row>
    <row r="604" customFormat="false" ht="12.75" hidden="false" customHeight="true" outlineLevel="0" collapsed="false">
      <c r="A604" s="302" t="n">
        <v>601</v>
      </c>
      <c r="B604" s="303"/>
      <c r="C604" s="251"/>
      <c r="D604" s="278"/>
      <c r="E604" s="253"/>
      <c r="F604" s="280"/>
      <c r="G604" s="349"/>
      <c r="H604" s="280" t="str">
        <f aca="false">IF(G604="","",IF(LEN(G604)&gt;14,G604,REPLACE(REPLACE(G604,1,3,"XXX"),13,2,"XX")))</f>
        <v/>
      </c>
      <c r="I604" s="250"/>
      <c r="J604" s="250"/>
      <c r="K604" s="250"/>
      <c r="L604" s="303"/>
      <c r="M604" s="287"/>
      <c r="N604" s="287"/>
      <c r="O604" s="287"/>
      <c r="P604" s="287"/>
      <c r="Q604" s="287"/>
      <c r="R604" s="287"/>
      <c r="S604" s="287"/>
      <c r="T604" s="287"/>
      <c r="U604" s="287"/>
      <c r="V604" s="287"/>
      <c r="W604" s="287"/>
      <c r="X604" s="287"/>
      <c r="Y604" s="287"/>
      <c r="Z604" s="287"/>
    </row>
    <row r="605" customFormat="false" ht="12.75" hidden="false" customHeight="true" outlineLevel="0" collapsed="false">
      <c r="A605" s="302" t="n">
        <v>602</v>
      </c>
      <c r="B605" s="303"/>
      <c r="C605" s="251"/>
      <c r="D605" s="278"/>
      <c r="E605" s="253"/>
      <c r="F605" s="280"/>
      <c r="G605" s="349"/>
      <c r="H605" s="280" t="str">
        <f aca="false">IF(G605="","",IF(LEN(G605)&gt;14,G605,REPLACE(REPLACE(G605,1,3,"XXX"),13,2,"XX")))</f>
        <v/>
      </c>
      <c r="I605" s="250"/>
      <c r="J605" s="250"/>
      <c r="K605" s="250"/>
      <c r="L605" s="303"/>
      <c r="M605" s="287"/>
      <c r="N605" s="287"/>
      <c r="O605" s="287"/>
      <c r="P605" s="287"/>
      <c r="Q605" s="287"/>
      <c r="R605" s="287"/>
      <c r="S605" s="287"/>
      <c r="T605" s="287"/>
      <c r="U605" s="287"/>
      <c r="V605" s="287"/>
      <c r="W605" s="287"/>
      <c r="X605" s="287"/>
      <c r="Y605" s="287"/>
      <c r="Z605" s="287"/>
    </row>
    <row r="606" customFormat="false" ht="12.75" hidden="false" customHeight="true" outlineLevel="0" collapsed="false">
      <c r="A606" s="302" t="n">
        <v>603</v>
      </c>
      <c r="B606" s="303"/>
      <c r="C606" s="251"/>
      <c r="D606" s="278"/>
      <c r="E606" s="253"/>
      <c r="F606" s="280"/>
      <c r="G606" s="349"/>
      <c r="H606" s="280" t="str">
        <f aca="false">IF(G606="","",IF(LEN(G606)&gt;14,G606,REPLACE(REPLACE(G606,1,3,"XXX"),13,2,"XX")))</f>
        <v/>
      </c>
      <c r="I606" s="250"/>
      <c r="J606" s="250"/>
      <c r="K606" s="250"/>
      <c r="L606" s="303"/>
      <c r="M606" s="287"/>
      <c r="N606" s="287"/>
      <c r="O606" s="287"/>
      <c r="P606" s="287"/>
      <c r="Q606" s="287"/>
      <c r="R606" s="287"/>
      <c r="S606" s="287"/>
      <c r="T606" s="287"/>
      <c r="U606" s="287"/>
      <c r="V606" s="287"/>
      <c r="W606" s="287"/>
      <c r="X606" s="287"/>
      <c r="Y606" s="287"/>
      <c r="Z606" s="287"/>
    </row>
    <row r="607" customFormat="false" ht="12.75" hidden="false" customHeight="true" outlineLevel="0" collapsed="false">
      <c r="A607" s="302" t="n">
        <v>604</v>
      </c>
      <c r="B607" s="303"/>
      <c r="C607" s="251"/>
      <c r="D607" s="278"/>
      <c r="E607" s="253"/>
      <c r="F607" s="280"/>
      <c r="G607" s="349"/>
      <c r="H607" s="280" t="str">
        <f aca="false">IF(G607="","",IF(LEN(G607)&gt;14,G607,REPLACE(REPLACE(G607,1,3,"XXX"),13,2,"XX")))</f>
        <v/>
      </c>
      <c r="I607" s="250"/>
      <c r="J607" s="250"/>
      <c r="K607" s="250"/>
      <c r="L607" s="303"/>
      <c r="M607" s="287"/>
      <c r="N607" s="287"/>
      <c r="O607" s="287"/>
      <c r="P607" s="287"/>
      <c r="Q607" s="287"/>
      <c r="R607" s="287"/>
      <c r="S607" s="287"/>
      <c r="T607" s="287"/>
      <c r="U607" s="287"/>
      <c r="V607" s="287"/>
      <c r="W607" s="287"/>
      <c r="X607" s="287"/>
      <c r="Y607" s="287"/>
      <c r="Z607" s="287"/>
    </row>
    <row r="608" customFormat="false" ht="12.75" hidden="false" customHeight="true" outlineLevel="0" collapsed="false">
      <c r="A608" s="302" t="n">
        <v>605</v>
      </c>
      <c r="B608" s="303"/>
      <c r="C608" s="251"/>
      <c r="D608" s="278"/>
      <c r="E608" s="253"/>
      <c r="F608" s="280"/>
      <c r="G608" s="349"/>
      <c r="H608" s="280" t="str">
        <f aca="false">IF(G608="","",IF(LEN(G608)&gt;14,G608,REPLACE(REPLACE(G608,1,3,"XXX"),13,2,"XX")))</f>
        <v/>
      </c>
      <c r="I608" s="250"/>
      <c r="J608" s="250"/>
      <c r="K608" s="250"/>
      <c r="L608" s="303"/>
      <c r="M608" s="287"/>
      <c r="N608" s="287"/>
      <c r="O608" s="287"/>
      <c r="P608" s="287"/>
      <c r="Q608" s="287"/>
      <c r="R608" s="287"/>
      <c r="S608" s="287"/>
      <c r="T608" s="287"/>
      <c r="U608" s="287"/>
      <c r="V608" s="287"/>
      <c r="W608" s="287"/>
      <c r="X608" s="287"/>
      <c r="Y608" s="287"/>
      <c r="Z608" s="287"/>
    </row>
    <row r="609" customFormat="false" ht="12.75" hidden="false" customHeight="true" outlineLevel="0" collapsed="false">
      <c r="A609" s="302" t="n">
        <v>606</v>
      </c>
      <c r="B609" s="303"/>
      <c r="C609" s="251"/>
      <c r="D609" s="278"/>
      <c r="E609" s="253"/>
      <c r="F609" s="280"/>
      <c r="G609" s="349"/>
      <c r="H609" s="280" t="str">
        <f aca="false">IF(G609="","",IF(LEN(G609)&gt;14,G609,REPLACE(REPLACE(G609,1,3,"XXX"),13,2,"XX")))</f>
        <v/>
      </c>
      <c r="I609" s="250"/>
      <c r="J609" s="250"/>
      <c r="K609" s="250"/>
      <c r="L609" s="303"/>
      <c r="M609" s="287"/>
      <c r="N609" s="287"/>
      <c r="O609" s="287"/>
      <c r="P609" s="287"/>
      <c r="Q609" s="287"/>
      <c r="R609" s="287"/>
      <c r="S609" s="287"/>
      <c r="T609" s="287"/>
      <c r="U609" s="287"/>
      <c r="V609" s="287"/>
      <c r="W609" s="287"/>
      <c r="X609" s="287"/>
      <c r="Y609" s="287"/>
      <c r="Z609" s="287"/>
    </row>
    <row r="610" customFormat="false" ht="12.75" hidden="false" customHeight="true" outlineLevel="0" collapsed="false">
      <c r="A610" s="302" t="n">
        <v>607</v>
      </c>
      <c r="B610" s="303"/>
      <c r="C610" s="251"/>
      <c r="D610" s="278"/>
      <c r="E610" s="253"/>
      <c r="F610" s="280"/>
      <c r="G610" s="349"/>
      <c r="H610" s="280" t="str">
        <f aca="false">IF(G610="","",IF(LEN(G610)&gt;14,G610,REPLACE(REPLACE(G610,1,3,"XXX"),13,2,"XX")))</f>
        <v/>
      </c>
      <c r="I610" s="250"/>
      <c r="J610" s="250"/>
      <c r="K610" s="250"/>
      <c r="L610" s="303"/>
      <c r="M610" s="287"/>
      <c r="N610" s="287"/>
      <c r="O610" s="287"/>
      <c r="P610" s="287"/>
      <c r="Q610" s="287"/>
      <c r="R610" s="287"/>
      <c r="S610" s="287"/>
      <c r="T610" s="287"/>
      <c r="U610" s="287"/>
      <c r="V610" s="287"/>
      <c r="W610" s="287"/>
      <c r="X610" s="287"/>
      <c r="Y610" s="287"/>
      <c r="Z610" s="287"/>
    </row>
    <row r="611" customFormat="false" ht="12.75" hidden="false" customHeight="true" outlineLevel="0" collapsed="false">
      <c r="A611" s="302" t="n">
        <v>608</v>
      </c>
      <c r="B611" s="303"/>
      <c r="C611" s="251"/>
      <c r="D611" s="278"/>
      <c r="E611" s="253"/>
      <c r="F611" s="280"/>
      <c r="G611" s="349"/>
      <c r="H611" s="280" t="str">
        <f aca="false">IF(G611="","",IF(LEN(G611)&gt;14,G611,REPLACE(REPLACE(G611,1,3,"XXX"),13,2,"XX")))</f>
        <v/>
      </c>
      <c r="I611" s="250"/>
      <c r="J611" s="250"/>
      <c r="K611" s="250"/>
      <c r="L611" s="303"/>
      <c r="M611" s="287"/>
      <c r="N611" s="287"/>
      <c r="O611" s="287"/>
      <c r="P611" s="287"/>
      <c r="Q611" s="287"/>
      <c r="R611" s="287"/>
      <c r="S611" s="287"/>
      <c r="T611" s="287"/>
      <c r="U611" s="287"/>
      <c r="V611" s="287"/>
      <c r="W611" s="287"/>
      <c r="X611" s="287"/>
      <c r="Y611" s="287"/>
      <c r="Z611" s="287"/>
    </row>
    <row r="612" customFormat="false" ht="12.75" hidden="false" customHeight="true" outlineLevel="0" collapsed="false">
      <c r="A612" s="302" t="n">
        <v>609</v>
      </c>
      <c r="B612" s="303"/>
      <c r="C612" s="251"/>
      <c r="D612" s="278"/>
      <c r="E612" s="253"/>
      <c r="F612" s="280"/>
      <c r="G612" s="349"/>
      <c r="H612" s="280" t="str">
        <f aca="false">IF(G612="","",IF(LEN(G612)&gt;14,G612,REPLACE(REPLACE(G612,1,3,"XXX"),13,2,"XX")))</f>
        <v/>
      </c>
      <c r="I612" s="250"/>
      <c r="J612" s="250"/>
      <c r="K612" s="250"/>
      <c r="L612" s="303"/>
      <c r="M612" s="287"/>
      <c r="N612" s="287"/>
      <c r="O612" s="287"/>
      <c r="P612" s="287"/>
      <c r="Q612" s="287"/>
      <c r="R612" s="287"/>
      <c r="S612" s="287"/>
      <c r="T612" s="287"/>
      <c r="U612" s="287"/>
      <c r="V612" s="287"/>
      <c r="W612" s="287"/>
      <c r="X612" s="287"/>
      <c r="Y612" s="287"/>
      <c r="Z612" s="287"/>
    </row>
    <row r="613" customFormat="false" ht="12.75" hidden="false" customHeight="true" outlineLevel="0" collapsed="false">
      <c r="A613" s="302" t="n">
        <v>610</v>
      </c>
      <c r="B613" s="303"/>
      <c r="C613" s="251"/>
      <c r="D613" s="278"/>
      <c r="E613" s="253"/>
      <c r="F613" s="280"/>
      <c r="G613" s="349"/>
      <c r="H613" s="280" t="str">
        <f aca="false">IF(G613="","",IF(LEN(G613)&gt;14,G613,REPLACE(REPLACE(G613,1,3,"XXX"),13,2,"XX")))</f>
        <v/>
      </c>
      <c r="I613" s="250"/>
      <c r="J613" s="250"/>
      <c r="K613" s="250"/>
      <c r="L613" s="303"/>
      <c r="M613" s="287"/>
      <c r="N613" s="287"/>
      <c r="O613" s="287"/>
      <c r="P613" s="287"/>
      <c r="Q613" s="287"/>
      <c r="R613" s="287"/>
      <c r="S613" s="287"/>
      <c r="T613" s="287"/>
      <c r="U613" s="287"/>
      <c r="V613" s="287"/>
      <c r="W613" s="287"/>
      <c r="X613" s="287"/>
      <c r="Y613" s="287"/>
      <c r="Z613" s="287"/>
    </row>
    <row r="614" customFormat="false" ht="12.75" hidden="false" customHeight="true" outlineLevel="0" collapsed="false">
      <c r="A614" s="302" t="n">
        <v>611</v>
      </c>
      <c r="B614" s="303"/>
      <c r="C614" s="251"/>
      <c r="D614" s="278"/>
      <c r="E614" s="253"/>
      <c r="F614" s="280"/>
      <c r="G614" s="349"/>
      <c r="H614" s="280" t="str">
        <f aca="false">IF(G614="","",IF(LEN(G614)&gt;14,G614,REPLACE(REPLACE(G614,1,3,"XXX"),13,2,"XX")))</f>
        <v/>
      </c>
      <c r="I614" s="250"/>
      <c r="J614" s="250"/>
      <c r="K614" s="250"/>
      <c r="L614" s="303"/>
      <c r="M614" s="287"/>
      <c r="N614" s="287"/>
      <c r="O614" s="287"/>
      <c r="P614" s="287"/>
      <c r="Q614" s="287"/>
      <c r="R614" s="287"/>
      <c r="S614" s="287"/>
      <c r="T614" s="287"/>
      <c r="U614" s="287"/>
      <c r="V614" s="287"/>
      <c r="W614" s="287"/>
      <c r="X614" s="287"/>
      <c r="Y614" s="287"/>
      <c r="Z614" s="287"/>
    </row>
    <row r="615" customFormat="false" ht="12.75" hidden="false" customHeight="true" outlineLevel="0" collapsed="false">
      <c r="A615" s="302" t="n">
        <v>612</v>
      </c>
      <c r="B615" s="303"/>
      <c r="C615" s="251"/>
      <c r="D615" s="278"/>
      <c r="E615" s="253"/>
      <c r="F615" s="280"/>
      <c r="G615" s="349"/>
      <c r="H615" s="280" t="str">
        <f aca="false">IF(G615="","",IF(LEN(G615)&gt;14,G615,REPLACE(REPLACE(G615,1,3,"XXX"),13,2,"XX")))</f>
        <v/>
      </c>
      <c r="I615" s="250"/>
      <c r="J615" s="250"/>
      <c r="K615" s="250"/>
      <c r="L615" s="303"/>
      <c r="M615" s="287"/>
      <c r="N615" s="287"/>
      <c r="O615" s="287"/>
      <c r="P615" s="287"/>
      <c r="Q615" s="287"/>
      <c r="R615" s="287"/>
      <c r="S615" s="287"/>
      <c r="T615" s="287"/>
      <c r="U615" s="287"/>
      <c r="V615" s="287"/>
      <c r="W615" s="287"/>
      <c r="X615" s="287"/>
      <c r="Y615" s="287"/>
      <c r="Z615" s="287"/>
    </row>
    <row r="616" customFormat="false" ht="12.75" hidden="false" customHeight="true" outlineLevel="0" collapsed="false">
      <c r="A616" s="302" t="n">
        <v>613</v>
      </c>
      <c r="B616" s="303"/>
      <c r="C616" s="251"/>
      <c r="D616" s="278"/>
      <c r="E616" s="253"/>
      <c r="F616" s="280"/>
      <c r="G616" s="349"/>
      <c r="H616" s="280" t="str">
        <f aca="false">IF(G616="","",IF(LEN(G616)&gt;14,G616,REPLACE(REPLACE(G616,1,3,"XXX"),13,2,"XX")))</f>
        <v/>
      </c>
      <c r="I616" s="250"/>
      <c r="J616" s="250"/>
      <c r="K616" s="250"/>
      <c r="L616" s="303"/>
      <c r="M616" s="287"/>
      <c r="N616" s="287"/>
      <c r="O616" s="287"/>
      <c r="P616" s="287"/>
      <c r="Q616" s="287"/>
      <c r="R616" s="287"/>
      <c r="S616" s="287"/>
      <c r="T616" s="287"/>
      <c r="U616" s="287"/>
      <c r="V616" s="287"/>
      <c r="W616" s="287"/>
      <c r="X616" s="287"/>
      <c r="Y616" s="287"/>
      <c r="Z616" s="287"/>
    </row>
    <row r="617" customFormat="false" ht="12.75" hidden="false" customHeight="true" outlineLevel="0" collapsed="false">
      <c r="A617" s="302" t="n">
        <v>614</v>
      </c>
      <c r="B617" s="303"/>
      <c r="C617" s="251"/>
      <c r="D617" s="278"/>
      <c r="E617" s="253"/>
      <c r="F617" s="280"/>
      <c r="G617" s="349"/>
      <c r="H617" s="280" t="str">
        <f aca="false">IF(G617="","",IF(LEN(G617)&gt;14,G617,REPLACE(REPLACE(G617,1,3,"XXX"),13,2,"XX")))</f>
        <v/>
      </c>
      <c r="I617" s="250"/>
      <c r="J617" s="250"/>
      <c r="K617" s="250"/>
      <c r="L617" s="303"/>
      <c r="M617" s="287"/>
      <c r="N617" s="287"/>
      <c r="O617" s="287"/>
      <c r="P617" s="287"/>
      <c r="Q617" s="287"/>
      <c r="R617" s="287"/>
      <c r="S617" s="287"/>
      <c r="T617" s="287"/>
      <c r="U617" s="287"/>
      <c r="V617" s="287"/>
      <c r="W617" s="287"/>
      <c r="X617" s="287"/>
      <c r="Y617" s="287"/>
      <c r="Z617" s="287"/>
    </row>
    <row r="618" customFormat="false" ht="12.75" hidden="false" customHeight="true" outlineLevel="0" collapsed="false">
      <c r="A618" s="302" t="n">
        <v>615</v>
      </c>
      <c r="B618" s="303"/>
      <c r="C618" s="251"/>
      <c r="D618" s="278"/>
      <c r="E618" s="253"/>
      <c r="F618" s="280"/>
      <c r="G618" s="349"/>
      <c r="H618" s="280" t="str">
        <f aca="false">IF(G618="","",IF(LEN(G618)&gt;14,G618,REPLACE(REPLACE(G618,1,3,"XXX"),13,2,"XX")))</f>
        <v/>
      </c>
      <c r="I618" s="250"/>
      <c r="J618" s="250"/>
      <c r="K618" s="250"/>
      <c r="L618" s="303"/>
      <c r="M618" s="287"/>
      <c r="N618" s="287"/>
      <c r="O618" s="287"/>
      <c r="P618" s="287"/>
      <c r="Q618" s="287"/>
      <c r="R618" s="287"/>
      <c r="S618" s="287"/>
      <c r="T618" s="287"/>
      <c r="U618" s="287"/>
      <c r="V618" s="287"/>
      <c r="W618" s="287"/>
      <c r="X618" s="287"/>
      <c r="Y618" s="287"/>
      <c r="Z618" s="287"/>
    </row>
    <row r="619" customFormat="false" ht="12.75" hidden="false" customHeight="true" outlineLevel="0" collapsed="false">
      <c r="A619" s="302" t="n">
        <v>616</v>
      </c>
      <c r="B619" s="303"/>
      <c r="C619" s="251"/>
      <c r="D619" s="278"/>
      <c r="E619" s="253"/>
      <c r="F619" s="280"/>
      <c r="G619" s="349"/>
      <c r="H619" s="280" t="str">
        <f aca="false">IF(G619="","",IF(LEN(G619)&gt;14,G619,REPLACE(REPLACE(G619,1,3,"XXX"),13,2,"XX")))</f>
        <v/>
      </c>
      <c r="I619" s="250"/>
      <c r="J619" s="250"/>
      <c r="K619" s="250"/>
      <c r="L619" s="303"/>
      <c r="M619" s="287"/>
      <c r="N619" s="287"/>
      <c r="O619" s="287"/>
      <c r="P619" s="287"/>
      <c r="Q619" s="287"/>
      <c r="R619" s="287"/>
      <c r="S619" s="287"/>
      <c r="T619" s="287"/>
      <c r="U619" s="287"/>
      <c r="V619" s="287"/>
      <c r="W619" s="287"/>
      <c r="X619" s="287"/>
      <c r="Y619" s="287"/>
      <c r="Z619" s="287"/>
    </row>
    <row r="620" customFormat="false" ht="12.75" hidden="false" customHeight="true" outlineLevel="0" collapsed="false">
      <c r="A620" s="302" t="n">
        <v>617</v>
      </c>
      <c r="B620" s="303"/>
      <c r="C620" s="251"/>
      <c r="D620" s="278"/>
      <c r="E620" s="253"/>
      <c r="F620" s="280"/>
      <c r="G620" s="349"/>
      <c r="H620" s="280" t="str">
        <f aca="false">IF(G620="","",IF(LEN(G620)&gt;14,G620,REPLACE(REPLACE(G620,1,3,"XXX"),13,2,"XX")))</f>
        <v/>
      </c>
      <c r="I620" s="250"/>
      <c r="J620" s="250"/>
      <c r="K620" s="250"/>
      <c r="L620" s="303"/>
      <c r="M620" s="287"/>
      <c r="N620" s="287"/>
      <c r="O620" s="287"/>
      <c r="P620" s="287"/>
      <c r="Q620" s="287"/>
      <c r="R620" s="287"/>
      <c r="S620" s="287"/>
      <c r="T620" s="287"/>
      <c r="U620" s="287"/>
      <c r="V620" s="287"/>
      <c r="W620" s="287"/>
      <c r="X620" s="287"/>
      <c r="Y620" s="287"/>
      <c r="Z620" s="287"/>
    </row>
    <row r="621" customFormat="false" ht="12.75" hidden="false" customHeight="true" outlineLevel="0" collapsed="false">
      <c r="A621" s="302" t="n">
        <v>618</v>
      </c>
      <c r="B621" s="303"/>
      <c r="C621" s="251"/>
      <c r="D621" s="278"/>
      <c r="E621" s="253"/>
      <c r="F621" s="280"/>
      <c r="G621" s="349"/>
      <c r="H621" s="280" t="str">
        <f aca="false">IF(G621="","",IF(LEN(G621)&gt;14,G621,REPLACE(REPLACE(G621,1,3,"XXX"),13,2,"XX")))</f>
        <v/>
      </c>
      <c r="I621" s="250"/>
      <c r="J621" s="250"/>
      <c r="K621" s="250"/>
      <c r="L621" s="303"/>
      <c r="M621" s="287"/>
      <c r="N621" s="287"/>
      <c r="O621" s="287"/>
      <c r="P621" s="287"/>
      <c r="Q621" s="287"/>
      <c r="R621" s="287"/>
      <c r="S621" s="287"/>
      <c r="T621" s="287"/>
      <c r="U621" s="287"/>
      <c r="V621" s="287"/>
      <c r="W621" s="287"/>
      <c r="X621" s="287"/>
      <c r="Y621" s="287"/>
      <c r="Z621" s="287"/>
    </row>
    <row r="622" customFormat="false" ht="12.75" hidden="false" customHeight="true" outlineLevel="0" collapsed="false">
      <c r="A622" s="302" t="n">
        <v>619</v>
      </c>
      <c r="B622" s="303"/>
      <c r="C622" s="251"/>
      <c r="D622" s="278"/>
      <c r="E622" s="253"/>
      <c r="F622" s="280"/>
      <c r="G622" s="349"/>
      <c r="H622" s="280" t="str">
        <f aca="false">IF(G622="","",IF(LEN(G622)&gt;14,G622,REPLACE(REPLACE(G622,1,3,"XXX"),13,2,"XX")))</f>
        <v/>
      </c>
      <c r="I622" s="250"/>
      <c r="J622" s="250"/>
      <c r="K622" s="250"/>
      <c r="L622" s="303"/>
      <c r="M622" s="287"/>
      <c r="N622" s="287"/>
      <c r="O622" s="287"/>
      <c r="P622" s="287"/>
      <c r="Q622" s="287"/>
      <c r="R622" s="287"/>
      <c r="S622" s="287"/>
      <c r="T622" s="287"/>
      <c r="U622" s="287"/>
      <c r="V622" s="287"/>
      <c r="W622" s="287"/>
      <c r="X622" s="287"/>
      <c r="Y622" s="287"/>
      <c r="Z622" s="287"/>
    </row>
    <row r="623" customFormat="false" ht="12.75" hidden="false" customHeight="true" outlineLevel="0" collapsed="false">
      <c r="A623" s="302" t="n">
        <v>620</v>
      </c>
      <c r="B623" s="303"/>
      <c r="C623" s="251"/>
      <c r="D623" s="278"/>
      <c r="E623" s="253"/>
      <c r="F623" s="280"/>
      <c r="G623" s="349"/>
      <c r="H623" s="280" t="str">
        <f aca="false">IF(G623="","",IF(LEN(G623)&gt;14,G623,REPLACE(REPLACE(G623,1,3,"XXX"),13,2,"XX")))</f>
        <v/>
      </c>
      <c r="I623" s="250"/>
      <c r="J623" s="250"/>
      <c r="K623" s="250"/>
      <c r="L623" s="303"/>
      <c r="M623" s="287"/>
      <c r="N623" s="287"/>
      <c r="O623" s="287"/>
      <c r="P623" s="287"/>
      <c r="Q623" s="287"/>
      <c r="R623" s="287"/>
      <c r="S623" s="287"/>
      <c r="T623" s="287"/>
      <c r="U623" s="287"/>
      <c r="V623" s="287"/>
      <c r="W623" s="287"/>
      <c r="X623" s="287"/>
      <c r="Y623" s="287"/>
      <c r="Z623" s="287"/>
    </row>
    <row r="624" customFormat="false" ht="12.75" hidden="false" customHeight="true" outlineLevel="0" collapsed="false">
      <c r="A624" s="302" t="n">
        <v>621</v>
      </c>
      <c r="B624" s="303"/>
      <c r="C624" s="251"/>
      <c r="D624" s="278"/>
      <c r="E624" s="253"/>
      <c r="F624" s="280"/>
      <c r="G624" s="349"/>
      <c r="H624" s="280" t="str">
        <f aca="false">IF(G624="","",IF(LEN(G624)&gt;14,G624,REPLACE(REPLACE(G624,1,3,"XXX"),13,2,"XX")))</f>
        <v/>
      </c>
      <c r="I624" s="250"/>
      <c r="J624" s="250"/>
      <c r="K624" s="250"/>
      <c r="L624" s="303"/>
      <c r="M624" s="287"/>
      <c r="N624" s="287"/>
      <c r="O624" s="287"/>
      <c r="P624" s="287"/>
      <c r="Q624" s="287"/>
      <c r="R624" s="287"/>
      <c r="S624" s="287"/>
      <c r="T624" s="287"/>
      <c r="U624" s="287"/>
      <c r="V624" s="287"/>
      <c r="W624" s="287"/>
      <c r="X624" s="287"/>
      <c r="Y624" s="287"/>
      <c r="Z624" s="287"/>
    </row>
    <row r="625" customFormat="false" ht="12.75" hidden="false" customHeight="true" outlineLevel="0" collapsed="false">
      <c r="A625" s="302" t="n">
        <v>622</v>
      </c>
      <c r="B625" s="303"/>
      <c r="C625" s="251"/>
      <c r="D625" s="278"/>
      <c r="E625" s="253"/>
      <c r="F625" s="280"/>
      <c r="G625" s="349"/>
      <c r="H625" s="280" t="str">
        <f aca="false">IF(G625="","",IF(LEN(G625)&gt;14,G625,REPLACE(REPLACE(G625,1,3,"XXX"),13,2,"XX")))</f>
        <v/>
      </c>
      <c r="I625" s="250"/>
      <c r="J625" s="250"/>
      <c r="K625" s="250"/>
      <c r="L625" s="303"/>
      <c r="M625" s="287"/>
      <c r="N625" s="287"/>
      <c r="O625" s="287"/>
      <c r="P625" s="287"/>
      <c r="Q625" s="287"/>
      <c r="R625" s="287"/>
      <c r="S625" s="287"/>
      <c r="T625" s="287"/>
      <c r="U625" s="287"/>
      <c r="V625" s="287"/>
      <c r="W625" s="287"/>
      <c r="X625" s="287"/>
      <c r="Y625" s="287"/>
      <c r="Z625" s="287"/>
    </row>
    <row r="626" customFormat="false" ht="12.75" hidden="false" customHeight="true" outlineLevel="0" collapsed="false">
      <c r="A626" s="302" t="n">
        <v>623</v>
      </c>
      <c r="B626" s="303"/>
      <c r="C626" s="251"/>
      <c r="D626" s="278"/>
      <c r="E626" s="253"/>
      <c r="F626" s="280"/>
      <c r="G626" s="349"/>
      <c r="H626" s="280" t="str">
        <f aca="false">IF(G626="","",IF(LEN(G626)&gt;14,G626,REPLACE(REPLACE(G626,1,3,"XXX"),13,2,"XX")))</f>
        <v/>
      </c>
      <c r="I626" s="250"/>
      <c r="J626" s="250"/>
      <c r="K626" s="250"/>
      <c r="L626" s="303"/>
      <c r="M626" s="287"/>
      <c r="N626" s="287"/>
      <c r="O626" s="287"/>
      <c r="P626" s="287"/>
      <c r="Q626" s="287"/>
      <c r="R626" s="287"/>
      <c r="S626" s="287"/>
      <c r="T626" s="287"/>
      <c r="U626" s="287"/>
      <c r="V626" s="287"/>
      <c r="W626" s="287"/>
      <c r="X626" s="287"/>
      <c r="Y626" s="287"/>
      <c r="Z626" s="287"/>
    </row>
    <row r="627" customFormat="false" ht="12.75" hidden="false" customHeight="true" outlineLevel="0" collapsed="false">
      <c r="A627" s="302" t="n">
        <v>624</v>
      </c>
      <c r="B627" s="303"/>
      <c r="C627" s="251"/>
      <c r="D627" s="278"/>
      <c r="E627" s="253"/>
      <c r="F627" s="280"/>
      <c r="G627" s="349"/>
      <c r="H627" s="280" t="str">
        <f aca="false">IF(G627="","",IF(LEN(G627)&gt;14,G627,REPLACE(REPLACE(G627,1,3,"XXX"),13,2,"XX")))</f>
        <v/>
      </c>
      <c r="I627" s="250"/>
      <c r="J627" s="250"/>
      <c r="K627" s="250"/>
      <c r="L627" s="303"/>
      <c r="M627" s="287"/>
      <c r="N627" s="287"/>
      <c r="O627" s="287"/>
      <c r="P627" s="287"/>
      <c r="Q627" s="287"/>
      <c r="R627" s="287"/>
      <c r="S627" s="287"/>
      <c r="T627" s="287"/>
      <c r="U627" s="287"/>
      <c r="V627" s="287"/>
      <c r="W627" s="287"/>
      <c r="X627" s="287"/>
      <c r="Y627" s="287"/>
      <c r="Z627" s="287"/>
    </row>
    <row r="628" customFormat="false" ht="12.75" hidden="false" customHeight="true" outlineLevel="0" collapsed="false">
      <c r="A628" s="302" t="n">
        <v>625</v>
      </c>
      <c r="B628" s="303"/>
      <c r="C628" s="251"/>
      <c r="D628" s="278"/>
      <c r="E628" s="253"/>
      <c r="F628" s="280"/>
      <c r="G628" s="349"/>
      <c r="H628" s="280" t="str">
        <f aca="false">IF(G628="","",IF(LEN(G628)&gt;14,G628,REPLACE(REPLACE(G628,1,3,"XXX"),13,2,"XX")))</f>
        <v/>
      </c>
      <c r="I628" s="250"/>
      <c r="J628" s="250"/>
      <c r="K628" s="250"/>
      <c r="L628" s="303"/>
      <c r="M628" s="287"/>
      <c r="N628" s="287"/>
      <c r="O628" s="287"/>
      <c r="P628" s="287"/>
      <c r="Q628" s="287"/>
      <c r="R628" s="287"/>
      <c r="S628" s="287"/>
      <c r="T628" s="287"/>
      <c r="U628" s="287"/>
      <c r="V628" s="287"/>
      <c r="W628" s="287"/>
      <c r="X628" s="287"/>
      <c r="Y628" s="287"/>
      <c r="Z628" s="287"/>
    </row>
    <row r="629" customFormat="false" ht="12.75" hidden="false" customHeight="true" outlineLevel="0" collapsed="false">
      <c r="A629" s="302" t="n">
        <v>626</v>
      </c>
      <c r="B629" s="303"/>
      <c r="C629" s="251"/>
      <c r="D629" s="278"/>
      <c r="E629" s="253"/>
      <c r="F629" s="280"/>
      <c r="G629" s="349"/>
      <c r="H629" s="280" t="str">
        <f aca="false">IF(G629="","",IF(LEN(G629)&gt;14,G629,REPLACE(REPLACE(G629,1,3,"XXX"),13,2,"XX")))</f>
        <v/>
      </c>
      <c r="I629" s="250"/>
      <c r="J629" s="250"/>
      <c r="K629" s="250"/>
      <c r="L629" s="303"/>
      <c r="M629" s="287"/>
      <c r="N629" s="287"/>
      <c r="O629" s="287"/>
      <c r="P629" s="287"/>
      <c r="Q629" s="287"/>
      <c r="R629" s="287"/>
      <c r="S629" s="287"/>
      <c r="T629" s="287"/>
      <c r="U629" s="287"/>
      <c r="V629" s="287"/>
      <c r="W629" s="287"/>
      <c r="X629" s="287"/>
      <c r="Y629" s="287"/>
      <c r="Z629" s="287"/>
    </row>
    <row r="630" customFormat="false" ht="12.75" hidden="false" customHeight="true" outlineLevel="0" collapsed="false">
      <c r="A630" s="302" t="n">
        <v>627</v>
      </c>
      <c r="B630" s="303"/>
      <c r="C630" s="251"/>
      <c r="D630" s="278"/>
      <c r="E630" s="253"/>
      <c r="F630" s="280"/>
      <c r="G630" s="349"/>
      <c r="H630" s="280" t="str">
        <f aca="false">IF(G630="","",IF(LEN(G630)&gt;14,G630,REPLACE(REPLACE(G630,1,3,"XXX"),13,2,"XX")))</f>
        <v/>
      </c>
      <c r="I630" s="250"/>
      <c r="J630" s="250"/>
      <c r="K630" s="250"/>
      <c r="L630" s="303"/>
      <c r="M630" s="287"/>
      <c r="N630" s="287"/>
      <c r="O630" s="287"/>
      <c r="P630" s="287"/>
      <c r="Q630" s="287"/>
      <c r="R630" s="287"/>
      <c r="S630" s="287"/>
      <c r="T630" s="287"/>
      <c r="U630" s="287"/>
      <c r="V630" s="287"/>
      <c r="W630" s="287"/>
      <c r="X630" s="287"/>
      <c r="Y630" s="287"/>
      <c r="Z630" s="287"/>
    </row>
    <row r="631" customFormat="false" ht="12.75" hidden="false" customHeight="true" outlineLevel="0" collapsed="false">
      <c r="A631" s="302" t="n">
        <v>628</v>
      </c>
      <c r="B631" s="303"/>
      <c r="C631" s="251"/>
      <c r="D631" s="278"/>
      <c r="E631" s="253"/>
      <c r="F631" s="280"/>
      <c r="G631" s="349"/>
      <c r="H631" s="280" t="str">
        <f aca="false">IF(G631="","",IF(LEN(G631)&gt;14,G631,REPLACE(REPLACE(G631,1,3,"XXX"),13,2,"XX")))</f>
        <v/>
      </c>
      <c r="I631" s="250"/>
      <c r="J631" s="250"/>
      <c r="K631" s="250"/>
      <c r="L631" s="303"/>
      <c r="M631" s="287"/>
      <c r="N631" s="287"/>
      <c r="O631" s="287"/>
      <c r="P631" s="287"/>
      <c r="Q631" s="287"/>
      <c r="R631" s="287"/>
      <c r="S631" s="287"/>
      <c r="T631" s="287"/>
      <c r="U631" s="287"/>
      <c r="V631" s="287"/>
      <c r="W631" s="287"/>
      <c r="X631" s="287"/>
      <c r="Y631" s="287"/>
      <c r="Z631" s="287"/>
    </row>
    <row r="632" customFormat="false" ht="12.75" hidden="false" customHeight="true" outlineLevel="0" collapsed="false">
      <c r="A632" s="302" t="n">
        <v>629</v>
      </c>
      <c r="B632" s="303"/>
      <c r="C632" s="251"/>
      <c r="D632" s="278"/>
      <c r="E632" s="253"/>
      <c r="F632" s="280"/>
      <c r="G632" s="349"/>
      <c r="H632" s="280" t="str">
        <f aca="false">IF(G632="","",IF(LEN(G632)&gt;14,G632,REPLACE(REPLACE(G632,1,3,"XXX"),13,2,"XX")))</f>
        <v/>
      </c>
      <c r="I632" s="250"/>
      <c r="J632" s="250"/>
      <c r="K632" s="250"/>
      <c r="L632" s="303"/>
      <c r="M632" s="287"/>
      <c r="N632" s="287"/>
      <c r="O632" s="287"/>
      <c r="P632" s="287"/>
      <c r="Q632" s="287"/>
      <c r="R632" s="287"/>
      <c r="S632" s="287"/>
      <c r="T632" s="287"/>
      <c r="U632" s="287"/>
      <c r="V632" s="287"/>
      <c r="W632" s="287"/>
      <c r="X632" s="287"/>
      <c r="Y632" s="287"/>
      <c r="Z632" s="287"/>
    </row>
    <row r="633" customFormat="false" ht="12.75" hidden="false" customHeight="true" outlineLevel="0" collapsed="false">
      <c r="A633" s="302" t="n">
        <v>630</v>
      </c>
      <c r="B633" s="303"/>
      <c r="C633" s="251"/>
      <c r="D633" s="278"/>
      <c r="E633" s="253"/>
      <c r="F633" s="280"/>
      <c r="G633" s="349"/>
      <c r="H633" s="280" t="str">
        <f aca="false">IF(G633="","",IF(LEN(G633)&gt;14,G633,REPLACE(REPLACE(G633,1,3,"XXX"),13,2,"XX")))</f>
        <v/>
      </c>
      <c r="I633" s="250"/>
      <c r="J633" s="250"/>
      <c r="K633" s="250"/>
      <c r="L633" s="303"/>
      <c r="M633" s="287"/>
      <c r="N633" s="287"/>
      <c r="O633" s="287"/>
      <c r="P633" s="287"/>
      <c r="Q633" s="287"/>
      <c r="R633" s="287"/>
      <c r="S633" s="287"/>
      <c r="T633" s="287"/>
      <c r="U633" s="287"/>
      <c r="V633" s="287"/>
      <c r="W633" s="287"/>
      <c r="X633" s="287"/>
      <c r="Y633" s="287"/>
      <c r="Z633" s="287"/>
    </row>
    <row r="634" customFormat="false" ht="12.75" hidden="false" customHeight="true" outlineLevel="0" collapsed="false">
      <c r="A634" s="302" t="n">
        <v>631</v>
      </c>
      <c r="B634" s="303"/>
      <c r="C634" s="251"/>
      <c r="D634" s="278"/>
      <c r="E634" s="253"/>
      <c r="F634" s="280"/>
      <c r="G634" s="349"/>
      <c r="H634" s="280" t="str">
        <f aca="false">IF(G634="","",IF(LEN(G634)&gt;14,G634,REPLACE(REPLACE(G634,1,3,"XXX"),13,2,"XX")))</f>
        <v/>
      </c>
      <c r="I634" s="250"/>
      <c r="J634" s="250"/>
      <c r="K634" s="250"/>
      <c r="L634" s="303"/>
      <c r="M634" s="287"/>
      <c r="N634" s="287"/>
      <c r="O634" s="287"/>
      <c r="P634" s="287"/>
      <c r="Q634" s="287"/>
      <c r="R634" s="287"/>
      <c r="S634" s="287"/>
      <c r="T634" s="287"/>
      <c r="U634" s="287"/>
      <c r="V634" s="287"/>
      <c r="W634" s="287"/>
      <c r="X634" s="287"/>
      <c r="Y634" s="287"/>
      <c r="Z634" s="287"/>
    </row>
    <row r="635" customFormat="false" ht="12.75" hidden="false" customHeight="true" outlineLevel="0" collapsed="false">
      <c r="A635" s="302" t="n">
        <v>632</v>
      </c>
      <c r="B635" s="303"/>
      <c r="C635" s="251"/>
      <c r="D635" s="278"/>
      <c r="E635" s="253"/>
      <c r="F635" s="280"/>
      <c r="G635" s="349"/>
      <c r="H635" s="280" t="str">
        <f aca="false">IF(G635="","",IF(LEN(G635)&gt;14,G635,REPLACE(REPLACE(G635,1,3,"XXX"),13,2,"XX")))</f>
        <v/>
      </c>
      <c r="I635" s="250"/>
      <c r="J635" s="250"/>
      <c r="K635" s="250"/>
      <c r="L635" s="303"/>
      <c r="M635" s="287"/>
      <c r="N635" s="287"/>
      <c r="O635" s="287"/>
      <c r="P635" s="287"/>
      <c r="Q635" s="287"/>
      <c r="R635" s="287"/>
      <c r="S635" s="287"/>
      <c r="T635" s="287"/>
      <c r="U635" s="287"/>
      <c r="V635" s="287"/>
      <c r="W635" s="287"/>
      <c r="X635" s="287"/>
      <c r="Y635" s="287"/>
      <c r="Z635" s="287"/>
    </row>
    <row r="636" customFormat="false" ht="12.75" hidden="false" customHeight="true" outlineLevel="0" collapsed="false">
      <c r="A636" s="302" t="n">
        <v>633</v>
      </c>
      <c r="B636" s="303"/>
      <c r="C636" s="251"/>
      <c r="D636" s="278"/>
      <c r="E636" s="253"/>
      <c r="F636" s="280"/>
      <c r="G636" s="349"/>
      <c r="H636" s="280" t="str">
        <f aca="false">IF(G636="","",IF(LEN(G636)&gt;14,G636,REPLACE(REPLACE(G636,1,3,"XXX"),13,2,"XX")))</f>
        <v/>
      </c>
      <c r="I636" s="250"/>
      <c r="J636" s="250"/>
      <c r="K636" s="250"/>
      <c r="L636" s="303"/>
      <c r="M636" s="287"/>
      <c r="N636" s="287"/>
      <c r="O636" s="287"/>
      <c r="P636" s="287"/>
      <c r="Q636" s="287"/>
      <c r="R636" s="287"/>
      <c r="S636" s="287"/>
      <c r="T636" s="287"/>
      <c r="U636" s="287"/>
      <c r="V636" s="287"/>
      <c r="W636" s="287"/>
      <c r="X636" s="287"/>
      <c r="Y636" s="287"/>
      <c r="Z636" s="287"/>
    </row>
    <row r="637" customFormat="false" ht="12.75" hidden="false" customHeight="true" outlineLevel="0" collapsed="false">
      <c r="A637" s="302" t="n">
        <v>634</v>
      </c>
      <c r="B637" s="303"/>
      <c r="C637" s="251"/>
      <c r="D637" s="278"/>
      <c r="E637" s="253"/>
      <c r="F637" s="280"/>
      <c r="G637" s="349"/>
      <c r="H637" s="280" t="str">
        <f aca="false">IF(G637="","",IF(LEN(G637)&gt;14,G637,REPLACE(REPLACE(G637,1,3,"XXX"),13,2,"XX")))</f>
        <v/>
      </c>
      <c r="I637" s="250"/>
      <c r="J637" s="250"/>
      <c r="K637" s="250"/>
      <c r="L637" s="303"/>
      <c r="M637" s="287"/>
      <c r="N637" s="287"/>
      <c r="O637" s="287"/>
      <c r="P637" s="287"/>
      <c r="Q637" s="287"/>
      <c r="R637" s="287"/>
      <c r="S637" s="287"/>
      <c r="T637" s="287"/>
      <c r="U637" s="287"/>
      <c r="V637" s="287"/>
      <c r="W637" s="287"/>
      <c r="X637" s="287"/>
      <c r="Y637" s="287"/>
      <c r="Z637" s="287"/>
    </row>
    <row r="638" customFormat="false" ht="12.75" hidden="false" customHeight="true" outlineLevel="0" collapsed="false">
      <c r="A638" s="302" t="n">
        <v>635</v>
      </c>
      <c r="B638" s="303"/>
      <c r="C638" s="251"/>
      <c r="D638" s="278"/>
      <c r="E638" s="253"/>
      <c r="F638" s="280"/>
      <c r="G638" s="349"/>
      <c r="H638" s="280" t="str">
        <f aca="false">IF(G638="","",IF(LEN(G638)&gt;14,G638,REPLACE(REPLACE(G638,1,3,"XXX"),13,2,"XX")))</f>
        <v/>
      </c>
      <c r="I638" s="250"/>
      <c r="J638" s="250"/>
      <c r="K638" s="250"/>
      <c r="L638" s="303"/>
      <c r="M638" s="287"/>
      <c r="N638" s="287"/>
      <c r="O638" s="287"/>
      <c r="P638" s="287"/>
      <c r="Q638" s="287"/>
      <c r="R638" s="287"/>
      <c r="S638" s="287"/>
      <c r="T638" s="287"/>
      <c r="U638" s="287"/>
      <c r="V638" s="287"/>
      <c r="W638" s="287"/>
      <c r="X638" s="287"/>
      <c r="Y638" s="287"/>
      <c r="Z638" s="287"/>
    </row>
    <row r="639" customFormat="false" ht="12.75" hidden="false" customHeight="true" outlineLevel="0" collapsed="false">
      <c r="A639" s="302" t="n">
        <v>636</v>
      </c>
      <c r="B639" s="303"/>
      <c r="C639" s="251"/>
      <c r="D639" s="278"/>
      <c r="E639" s="253"/>
      <c r="F639" s="280"/>
      <c r="G639" s="349"/>
      <c r="H639" s="280" t="str">
        <f aca="false">IF(G639="","",IF(LEN(G639)&gt;14,G639,REPLACE(REPLACE(G639,1,3,"XXX"),13,2,"XX")))</f>
        <v/>
      </c>
      <c r="I639" s="250"/>
      <c r="J639" s="250"/>
      <c r="K639" s="250"/>
      <c r="L639" s="303"/>
      <c r="M639" s="287"/>
      <c r="N639" s="287"/>
      <c r="O639" s="287"/>
      <c r="P639" s="287"/>
      <c r="Q639" s="287"/>
      <c r="R639" s="287"/>
      <c r="S639" s="287"/>
      <c r="T639" s="287"/>
      <c r="U639" s="287"/>
      <c r="V639" s="287"/>
      <c r="W639" s="287"/>
      <c r="X639" s="287"/>
      <c r="Y639" s="287"/>
      <c r="Z639" s="287"/>
    </row>
    <row r="640" customFormat="false" ht="12.75" hidden="false" customHeight="true" outlineLevel="0" collapsed="false">
      <c r="A640" s="302" t="n">
        <v>637</v>
      </c>
      <c r="B640" s="303"/>
      <c r="C640" s="251"/>
      <c r="D640" s="278"/>
      <c r="E640" s="253"/>
      <c r="F640" s="280"/>
      <c r="G640" s="349"/>
      <c r="H640" s="280" t="str">
        <f aca="false">IF(G640="","",IF(LEN(G640)&gt;14,G640,REPLACE(REPLACE(G640,1,3,"XXX"),13,2,"XX")))</f>
        <v/>
      </c>
      <c r="I640" s="250"/>
      <c r="J640" s="250"/>
      <c r="K640" s="250"/>
      <c r="L640" s="303"/>
      <c r="M640" s="287"/>
      <c r="N640" s="287"/>
      <c r="O640" s="287"/>
      <c r="P640" s="287"/>
      <c r="Q640" s="287"/>
      <c r="R640" s="287"/>
      <c r="S640" s="287"/>
      <c r="T640" s="287"/>
      <c r="U640" s="287"/>
      <c r="V640" s="287"/>
      <c r="W640" s="287"/>
      <c r="X640" s="287"/>
      <c r="Y640" s="287"/>
      <c r="Z640" s="287"/>
    </row>
    <row r="641" customFormat="false" ht="12.75" hidden="false" customHeight="true" outlineLevel="0" collapsed="false">
      <c r="A641" s="302" t="n">
        <v>638</v>
      </c>
      <c r="B641" s="303"/>
      <c r="C641" s="251"/>
      <c r="D641" s="278"/>
      <c r="E641" s="253"/>
      <c r="F641" s="280"/>
      <c r="G641" s="349"/>
      <c r="H641" s="280" t="str">
        <f aca="false">IF(G641="","",IF(LEN(G641)&gt;14,G641,REPLACE(REPLACE(G641,1,3,"XXX"),13,2,"XX")))</f>
        <v/>
      </c>
      <c r="I641" s="250"/>
      <c r="J641" s="250"/>
      <c r="K641" s="250"/>
      <c r="L641" s="303"/>
      <c r="M641" s="287"/>
      <c r="N641" s="287"/>
      <c r="O641" s="287"/>
      <c r="P641" s="287"/>
      <c r="Q641" s="287"/>
      <c r="R641" s="287"/>
      <c r="S641" s="287"/>
      <c r="T641" s="287"/>
      <c r="U641" s="287"/>
      <c r="V641" s="287"/>
      <c r="W641" s="287"/>
      <c r="X641" s="287"/>
      <c r="Y641" s="287"/>
      <c r="Z641" s="287"/>
    </row>
    <row r="642" customFormat="false" ht="12.75" hidden="false" customHeight="true" outlineLevel="0" collapsed="false">
      <c r="A642" s="302" t="n">
        <v>639</v>
      </c>
      <c r="B642" s="303"/>
      <c r="C642" s="251"/>
      <c r="D642" s="278"/>
      <c r="E642" s="253"/>
      <c r="F642" s="280"/>
      <c r="G642" s="349"/>
      <c r="H642" s="280" t="str">
        <f aca="false">IF(G642="","",IF(LEN(G642)&gt;14,G642,REPLACE(REPLACE(G642,1,3,"XXX"),13,2,"XX")))</f>
        <v/>
      </c>
      <c r="I642" s="250"/>
      <c r="J642" s="250"/>
      <c r="K642" s="250"/>
      <c r="L642" s="303"/>
      <c r="M642" s="287"/>
      <c r="N642" s="287"/>
      <c r="O642" s="287"/>
      <c r="P642" s="287"/>
      <c r="Q642" s="287"/>
      <c r="R642" s="287"/>
      <c r="S642" s="287"/>
      <c r="T642" s="287"/>
      <c r="U642" s="287"/>
      <c r="V642" s="287"/>
      <c r="W642" s="287"/>
      <c r="X642" s="287"/>
      <c r="Y642" s="287"/>
      <c r="Z642" s="287"/>
    </row>
    <row r="643" customFormat="false" ht="12.75" hidden="false" customHeight="true" outlineLevel="0" collapsed="false">
      <c r="A643" s="302" t="n">
        <v>640</v>
      </c>
      <c r="B643" s="303"/>
      <c r="C643" s="251"/>
      <c r="D643" s="278"/>
      <c r="E643" s="253"/>
      <c r="F643" s="280"/>
      <c r="G643" s="349"/>
      <c r="H643" s="280" t="str">
        <f aca="false">IF(G643="","",IF(LEN(G643)&gt;14,G643,REPLACE(REPLACE(G643,1,3,"XXX"),13,2,"XX")))</f>
        <v/>
      </c>
      <c r="I643" s="250"/>
      <c r="J643" s="250"/>
      <c r="K643" s="250"/>
      <c r="L643" s="303"/>
      <c r="M643" s="287"/>
      <c r="N643" s="287"/>
      <c r="O643" s="287"/>
      <c r="P643" s="287"/>
      <c r="Q643" s="287"/>
      <c r="R643" s="287"/>
      <c r="S643" s="287"/>
      <c r="T643" s="287"/>
      <c r="U643" s="287"/>
      <c r="V643" s="287"/>
      <c r="W643" s="287"/>
      <c r="X643" s="287"/>
      <c r="Y643" s="287"/>
      <c r="Z643" s="287"/>
    </row>
    <row r="644" customFormat="false" ht="12.75" hidden="false" customHeight="true" outlineLevel="0" collapsed="false">
      <c r="A644" s="302" t="n">
        <v>641</v>
      </c>
      <c r="B644" s="303"/>
      <c r="C644" s="251"/>
      <c r="D644" s="278"/>
      <c r="E644" s="253"/>
      <c r="F644" s="280"/>
      <c r="G644" s="349"/>
      <c r="H644" s="280" t="str">
        <f aca="false">IF(G644="","",IF(LEN(G644)&gt;14,G644,REPLACE(REPLACE(G644,1,3,"XXX"),13,2,"XX")))</f>
        <v/>
      </c>
      <c r="I644" s="250"/>
      <c r="J644" s="250"/>
      <c r="K644" s="250"/>
      <c r="L644" s="303"/>
      <c r="M644" s="287"/>
      <c r="N644" s="287"/>
      <c r="O644" s="287"/>
      <c r="P644" s="287"/>
      <c r="Q644" s="287"/>
      <c r="R644" s="287"/>
      <c r="S644" s="287"/>
      <c r="T644" s="287"/>
      <c r="U644" s="287"/>
      <c r="V644" s="287"/>
      <c r="W644" s="287"/>
      <c r="X644" s="287"/>
      <c r="Y644" s="287"/>
      <c r="Z644" s="287"/>
    </row>
    <row r="645" customFormat="false" ht="12.75" hidden="false" customHeight="true" outlineLevel="0" collapsed="false">
      <c r="A645" s="302" t="n">
        <v>642</v>
      </c>
      <c r="B645" s="303"/>
      <c r="C645" s="251"/>
      <c r="D645" s="278"/>
      <c r="E645" s="253"/>
      <c r="F645" s="280"/>
      <c r="G645" s="349"/>
      <c r="H645" s="280" t="str">
        <f aca="false">IF(G645="","",IF(LEN(G645)&gt;14,G645,REPLACE(REPLACE(G645,1,3,"XXX"),13,2,"XX")))</f>
        <v/>
      </c>
      <c r="I645" s="250"/>
      <c r="J645" s="250"/>
      <c r="K645" s="250"/>
      <c r="L645" s="303"/>
      <c r="M645" s="287"/>
      <c r="N645" s="287"/>
      <c r="O645" s="287"/>
      <c r="P645" s="287"/>
      <c r="Q645" s="287"/>
      <c r="R645" s="287"/>
      <c r="S645" s="287"/>
      <c r="T645" s="287"/>
      <c r="U645" s="287"/>
      <c r="V645" s="287"/>
      <c r="W645" s="287"/>
      <c r="X645" s="287"/>
      <c r="Y645" s="287"/>
      <c r="Z645" s="287"/>
    </row>
    <row r="646" customFormat="false" ht="12.75" hidden="false" customHeight="true" outlineLevel="0" collapsed="false">
      <c r="A646" s="302" t="n">
        <v>643</v>
      </c>
      <c r="B646" s="303"/>
      <c r="C646" s="251"/>
      <c r="D646" s="278"/>
      <c r="E646" s="253"/>
      <c r="F646" s="280"/>
      <c r="G646" s="349"/>
      <c r="H646" s="280" t="str">
        <f aca="false">IF(G646="","",IF(LEN(G646)&gt;14,G646,REPLACE(REPLACE(G646,1,3,"XXX"),13,2,"XX")))</f>
        <v/>
      </c>
      <c r="I646" s="250"/>
      <c r="J646" s="250"/>
      <c r="K646" s="250"/>
      <c r="L646" s="303"/>
      <c r="M646" s="287"/>
      <c r="N646" s="287"/>
      <c r="O646" s="287"/>
      <c r="P646" s="287"/>
      <c r="Q646" s="287"/>
      <c r="R646" s="287"/>
      <c r="S646" s="287"/>
      <c r="T646" s="287"/>
      <c r="U646" s="287"/>
      <c r="V646" s="287"/>
      <c r="W646" s="287"/>
      <c r="X646" s="287"/>
      <c r="Y646" s="287"/>
      <c r="Z646" s="287"/>
    </row>
    <row r="647" customFormat="false" ht="12.75" hidden="false" customHeight="true" outlineLevel="0" collapsed="false">
      <c r="A647" s="302" t="n">
        <v>644</v>
      </c>
      <c r="B647" s="303"/>
      <c r="C647" s="251"/>
      <c r="D647" s="278"/>
      <c r="E647" s="253"/>
      <c r="F647" s="280"/>
      <c r="G647" s="349"/>
      <c r="H647" s="280" t="str">
        <f aca="false">IF(G647="","",IF(LEN(G647)&gt;14,G647,REPLACE(REPLACE(G647,1,3,"XXX"),13,2,"XX")))</f>
        <v/>
      </c>
      <c r="I647" s="250"/>
      <c r="J647" s="250"/>
      <c r="K647" s="250"/>
      <c r="L647" s="303"/>
      <c r="M647" s="287"/>
      <c r="N647" s="287"/>
      <c r="O647" s="287"/>
      <c r="P647" s="287"/>
      <c r="Q647" s="287"/>
      <c r="R647" s="287"/>
      <c r="S647" s="287"/>
      <c r="T647" s="287"/>
      <c r="U647" s="287"/>
      <c r="V647" s="287"/>
      <c r="W647" s="287"/>
      <c r="X647" s="287"/>
      <c r="Y647" s="287"/>
      <c r="Z647" s="287"/>
    </row>
    <row r="648" customFormat="false" ht="12.75" hidden="false" customHeight="true" outlineLevel="0" collapsed="false">
      <c r="A648" s="302" t="n">
        <v>645</v>
      </c>
      <c r="B648" s="303"/>
      <c r="C648" s="251"/>
      <c r="D648" s="278"/>
      <c r="E648" s="253"/>
      <c r="F648" s="280"/>
      <c r="G648" s="349"/>
      <c r="H648" s="280" t="str">
        <f aca="false">IF(G648="","",IF(LEN(G648)&gt;14,G648,REPLACE(REPLACE(G648,1,3,"XXX"),13,2,"XX")))</f>
        <v/>
      </c>
      <c r="I648" s="250"/>
      <c r="J648" s="250"/>
      <c r="K648" s="250"/>
      <c r="L648" s="303"/>
      <c r="M648" s="287"/>
      <c r="N648" s="287"/>
      <c r="O648" s="287"/>
      <c r="P648" s="287"/>
      <c r="Q648" s="287"/>
      <c r="R648" s="287"/>
      <c r="S648" s="287"/>
      <c r="T648" s="287"/>
      <c r="U648" s="287"/>
      <c r="V648" s="287"/>
      <c r="W648" s="287"/>
      <c r="X648" s="287"/>
      <c r="Y648" s="287"/>
      <c r="Z648" s="287"/>
    </row>
    <row r="649" customFormat="false" ht="12.75" hidden="false" customHeight="true" outlineLevel="0" collapsed="false">
      <c r="A649" s="302" t="n">
        <v>646</v>
      </c>
      <c r="B649" s="303"/>
      <c r="C649" s="251"/>
      <c r="D649" s="278"/>
      <c r="E649" s="253"/>
      <c r="F649" s="280"/>
      <c r="G649" s="349"/>
      <c r="H649" s="280" t="str">
        <f aca="false">IF(G649="","",IF(LEN(G649)&gt;14,G649,REPLACE(REPLACE(G649,1,3,"XXX"),13,2,"XX")))</f>
        <v/>
      </c>
      <c r="I649" s="250"/>
      <c r="J649" s="250"/>
      <c r="K649" s="250"/>
      <c r="L649" s="303"/>
      <c r="M649" s="287"/>
      <c r="N649" s="287"/>
      <c r="O649" s="287"/>
      <c r="P649" s="287"/>
      <c r="Q649" s="287"/>
      <c r="R649" s="287"/>
      <c r="S649" s="287"/>
      <c r="T649" s="287"/>
      <c r="U649" s="287"/>
      <c r="V649" s="287"/>
      <c r="W649" s="287"/>
      <c r="X649" s="287"/>
      <c r="Y649" s="287"/>
      <c r="Z649" s="287"/>
    </row>
    <row r="650" customFormat="false" ht="12.75" hidden="false" customHeight="true" outlineLevel="0" collapsed="false">
      <c r="A650" s="302" t="n">
        <v>647</v>
      </c>
      <c r="B650" s="303"/>
      <c r="C650" s="251"/>
      <c r="D650" s="278"/>
      <c r="E650" s="253"/>
      <c r="F650" s="280"/>
      <c r="G650" s="349"/>
      <c r="H650" s="280" t="str">
        <f aca="false">IF(G650="","",IF(LEN(G650)&gt;14,G650,REPLACE(REPLACE(G650,1,3,"XXX"),13,2,"XX")))</f>
        <v/>
      </c>
      <c r="I650" s="250"/>
      <c r="J650" s="250"/>
      <c r="K650" s="250"/>
      <c r="L650" s="303"/>
      <c r="M650" s="287"/>
      <c r="N650" s="287"/>
      <c r="O650" s="287"/>
      <c r="P650" s="287"/>
      <c r="Q650" s="287"/>
      <c r="R650" s="287"/>
      <c r="S650" s="287"/>
      <c r="T650" s="287"/>
      <c r="U650" s="287"/>
      <c r="V650" s="287"/>
      <c r="W650" s="287"/>
      <c r="X650" s="287"/>
      <c r="Y650" s="287"/>
      <c r="Z650" s="287"/>
    </row>
    <row r="651" customFormat="false" ht="12.75" hidden="false" customHeight="true" outlineLevel="0" collapsed="false">
      <c r="A651" s="302" t="n">
        <v>648</v>
      </c>
      <c r="B651" s="303"/>
      <c r="C651" s="251"/>
      <c r="D651" s="278"/>
      <c r="E651" s="253"/>
      <c r="F651" s="280"/>
      <c r="G651" s="349"/>
      <c r="H651" s="280" t="str">
        <f aca="false">IF(G651="","",IF(LEN(G651)&gt;14,G651,REPLACE(REPLACE(G651,1,3,"XXX"),13,2,"XX")))</f>
        <v/>
      </c>
      <c r="I651" s="250"/>
      <c r="J651" s="250"/>
      <c r="K651" s="250"/>
      <c r="L651" s="303"/>
      <c r="M651" s="287"/>
      <c r="N651" s="287"/>
      <c r="O651" s="287"/>
      <c r="P651" s="287"/>
      <c r="Q651" s="287"/>
      <c r="R651" s="287"/>
      <c r="S651" s="287"/>
      <c r="T651" s="287"/>
      <c r="U651" s="287"/>
      <c r="V651" s="287"/>
      <c r="W651" s="287"/>
      <c r="X651" s="287"/>
      <c r="Y651" s="287"/>
      <c r="Z651" s="287"/>
    </row>
    <row r="652" customFormat="false" ht="12.75" hidden="false" customHeight="true" outlineLevel="0" collapsed="false">
      <c r="A652" s="302" t="n">
        <v>649</v>
      </c>
      <c r="B652" s="303"/>
      <c r="C652" s="251"/>
      <c r="D652" s="278"/>
      <c r="E652" s="253"/>
      <c r="F652" s="280"/>
      <c r="G652" s="349"/>
      <c r="H652" s="280" t="str">
        <f aca="false">IF(G652="","",IF(LEN(G652)&gt;14,G652,REPLACE(REPLACE(G652,1,3,"XXX"),13,2,"XX")))</f>
        <v/>
      </c>
      <c r="I652" s="250"/>
      <c r="J652" s="250"/>
      <c r="K652" s="250"/>
      <c r="L652" s="303"/>
      <c r="M652" s="287"/>
      <c r="N652" s="287"/>
      <c r="O652" s="287"/>
      <c r="P652" s="287"/>
      <c r="Q652" s="287"/>
      <c r="R652" s="287"/>
      <c r="S652" s="287"/>
      <c r="T652" s="287"/>
      <c r="U652" s="287"/>
      <c r="V652" s="287"/>
      <c r="W652" s="287"/>
      <c r="X652" s="287"/>
      <c r="Y652" s="287"/>
      <c r="Z652" s="287"/>
    </row>
    <row r="653" customFormat="false" ht="12.75" hidden="false" customHeight="true" outlineLevel="0" collapsed="false">
      <c r="A653" s="302" t="n">
        <v>650</v>
      </c>
      <c r="B653" s="303"/>
      <c r="C653" s="251"/>
      <c r="D653" s="278"/>
      <c r="E653" s="253"/>
      <c r="F653" s="280"/>
      <c r="G653" s="349"/>
      <c r="H653" s="280" t="str">
        <f aca="false">IF(G653="","",IF(LEN(G653)&gt;14,G653,REPLACE(REPLACE(G653,1,3,"XXX"),13,2,"XX")))</f>
        <v/>
      </c>
      <c r="I653" s="250"/>
      <c r="J653" s="250"/>
      <c r="K653" s="250"/>
      <c r="L653" s="303"/>
      <c r="M653" s="287"/>
      <c r="N653" s="287"/>
      <c r="O653" s="287"/>
      <c r="P653" s="287"/>
      <c r="Q653" s="287"/>
      <c r="R653" s="287"/>
      <c r="S653" s="287"/>
      <c r="T653" s="287"/>
      <c r="U653" s="287"/>
      <c r="V653" s="287"/>
      <c r="W653" s="287"/>
      <c r="X653" s="287"/>
      <c r="Y653" s="287"/>
      <c r="Z653" s="287"/>
    </row>
    <row r="654" customFormat="false" ht="12.75" hidden="false" customHeight="true" outlineLevel="0" collapsed="false">
      <c r="A654" s="302" t="n">
        <v>651</v>
      </c>
      <c r="B654" s="303"/>
      <c r="C654" s="251"/>
      <c r="D654" s="278"/>
      <c r="E654" s="253"/>
      <c r="F654" s="280"/>
      <c r="G654" s="349"/>
      <c r="H654" s="280" t="str">
        <f aca="false">IF(G654="","",IF(LEN(G654)&gt;14,G654,REPLACE(REPLACE(G654,1,3,"XXX"),13,2,"XX")))</f>
        <v/>
      </c>
      <c r="I654" s="250"/>
      <c r="J654" s="250"/>
      <c r="K654" s="250"/>
      <c r="L654" s="303"/>
      <c r="M654" s="287"/>
      <c r="N654" s="287"/>
      <c r="O654" s="287"/>
      <c r="P654" s="287"/>
      <c r="Q654" s="287"/>
      <c r="R654" s="287"/>
      <c r="S654" s="287"/>
      <c r="T654" s="287"/>
      <c r="U654" s="287"/>
      <c r="V654" s="287"/>
      <c r="W654" s="287"/>
      <c r="X654" s="287"/>
      <c r="Y654" s="287"/>
      <c r="Z654" s="287"/>
    </row>
    <row r="655" customFormat="false" ht="12.75" hidden="false" customHeight="true" outlineLevel="0" collapsed="false">
      <c r="A655" s="302" t="n">
        <v>652</v>
      </c>
      <c r="B655" s="303"/>
      <c r="C655" s="251"/>
      <c r="D655" s="278"/>
      <c r="E655" s="253"/>
      <c r="F655" s="280"/>
      <c r="G655" s="349"/>
      <c r="H655" s="280" t="str">
        <f aca="false">IF(G655="","",IF(LEN(G655)&gt;14,G655,REPLACE(REPLACE(G655,1,3,"XXX"),13,2,"XX")))</f>
        <v/>
      </c>
      <c r="I655" s="250"/>
      <c r="J655" s="250"/>
      <c r="K655" s="250"/>
      <c r="L655" s="303"/>
      <c r="M655" s="287"/>
      <c r="N655" s="287"/>
      <c r="O655" s="287"/>
      <c r="P655" s="287"/>
      <c r="Q655" s="287"/>
      <c r="R655" s="287"/>
      <c r="S655" s="287"/>
      <c r="T655" s="287"/>
      <c r="U655" s="287"/>
      <c r="V655" s="287"/>
      <c r="W655" s="287"/>
      <c r="X655" s="287"/>
      <c r="Y655" s="287"/>
      <c r="Z655" s="287"/>
    </row>
    <row r="656" customFormat="false" ht="12.75" hidden="false" customHeight="true" outlineLevel="0" collapsed="false">
      <c r="A656" s="302" t="n">
        <v>653</v>
      </c>
      <c r="B656" s="303"/>
      <c r="C656" s="251"/>
      <c r="D656" s="278"/>
      <c r="E656" s="253"/>
      <c r="F656" s="280"/>
      <c r="G656" s="349"/>
      <c r="H656" s="280" t="str">
        <f aca="false">IF(G656="","",IF(LEN(G656)&gt;14,G656,REPLACE(REPLACE(G656,1,3,"XXX"),13,2,"XX")))</f>
        <v/>
      </c>
      <c r="I656" s="250"/>
      <c r="J656" s="250"/>
      <c r="K656" s="250"/>
      <c r="L656" s="303"/>
      <c r="M656" s="287"/>
      <c r="N656" s="287"/>
      <c r="O656" s="287"/>
      <c r="P656" s="287"/>
      <c r="Q656" s="287"/>
      <c r="R656" s="287"/>
      <c r="S656" s="287"/>
      <c r="T656" s="287"/>
      <c r="U656" s="287"/>
      <c r="V656" s="287"/>
      <c r="W656" s="287"/>
      <c r="X656" s="287"/>
      <c r="Y656" s="287"/>
      <c r="Z656" s="287"/>
    </row>
    <row r="657" customFormat="false" ht="12.75" hidden="false" customHeight="true" outlineLevel="0" collapsed="false">
      <c r="A657" s="302" t="n">
        <v>654</v>
      </c>
      <c r="B657" s="303"/>
      <c r="C657" s="251"/>
      <c r="D657" s="278"/>
      <c r="E657" s="253"/>
      <c r="F657" s="280"/>
      <c r="G657" s="349"/>
      <c r="H657" s="280" t="str">
        <f aca="false">IF(G657="","",IF(LEN(G657)&gt;14,G657,REPLACE(REPLACE(G657,1,3,"XXX"),13,2,"XX")))</f>
        <v/>
      </c>
      <c r="I657" s="250"/>
      <c r="J657" s="250"/>
      <c r="K657" s="250"/>
      <c r="L657" s="303"/>
      <c r="M657" s="287"/>
      <c r="N657" s="287"/>
      <c r="O657" s="287"/>
      <c r="P657" s="287"/>
      <c r="Q657" s="287"/>
      <c r="R657" s="287"/>
      <c r="S657" s="287"/>
      <c r="T657" s="287"/>
      <c r="U657" s="287"/>
      <c r="V657" s="287"/>
      <c r="W657" s="287"/>
      <c r="X657" s="287"/>
      <c r="Y657" s="287"/>
      <c r="Z657" s="287"/>
    </row>
    <row r="658" customFormat="false" ht="12.75" hidden="false" customHeight="true" outlineLevel="0" collapsed="false">
      <c r="A658" s="302" t="n">
        <v>655</v>
      </c>
      <c r="B658" s="303"/>
      <c r="C658" s="251"/>
      <c r="D658" s="278"/>
      <c r="E658" s="253"/>
      <c r="F658" s="280"/>
      <c r="G658" s="349"/>
      <c r="H658" s="280" t="str">
        <f aca="false">IF(G658="","",IF(LEN(G658)&gt;14,G658,REPLACE(REPLACE(G658,1,3,"XXX"),13,2,"XX")))</f>
        <v/>
      </c>
      <c r="I658" s="250"/>
      <c r="J658" s="250"/>
      <c r="K658" s="250"/>
      <c r="L658" s="303"/>
      <c r="M658" s="287"/>
      <c r="N658" s="287"/>
      <c r="O658" s="287"/>
      <c r="P658" s="287"/>
      <c r="Q658" s="287"/>
      <c r="R658" s="287"/>
      <c r="S658" s="287"/>
      <c r="T658" s="287"/>
      <c r="U658" s="287"/>
      <c r="V658" s="287"/>
      <c r="W658" s="287"/>
      <c r="X658" s="287"/>
      <c r="Y658" s="287"/>
      <c r="Z658" s="287"/>
    </row>
    <row r="659" customFormat="false" ht="12.75" hidden="false" customHeight="true" outlineLevel="0" collapsed="false">
      <c r="A659" s="302" t="n">
        <v>656</v>
      </c>
      <c r="B659" s="303"/>
      <c r="C659" s="251"/>
      <c r="D659" s="278"/>
      <c r="E659" s="253"/>
      <c r="F659" s="280"/>
      <c r="G659" s="349"/>
      <c r="H659" s="280" t="str">
        <f aca="false">IF(G659="","",IF(LEN(G659)&gt;14,G659,REPLACE(REPLACE(G659,1,3,"XXX"),13,2,"XX")))</f>
        <v/>
      </c>
      <c r="I659" s="250"/>
      <c r="J659" s="250"/>
      <c r="K659" s="250"/>
      <c r="L659" s="303"/>
      <c r="M659" s="287"/>
      <c r="N659" s="287"/>
      <c r="O659" s="287"/>
      <c r="P659" s="287"/>
      <c r="Q659" s="287"/>
      <c r="R659" s="287"/>
      <c r="S659" s="287"/>
      <c r="T659" s="287"/>
      <c r="U659" s="287"/>
      <c r="V659" s="287"/>
      <c r="W659" s="287"/>
      <c r="X659" s="287"/>
      <c r="Y659" s="287"/>
      <c r="Z659" s="287"/>
    </row>
    <row r="660" customFormat="false" ht="12.75" hidden="false" customHeight="true" outlineLevel="0" collapsed="false">
      <c r="A660" s="302" t="n">
        <v>657</v>
      </c>
      <c r="B660" s="303"/>
      <c r="C660" s="251"/>
      <c r="D660" s="278"/>
      <c r="E660" s="253"/>
      <c r="F660" s="280"/>
      <c r="G660" s="349"/>
      <c r="H660" s="280" t="str">
        <f aca="false">IF(G660="","",IF(LEN(G660)&gt;14,G660,REPLACE(REPLACE(G660,1,3,"XXX"),13,2,"XX")))</f>
        <v/>
      </c>
      <c r="I660" s="250"/>
      <c r="J660" s="250"/>
      <c r="K660" s="250"/>
      <c r="L660" s="303"/>
      <c r="M660" s="287"/>
      <c r="N660" s="287"/>
      <c r="O660" s="287"/>
      <c r="P660" s="287"/>
      <c r="Q660" s="287"/>
      <c r="R660" s="287"/>
      <c r="S660" s="287"/>
      <c r="T660" s="287"/>
      <c r="U660" s="287"/>
      <c r="V660" s="287"/>
      <c r="W660" s="287"/>
      <c r="X660" s="287"/>
      <c r="Y660" s="287"/>
      <c r="Z660" s="287"/>
    </row>
    <row r="661" customFormat="false" ht="12.75" hidden="false" customHeight="true" outlineLevel="0" collapsed="false">
      <c r="A661" s="302" t="n">
        <v>658</v>
      </c>
      <c r="B661" s="303"/>
      <c r="C661" s="251"/>
      <c r="D661" s="278"/>
      <c r="E661" s="253"/>
      <c r="F661" s="280"/>
      <c r="G661" s="349"/>
      <c r="H661" s="280" t="str">
        <f aca="false">IF(G661="","",IF(LEN(G661)&gt;14,G661,REPLACE(REPLACE(G661,1,3,"XXX"),13,2,"XX")))</f>
        <v/>
      </c>
      <c r="I661" s="250"/>
      <c r="J661" s="250"/>
      <c r="K661" s="250"/>
      <c r="L661" s="303"/>
      <c r="M661" s="287"/>
      <c r="N661" s="287"/>
      <c r="O661" s="287"/>
      <c r="P661" s="287"/>
      <c r="Q661" s="287"/>
      <c r="R661" s="287"/>
      <c r="S661" s="287"/>
      <c r="T661" s="287"/>
      <c r="U661" s="287"/>
      <c r="V661" s="287"/>
      <c r="W661" s="287"/>
      <c r="X661" s="287"/>
      <c r="Y661" s="287"/>
      <c r="Z661" s="287"/>
    </row>
    <row r="662" customFormat="false" ht="12.75" hidden="false" customHeight="true" outlineLevel="0" collapsed="false">
      <c r="A662" s="302" t="n">
        <v>659</v>
      </c>
      <c r="B662" s="303"/>
      <c r="C662" s="251"/>
      <c r="D662" s="278"/>
      <c r="E662" s="253"/>
      <c r="F662" s="280"/>
      <c r="G662" s="349"/>
      <c r="H662" s="280" t="str">
        <f aca="false">IF(G662="","",IF(LEN(G662)&gt;14,G662,REPLACE(REPLACE(G662,1,3,"XXX"),13,2,"XX")))</f>
        <v/>
      </c>
      <c r="I662" s="250"/>
      <c r="J662" s="250"/>
      <c r="K662" s="250"/>
      <c r="L662" s="303"/>
      <c r="M662" s="287"/>
      <c r="N662" s="287"/>
      <c r="O662" s="287"/>
      <c r="P662" s="287"/>
      <c r="Q662" s="287"/>
      <c r="R662" s="287"/>
      <c r="S662" s="287"/>
      <c r="T662" s="287"/>
      <c r="U662" s="287"/>
      <c r="V662" s="287"/>
      <c r="W662" s="287"/>
      <c r="X662" s="287"/>
      <c r="Y662" s="287"/>
      <c r="Z662" s="287"/>
    </row>
    <row r="663" customFormat="false" ht="12.75" hidden="false" customHeight="true" outlineLevel="0" collapsed="false">
      <c r="A663" s="302" t="n">
        <v>660</v>
      </c>
      <c r="B663" s="303"/>
      <c r="C663" s="251"/>
      <c r="D663" s="278"/>
      <c r="E663" s="253"/>
      <c r="F663" s="280"/>
      <c r="G663" s="349"/>
      <c r="H663" s="280" t="str">
        <f aca="false">IF(G663="","",IF(LEN(G663)&gt;14,G663,REPLACE(REPLACE(G663,1,3,"XXX"),13,2,"XX")))</f>
        <v/>
      </c>
      <c r="I663" s="250"/>
      <c r="J663" s="250"/>
      <c r="K663" s="250"/>
      <c r="L663" s="303"/>
      <c r="M663" s="287"/>
      <c r="N663" s="287"/>
      <c r="O663" s="287"/>
      <c r="P663" s="287"/>
      <c r="Q663" s="287"/>
      <c r="R663" s="287"/>
      <c r="S663" s="287"/>
      <c r="T663" s="287"/>
      <c r="U663" s="287"/>
      <c r="V663" s="287"/>
      <c r="W663" s="287"/>
      <c r="X663" s="287"/>
      <c r="Y663" s="287"/>
      <c r="Z663" s="287"/>
    </row>
    <row r="664" customFormat="false" ht="12.75" hidden="false" customHeight="true" outlineLevel="0" collapsed="false">
      <c r="A664" s="302" t="n">
        <v>661</v>
      </c>
      <c r="B664" s="303"/>
      <c r="C664" s="251"/>
      <c r="D664" s="278"/>
      <c r="E664" s="253"/>
      <c r="F664" s="280"/>
      <c r="G664" s="349"/>
      <c r="H664" s="280" t="str">
        <f aca="false">IF(G664="","",IF(LEN(G664)&gt;14,G664,REPLACE(REPLACE(G664,1,3,"XXX"),13,2,"XX")))</f>
        <v/>
      </c>
      <c r="I664" s="250"/>
      <c r="J664" s="250"/>
      <c r="K664" s="250"/>
      <c r="L664" s="303"/>
      <c r="M664" s="287"/>
      <c r="N664" s="287"/>
      <c r="O664" s="287"/>
      <c r="P664" s="287"/>
      <c r="Q664" s="287"/>
      <c r="R664" s="287"/>
      <c r="S664" s="287"/>
      <c r="T664" s="287"/>
      <c r="U664" s="287"/>
      <c r="V664" s="287"/>
      <c r="W664" s="287"/>
      <c r="X664" s="287"/>
      <c r="Y664" s="287"/>
      <c r="Z664" s="287"/>
    </row>
    <row r="665" customFormat="false" ht="12.75" hidden="false" customHeight="true" outlineLevel="0" collapsed="false">
      <c r="A665" s="302" t="n">
        <v>662</v>
      </c>
      <c r="B665" s="303"/>
      <c r="C665" s="251"/>
      <c r="D665" s="278"/>
      <c r="E665" s="253"/>
      <c r="F665" s="280"/>
      <c r="G665" s="349"/>
      <c r="H665" s="280" t="str">
        <f aca="false">IF(G665="","",IF(LEN(G665)&gt;14,G665,REPLACE(REPLACE(G665,1,3,"XXX"),13,2,"XX")))</f>
        <v/>
      </c>
      <c r="I665" s="250"/>
      <c r="J665" s="250"/>
      <c r="K665" s="250"/>
      <c r="L665" s="303"/>
      <c r="M665" s="287"/>
      <c r="N665" s="287"/>
      <c r="O665" s="287"/>
      <c r="P665" s="287"/>
      <c r="Q665" s="287"/>
      <c r="R665" s="287"/>
      <c r="S665" s="287"/>
      <c r="T665" s="287"/>
      <c r="U665" s="287"/>
      <c r="V665" s="287"/>
      <c r="W665" s="287"/>
      <c r="X665" s="287"/>
      <c r="Y665" s="287"/>
      <c r="Z665" s="287"/>
    </row>
    <row r="666" customFormat="false" ht="12.75" hidden="false" customHeight="true" outlineLevel="0" collapsed="false">
      <c r="A666" s="302" t="n">
        <v>663</v>
      </c>
      <c r="B666" s="303"/>
      <c r="C666" s="251"/>
      <c r="D666" s="278"/>
      <c r="E666" s="253"/>
      <c r="F666" s="280"/>
      <c r="G666" s="349"/>
      <c r="H666" s="280" t="str">
        <f aca="false">IF(G666="","",IF(LEN(G666)&gt;14,G666,REPLACE(REPLACE(G666,1,3,"XXX"),13,2,"XX")))</f>
        <v/>
      </c>
      <c r="I666" s="250"/>
      <c r="J666" s="250"/>
      <c r="K666" s="250"/>
      <c r="L666" s="303"/>
      <c r="M666" s="287"/>
      <c r="N666" s="287"/>
      <c r="O666" s="287"/>
      <c r="P666" s="287"/>
      <c r="Q666" s="287"/>
      <c r="R666" s="287"/>
      <c r="S666" s="287"/>
      <c r="T666" s="287"/>
      <c r="U666" s="287"/>
      <c r="V666" s="287"/>
      <c r="W666" s="287"/>
      <c r="X666" s="287"/>
      <c r="Y666" s="287"/>
      <c r="Z666" s="287"/>
    </row>
    <row r="667" customFormat="false" ht="12.75" hidden="false" customHeight="true" outlineLevel="0" collapsed="false">
      <c r="A667" s="302" t="n">
        <v>664</v>
      </c>
      <c r="B667" s="303"/>
      <c r="C667" s="251"/>
      <c r="D667" s="278"/>
      <c r="E667" s="253"/>
      <c r="F667" s="280"/>
      <c r="G667" s="349"/>
      <c r="H667" s="280" t="str">
        <f aca="false">IF(G667="","",IF(LEN(G667)&gt;14,G667,REPLACE(REPLACE(G667,1,3,"XXX"),13,2,"XX")))</f>
        <v/>
      </c>
      <c r="I667" s="250"/>
      <c r="J667" s="250"/>
      <c r="K667" s="250"/>
      <c r="L667" s="303"/>
      <c r="M667" s="287"/>
      <c r="N667" s="287"/>
      <c r="O667" s="287"/>
      <c r="P667" s="287"/>
      <c r="Q667" s="287"/>
      <c r="R667" s="287"/>
      <c r="S667" s="287"/>
      <c r="T667" s="287"/>
      <c r="U667" s="287"/>
      <c r="V667" s="287"/>
      <c r="W667" s="287"/>
      <c r="X667" s="287"/>
      <c r="Y667" s="287"/>
      <c r="Z667" s="287"/>
    </row>
    <row r="668" customFormat="false" ht="12.75" hidden="false" customHeight="true" outlineLevel="0" collapsed="false">
      <c r="A668" s="302" t="n">
        <v>665</v>
      </c>
      <c r="B668" s="303"/>
      <c r="C668" s="251"/>
      <c r="D668" s="278"/>
      <c r="E668" s="253"/>
      <c r="F668" s="280"/>
      <c r="G668" s="349"/>
      <c r="H668" s="280" t="str">
        <f aca="false">IF(G668="","",IF(LEN(G668)&gt;14,G668,REPLACE(REPLACE(G668,1,3,"XXX"),13,2,"XX")))</f>
        <v/>
      </c>
      <c r="I668" s="250"/>
      <c r="J668" s="250"/>
      <c r="K668" s="250"/>
      <c r="L668" s="303"/>
      <c r="M668" s="287"/>
      <c r="N668" s="287"/>
      <c r="O668" s="287"/>
      <c r="P668" s="287"/>
      <c r="Q668" s="287"/>
      <c r="R668" s="287"/>
      <c r="S668" s="287"/>
      <c r="T668" s="287"/>
      <c r="U668" s="287"/>
      <c r="V668" s="287"/>
      <c r="W668" s="287"/>
      <c r="X668" s="287"/>
      <c r="Y668" s="287"/>
      <c r="Z668" s="287"/>
    </row>
    <row r="669" customFormat="false" ht="12.75" hidden="false" customHeight="true" outlineLevel="0" collapsed="false">
      <c r="A669" s="302" t="n">
        <v>666</v>
      </c>
      <c r="B669" s="303"/>
      <c r="C669" s="251"/>
      <c r="D669" s="278"/>
      <c r="E669" s="253"/>
      <c r="F669" s="280"/>
      <c r="G669" s="349"/>
      <c r="H669" s="280" t="str">
        <f aca="false">IF(G669="","",IF(LEN(G669)&gt;14,G669,REPLACE(REPLACE(G669,1,3,"XXX"),13,2,"XX")))</f>
        <v/>
      </c>
      <c r="I669" s="250"/>
      <c r="J669" s="250"/>
      <c r="K669" s="250"/>
      <c r="L669" s="303"/>
      <c r="M669" s="287"/>
      <c r="N669" s="287"/>
      <c r="O669" s="287"/>
      <c r="P669" s="287"/>
      <c r="Q669" s="287"/>
      <c r="R669" s="287"/>
      <c r="S669" s="287"/>
      <c r="T669" s="287"/>
      <c r="U669" s="287"/>
      <c r="V669" s="287"/>
      <c r="W669" s="287"/>
      <c r="X669" s="287"/>
      <c r="Y669" s="287"/>
      <c r="Z669" s="287"/>
    </row>
    <row r="670" customFormat="false" ht="12.75" hidden="false" customHeight="true" outlineLevel="0" collapsed="false">
      <c r="A670" s="302" t="n">
        <v>667</v>
      </c>
      <c r="B670" s="303"/>
      <c r="C670" s="251"/>
      <c r="D670" s="278"/>
      <c r="E670" s="253"/>
      <c r="F670" s="280"/>
      <c r="G670" s="349"/>
      <c r="H670" s="280" t="str">
        <f aca="false">IF(G670="","",IF(LEN(G670)&gt;14,G670,REPLACE(REPLACE(G670,1,3,"XXX"),13,2,"XX")))</f>
        <v/>
      </c>
      <c r="I670" s="250"/>
      <c r="J670" s="250"/>
      <c r="K670" s="250"/>
      <c r="L670" s="303"/>
      <c r="M670" s="287"/>
      <c r="N670" s="287"/>
      <c r="O670" s="287"/>
      <c r="P670" s="287"/>
      <c r="Q670" s="287"/>
      <c r="R670" s="287"/>
      <c r="S670" s="287"/>
      <c r="T670" s="287"/>
      <c r="U670" s="287"/>
      <c r="V670" s="287"/>
      <c r="W670" s="287"/>
      <c r="X670" s="287"/>
      <c r="Y670" s="287"/>
      <c r="Z670" s="287"/>
    </row>
    <row r="671" customFormat="false" ht="12.75" hidden="false" customHeight="true" outlineLevel="0" collapsed="false">
      <c r="A671" s="302" t="n">
        <v>668</v>
      </c>
      <c r="B671" s="303"/>
      <c r="C671" s="251"/>
      <c r="D671" s="278"/>
      <c r="E671" s="253"/>
      <c r="F671" s="280"/>
      <c r="G671" s="349"/>
      <c r="H671" s="280" t="str">
        <f aca="false">IF(G671="","",IF(LEN(G671)&gt;14,G671,REPLACE(REPLACE(G671,1,3,"XXX"),13,2,"XX")))</f>
        <v/>
      </c>
      <c r="I671" s="250"/>
      <c r="J671" s="250"/>
      <c r="K671" s="250"/>
      <c r="L671" s="303"/>
      <c r="M671" s="287"/>
      <c r="N671" s="287"/>
      <c r="O671" s="287"/>
      <c r="P671" s="287"/>
      <c r="Q671" s="287"/>
      <c r="R671" s="287"/>
      <c r="S671" s="287"/>
      <c r="T671" s="287"/>
      <c r="U671" s="287"/>
      <c r="V671" s="287"/>
      <c r="W671" s="287"/>
      <c r="X671" s="287"/>
      <c r="Y671" s="287"/>
      <c r="Z671" s="287"/>
    </row>
    <row r="672" customFormat="false" ht="12.75" hidden="false" customHeight="true" outlineLevel="0" collapsed="false">
      <c r="A672" s="302" t="n">
        <v>669</v>
      </c>
      <c r="B672" s="303"/>
      <c r="C672" s="251"/>
      <c r="D672" s="278"/>
      <c r="E672" s="253"/>
      <c r="F672" s="280"/>
      <c r="G672" s="349"/>
      <c r="H672" s="280" t="str">
        <f aca="false">IF(G672="","",IF(LEN(G672)&gt;14,G672,REPLACE(REPLACE(G672,1,3,"XXX"),13,2,"XX")))</f>
        <v/>
      </c>
      <c r="I672" s="250"/>
      <c r="J672" s="250"/>
      <c r="K672" s="250"/>
      <c r="L672" s="303"/>
      <c r="M672" s="287"/>
      <c r="N672" s="287"/>
      <c r="O672" s="287"/>
      <c r="P672" s="287"/>
      <c r="Q672" s="287"/>
      <c r="R672" s="287"/>
      <c r="S672" s="287"/>
      <c r="T672" s="287"/>
      <c r="U672" s="287"/>
      <c r="V672" s="287"/>
      <c r="W672" s="287"/>
      <c r="X672" s="287"/>
      <c r="Y672" s="287"/>
      <c r="Z672" s="287"/>
    </row>
    <row r="673" customFormat="false" ht="12.75" hidden="false" customHeight="true" outlineLevel="0" collapsed="false">
      <c r="A673" s="302" t="n">
        <v>670</v>
      </c>
      <c r="B673" s="303"/>
      <c r="C673" s="251"/>
      <c r="D673" s="278"/>
      <c r="E673" s="253"/>
      <c r="F673" s="280"/>
      <c r="G673" s="349"/>
      <c r="H673" s="280" t="str">
        <f aca="false">IF(G673="","",IF(LEN(G673)&gt;14,G673,REPLACE(REPLACE(G673,1,3,"XXX"),13,2,"XX")))</f>
        <v/>
      </c>
      <c r="I673" s="250"/>
      <c r="J673" s="250"/>
      <c r="K673" s="250"/>
      <c r="L673" s="303"/>
      <c r="M673" s="287"/>
      <c r="N673" s="287"/>
      <c r="O673" s="287"/>
      <c r="P673" s="287"/>
      <c r="Q673" s="287"/>
      <c r="R673" s="287"/>
      <c r="S673" s="287"/>
      <c r="T673" s="287"/>
      <c r="U673" s="287"/>
      <c r="V673" s="287"/>
      <c r="W673" s="287"/>
      <c r="X673" s="287"/>
      <c r="Y673" s="287"/>
      <c r="Z673" s="287"/>
    </row>
    <row r="674" customFormat="false" ht="12.75" hidden="false" customHeight="true" outlineLevel="0" collapsed="false">
      <c r="A674" s="302" t="n">
        <v>671</v>
      </c>
      <c r="B674" s="303"/>
      <c r="C674" s="251"/>
      <c r="D674" s="278"/>
      <c r="E674" s="253"/>
      <c r="F674" s="280"/>
      <c r="G674" s="349"/>
      <c r="H674" s="280" t="str">
        <f aca="false">IF(G674="","",IF(LEN(G674)&gt;14,G674,REPLACE(REPLACE(G674,1,3,"XXX"),13,2,"XX")))</f>
        <v/>
      </c>
      <c r="I674" s="250"/>
      <c r="J674" s="250"/>
      <c r="K674" s="250"/>
      <c r="L674" s="303"/>
      <c r="M674" s="287"/>
      <c r="N674" s="287"/>
      <c r="O674" s="287"/>
      <c r="P674" s="287"/>
      <c r="Q674" s="287"/>
      <c r="R674" s="287"/>
      <c r="S674" s="287"/>
      <c r="T674" s="287"/>
      <c r="U674" s="287"/>
      <c r="V674" s="287"/>
      <c r="W674" s="287"/>
      <c r="X674" s="287"/>
      <c r="Y674" s="287"/>
      <c r="Z674" s="287"/>
    </row>
    <row r="675" customFormat="false" ht="12.75" hidden="false" customHeight="true" outlineLevel="0" collapsed="false">
      <c r="A675" s="302" t="n">
        <v>672</v>
      </c>
      <c r="B675" s="303"/>
      <c r="C675" s="251"/>
      <c r="D675" s="278"/>
      <c r="E675" s="253"/>
      <c r="F675" s="280"/>
      <c r="G675" s="349"/>
      <c r="H675" s="280" t="str">
        <f aca="false">IF(G675="","",IF(LEN(G675)&gt;14,G675,REPLACE(REPLACE(G675,1,3,"XXX"),13,2,"XX")))</f>
        <v/>
      </c>
      <c r="I675" s="250"/>
      <c r="J675" s="250"/>
      <c r="K675" s="250"/>
      <c r="L675" s="303"/>
      <c r="M675" s="287"/>
      <c r="N675" s="287"/>
      <c r="O675" s="287"/>
      <c r="P675" s="287"/>
      <c r="Q675" s="287"/>
      <c r="R675" s="287"/>
      <c r="S675" s="287"/>
      <c r="T675" s="287"/>
      <c r="U675" s="287"/>
      <c r="V675" s="287"/>
      <c r="W675" s="287"/>
      <c r="X675" s="287"/>
      <c r="Y675" s="287"/>
      <c r="Z675" s="287"/>
    </row>
    <row r="676" customFormat="false" ht="12.75" hidden="false" customHeight="true" outlineLevel="0" collapsed="false">
      <c r="A676" s="302" t="n">
        <v>673</v>
      </c>
      <c r="B676" s="303"/>
      <c r="C676" s="251"/>
      <c r="D676" s="278"/>
      <c r="E676" s="253"/>
      <c r="F676" s="280"/>
      <c r="G676" s="349"/>
      <c r="H676" s="280" t="str">
        <f aca="false">IF(G676="","",IF(LEN(G676)&gt;14,G676,REPLACE(REPLACE(G676,1,3,"XXX"),13,2,"XX")))</f>
        <v/>
      </c>
      <c r="I676" s="250"/>
      <c r="J676" s="250"/>
      <c r="K676" s="250"/>
      <c r="L676" s="303"/>
      <c r="M676" s="287"/>
      <c r="N676" s="287"/>
      <c r="O676" s="287"/>
      <c r="P676" s="287"/>
      <c r="Q676" s="287"/>
      <c r="R676" s="287"/>
      <c r="S676" s="287"/>
      <c r="T676" s="287"/>
      <c r="U676" s="287"/>
      <c r="V676" s="287"/>
      <c r="W676" s="287"/>
      <c r="X676" s="287"/>
      <c r="Y676" s="287"/>
      <c r="Z676" s="287"/>
    </row>
    <row r="677" customFormat="false" ht="12.75" hidden="false" customHeight="true" outlineLevel="0" collapsed="false">
      <c r="A677" s="302" t="n">
        <v>674</v>
      </c>
      <c r="B677" s="303"/>
      <c r="C677" s="251"/>
      <c r="D677" s="278"/>
      <c r="E677" s="253"/>
      <c r="F677" s="280"/>
      <c r="G677" s="349"/>
      <c r="H677" s="280" t="str">
        <f aca="false">IF(G677="","",IF(LEN(G677)&gt;14,G677,REPLACE(REPLACE(G677,1,3,"XXX"),13,2,"XX")))</f>
        <v/>
      </c>
      <c r="I677" s="250"/>
      <c r="J677" s="250"/>
      <c r="K677" s="250"/>
      <c r="L677" s="303"/>
      <c r="M677" s="287"/>
      <c r="N677" s="287"/>
      <c r="O677" s="287"/>
      <c r="P677" s="287"/>
      <c r="Q677" s="287"/>
      <c r="R677" s="287"/>
      <c r="S677" s="287"/>
      <c r="T677" s="287"/>
      <c r="U677" s="287"/>
      <c r="V677" s="287"/>
      <c r="W677" s="287"/>
      <c r="X677" s="287"/>
      <c r="Y677" s="287"/>
      <c r="Z677" s="287"/>
    </row>
    <row r="678" customFormat="false" ht="12.75" hidden="false" customHeight="true" outlineLevel="0" collapsed="false">
      <c r="A678" s="302" t="n">
        <v>675</v>
      </c>
      <c r="B678" s="303"/>
      <c r="C678" s="251"/>
      <c r="D678" s="278"/>
      <c r="E678" s="253"/>
      <c r="F678" s="280"/>
      <c r="G678" s="349"/>
      <c r="H678" s="280" t="str">
        <f aca="false">IF(G678="","",IF(LEN(G678)&gt;14,G678,REPLACE(REPLACE(G678,1,3,"XXX"),13,2,"XX")))</f>
        <v/>
      </c>
      <c r="I678" s="250"/>
      <c r="J678" s="250"/>
      <c r="K678" s="250"/>
      <c r="L678" s="303"/>
      <c r="M678" s="287"/>
      <c r="N678" s="287"/>
      <c r="O678" s="287"/>
      <c r="P678" s="287"/>
      <c r="Q678" s="287"/>
      <c r="R678" s="287"/>
      <c r="S678" s="287"/>
      <c r="T678" s="287"/>
      <c r="U678" s="287"/>
      <c r="V678" s="287"/>
      <c r="W678" s="287"/>
      <c r="X678" s="287"/>
      <c r="Y678" s="287"/>
      <c r="Z678" s="287"/>
    </row>
    <row r="679" customFormat="false" ht="12.75" hidden="false" customHeight="true" outlineLevel="0" collapsed="false">
      <c r="A679" s="302" t="n">
        <v>676</v>
      </c>
      <c r="B679" s="303"/>
      <c r="C679" s="251"/>
      <c r="D679" s="278"/>
      <c r="E679" s="253"/>
      <c r="F679" s="280"/>
      <c r="G679" s="349"/>
      <c r="H679" s="280" t="str">
        <f aca="false">IF(G679="","",IF(LEN(G679)&gt;14,G679,REPLACE(REPLACE(G679,1,3,"XXX"),13,2,"XX")))</f>
        <v/>
      </c>
      <c r="I679" s="250"/>
      <c r="J679" s="250"/>
      <c r="K679" s="250"/>
      <c r="L679" s="303"/>
      <c r="M679" s="287"/>
      <c r="N679" s="287"/>
      <c r="O679" s="287"/>
      <c r="P679" s="287"/>
      <c r="Q679" s="287"/>
      <c r="R679" s="287"/>
      <c r="S679" s="287"/>
      <c r="T679" s="287"/>
      <c r="U679" s="287"/>
      <c r="V679" s="287"/>
      <c r="W679" s="287"/>
      <c r="X679" s="287"/>
      <c r="Y679" s="287"/>
      <c r="Z679" s="287"/>
    </row>
    <row r="680" customFormat="false" ht="12.75" hidden="false" customHeight="true" outlineLevel="0" collapsed="false">
      <c r="A680" s="302" t="n">
        <v>677</v>
      </c>
      <c r="B680" s="303"/>
      <c r="C680" s="251"/>
      <c r="D680" s="278"/>
      <c r="E680" s="253"/>
      <c r="F680" s="280"/>
      <c r="G680" s="349"/>
      <c r="H680" s="280" t="str">
        <f aca="false">IF(G680="","",IF(LEN(G680)&gt;14,G680,REPLACE(REPLACE(G680,1,3,"XXX"),13,2,"XX")))</f>
        <v/>
      </c>
      <c r="I680" s="250"/>
      <c r="J680" s="250"/>
      <c r="K680" s="250"/>
      <c r="L680" s="303"/>
      <c r="M680" s="287"/>
      <c r="N680" s="287"/>
      <c r="O680" s="287"/>
      <c r="P680" s="287"/>
      <c r="Q680" s="287"/>
      <c r="R680" s="287"/>
      <c r="S680" s="287"/>
      <c r="T680" s="287"/>
      <c r="U680" s="287"/>
      <c r="V680" s="287"/>
      <c r="W680" s="287"/>
      <c r="X680" s="287"/>
      <c r="Y680" s="287"/>
      <c r="Z680" s="287"/>
    </row>
    <row r="681" customFormat="false" ht="12.75" hidden="false" customHeight="true" outlineLevel="0" collapsed="false">
      <c r="A681" s="302" t="n">
        <v>678</v>
      </c>
      <c r="B681" s="303"/>
      <c r="C681" s="251"/>
      <c r="D681" s="278"/>
      <c r="E681" s="253"/>
      <c r="F681" s="280"/>
      <c r="G681" s="349"/>
      <c r="H681" s="280" t="str">
        <f aca="false">IF(G681="","",IF(LEN(G681)&gt;14,G681,REPLACE(REPLACE(G681,1,3,"XXX"),13,2,"XX")))</f>
        <v/>
      </c>
      <c r="I681" s="250"/>
      <c r="J681" s="250"/>
      <c r="K681" s="250"/>
      <c r="L681" s="303"/>
      <c r="M681" s="287"/>
      <c r="N681" s="287"/>
      <c r="O681" s="287"/>
      <c r="P681" s="287"/>
      <c r="Q681" s="287"/>
      <c r="R681" s="287"/>
      <c r="S681" s="287"/>
      <c r="T681" s="287"/>
      <c r="U681" s="287"/>
      <c r="V681" s="287"/>
      <c r="W681" s="287"/>
      <c r="X681" s="287"/>
      <c r="Y681" s="287"/>
      <c r="Z681" s="287"/>
    </row>
    <row r="682" customFormat="false" ht="12.75" hidden="false" customHeight="true" outlineLevel="0" collapsed="false">
      <c r="A682" s="302" t="n">
        <v>679</v>
      </c>
      <c r="B682" s="303"/>
      <c r="C682" s="251"/>
      <c r="D682" s="278"/>
      <c r="E682" s="253"/>
      <c r="F682" s="280"/>
      <c r="G682" s="349"/>
      <c r="H682" s="280" t="str">
        <f aca="false">IF(G682="","",IF(LEN(G682)&gt;14,G682,REPLACE(REPLACE(G682,1,3,"XXX"),13,2,"XX")))</f>
        <v/>
      </c>
      <c r="I682" s="250"/>
      <c r="J682" s="250"/>
      <c r="K682" s="250"/>
      <c r="L682" s="303"/>
      <c r="M682" s="287"/>
      <c r="N682" s="287"/>
      <c r="O682" s="287"/>
      <c r="P682" s="287"/>
      <c r="Q682" s="287"/>
      <c r="R682" s="287"/>
      <c r="S682" s="287"/>
      <c r="T682" s="287"/>
      <c r="U682" s="287"/>
      <c r="V682" s="287"/>
      <c r="W682" s="287"/>
      <c r="X682" s="287"/>
      <c r="Y682" s="287"/>
      <c r="Z682" s="287"/>
    </row>
    <row r="683" customFormat="false" ht="12.75" hidden="false" customHeight="true" outlineLevel="0" collapsed="false">
      <c r="A683" s="302" t="n">
        <v>680</v>
      </c>
      <c r="B683" s="303"/>
      <c r="C683" s="251"/>
      <c r="D683" s="278"/>
      <c r="E683" s="253"/>
      <c r="F683" s="280"/>
      <c r="G683" s="349"/>
      <c r="H683" s="280" t="str">
        <f aca="false">IF(G683="","",IF(LEN(G683)&gt;14,G683,REPLACE(REPLACE(G683,1,3,"XXX"),13,2,"XX")))</f>
        <v/>
      </c>
      <c r="I683" s="250"/>
      <c r="J683" s="250"/>
      <c r="K683" s="250"/>
      <c r="L683" s="303"/>
      <c r="M683" s="287"/>
      <c r="N683" s="287"/>
      <c r="O683" s="287"/>
      <c r="P683" s="287"/>
      <c r="Q683" s="287"/>
      <c r="R683" s="287"/>
      <c r="S683" s="287"/>
      <c r="T683" s="287"/>
      <c r="U683" s="287"/>
      <c r="V683" s="287"/>
      <c r="W683" s="287"/>
      <c r="X683" s="287"/>
      <c r="Y683" s="287"/>
      <c r="Z683" s="287"/>
    </row>
    <row r="684" customFormat="false" ht="12.75" hidden="false" customHeight="true" outlineLevel="0" collapsed="false">
      <c r="A684" s="302" t="n">
        <v>681</v>
      </c>
      <c r="B684" s="303"/>
      <c r="C684" s="251"/>
      <c r="D684" s="278"/>
      <c r="E684" s="253"/>
      <c r="F684" s="280"/>
      <c r="G684" s="349"/>
      <c r="H684" s="280" t="str">
        <f aca="false">IF(G684="","",IF(LEN(G684)&gt;14,G684,REPLACE(REPLACE(G684,1,3,"XXX"),13,2,"XX")))</f>
        <v/>
      </c>
      <c r="I684" s="250"/>
      <c r="J684" s="250"/>
      <c r="K684" s="250"/>
      <c r="L684" s="303"/>
      <c r="M684" s="287"/>
      <c r="N684" s="287"/>
      <c r="O684" s="287"/>
      <c r="P684" s="287"/>
      <c r="Q684" s="287"/>
      <c r="R684" s="287"/>
      <c r="S684" s="287"/>
      <c r="T684" s="287"/>
      <c r="U684" s="287"/>
      <c r="V684" s="287"/>
      <c r="W684" s="287"/>
      <c r="X684" s="287"/>
      <c r="Y684" s="287"/>
      <c r="Z684" s="287"/>
    </row>
    <row r="685" customFormat="false" ht="12.75" hidden="false" customHeight="true" outlineLevel="0" collapsed="false">
      <c r="A685" s="302" t="n">
        <v>682</v>
      </c>
      <c r="B685" s="303"/>
      <c r="C685" s="251"/>
      <c r="D685" s="278"/>
      <c r="E685" s="253"/>
      <c r="F685" s="280"/>
      <c r="G685" s="349"/>
      <c r="H685" s="280" t="str">
        <f aca="false">IF(G685="","",IF(LEN(G685)&gt;14,G685,REPLACE(REPLACE(G685,1,3,"XXX"),13,2,"XX")))</f>
        <v/>
      </c>
      <c r="I685" s="250"/>
      <c r="J685" s="250"/>
      <c r="K685" s="250"/>
      <c r="L685" s="303"/>
      <c r="M685" s="287"/>
      <c r="N685" s="287"/>
      <c r="O685" s="287"/>
      <c r="P685" s="287"/>
      <c r="Q685" s="287"/>
      <c r="R685" s="287"/>
      <c r="S685" s="287"/>
      <c r="T685" s="287"/>
      <c r="U685" s="287"/>
      <c r="V685" s="287"/>
      <c r="W685" s="287"/>
      <c r="X685" s="287"/>
      <c r="Y685" s="287"/>
      <c r="Z685" s="287"/>
    </row>
    <row r="686" customFormat="false" ht="12.75" hidden="false" customHeight="true" outlineLevel="0" collapsed="false">
      <c r="A686" s="302" t="n">
        <v>683</v>
      </c>
      <c r="B686" s="303"/>
      <c r="C686" s="251"/>
      <c r="D686" s="278"/>
      <c r="E686" s="253"/>
      <c r="F686" s="280"/>
      <c r="G686" s="349"/>
      <c r="H686" s="280" t="str">
        <f aca="false">IF(G686="","",IF(LEN(G686)&gt;14,G686,REPLACE(REPLACE(G686,1,3,"XXX"),13,2,"XX")))</f>
        <v/>
      </c>
      <c r="I686" s="250"/>
      <c r="J686" s="250"/>
      <c r="K686" s="250"/>
      <c r="L686" s="303"/>
      <c r="M686" s="287"/>
      <c r="N686" s="287"/>
      <c r="O686" s="287"/>
      <c r="P686" s="287"/>
      <c r="Q686" s="287"/>
      <c r="R686" s="287"/>
      <c r="S686" s="287"/>
      <c r="T686" s="287"/>
      <c r="U686" s="287"/>
      <c r="V686" s="287"/>
      <c r="W686" s="287"/>
      <c r="X686" s="287"/>
      <c r="Y686" s="287"/>
      <c r="Z686" s="287"/>
    </row>
    <row r="687" customFormat="false" ht="12.75" hidden="false" customHeight="true" outlineLevel="0" collapsed="false">
      <c r="A687" s="302" t="n">
        <v>684</v>
      </c>
      <c r="B687" s="303"/>
      <c r="C687" s="251"/>
      <c r="D687" s="278"/>
      <c r="E687" s="253"/>
      <c r="F687" s="280"/>
      <c r="G687" s="349"/>
      <c r="H687" s="280" t="str">
        <f aca="false">IF(G687="","",IF(LEN(G687)&gt;14,G687,REPLACE(REPLACE(G687,1,3,"XXX"),13,2,"XX")))</f>
        <v/>
      </c>
      <c r="I687" s="250"/>
      <c r="J687" s="250"/>
      <c r="K687" s="250"/>
      <c r="L687" s="303"/>
      <c r="M687" s="287"/>
      <c r="N687" s="287"/>
      <c r="O687" s="287"/>
      <c r="P687" s="287"/>
      <c r="Q687" s="287"/>
      <c r="R687" s="287"/>
      <c r="S687" s="287"/>
      <c r="T687" s="287"/>
      <c r="U687" s="287"/>
      <c r="V687" s="287"/>
      <c r="W687" s="287"/>
      <c r="X687" s="287"/>
      <c r="Y687" s="287"/>
      <c r="Z687" s="287"/>
    </row>
    <row r="688" customFormat="false" ht="12.75" hidden="false" customHeight="true" outlineLevel="0" collapsed="false">
      <c r="A688" s="302" t="n">
        <v>685</v>
      </c>
      <c r="B688" s="303"/>
      <c r="C688" s="251"/>
      <c r="D688" s="278"/>
      <c r="E688" s="253"/>
      <c r="F688" s="280"/>
      <c r="G688" s="349"/>
      <c r="H688" s="280" t="str">
        <f aca="false">IF(G688="","",IF(LEN(G688)&gt;14,G688,REPLACE(REPLACE(G688,1,3,"XXX"),13,2,"XX")))</f>
        <v/>
      </c>
      <c r="I688" s="250"/>
      <c r="J688" s="250"/>
      <c r="K688" s="250"/>
      <c r="L688" s="303"/>
      <c r="M688" s="287"/>
      <c r="N688" s="287"/>
      <c r="O688" s="287"/>
      <c r="P688" s="287"/>
      <c r="Q688" s="287"/>
      <c r="R688" s="287"/>
      <c r="S688" s="287"/>
      <c r="T688" s="287"/>
      <c r="U688" s="287"/>
      <c r="V688" s="287"/>
      <c r="W688" s="287"/>
      <c r="X688" s="287"/>
      <c r="Y688" s="287"/>
      <c r="Z688" s="287"/>
    </row>
    <row r="689" customFormat="false" ht="12.75" hidden="false" customHeight="true" outlineLevel="0" collapsed="false">
      <c r="A689" s="302" t="n">
        <v>686</v>
      </c>
      <c r="B689" s="303"/>
      <c r="C689" s="251"/>
      <c r="D689" s="278"/>
      <c r="E689" s="253"/>
      <c r="F689" s="280"/>
      <c r="G689" s="349"/>
      <c r="H689" s="280" t="str">
        <f aca="false">IF(G689="","",IF(LEN(G689)&gt;14,G689,REPLACE(REPLACE(G689,1,3,"XXX"),13,2,"XX")))</f>
        <v/>
      </c>
      <c r="I689" s="250"/>
      <c r="J689" s="250"/>
      <c r="K689" s="250"/>
      <c r="L689" s="303"/>
      <c r="M689" s="287"/>
      <c r="N689" s="287"/>
      <c r="O689" s="287"/>
      <c r="P689" s="287"/>
      <c r="Q689" s="287"/>
      <c r="R689" s="287"/>
      <c r="S689" s="287"/>
      <c r="T689" s="287"/>
      <c r="U689" s="287"/>
      <c r="V689" s="287"/>
      <c r="W689" s="287"/>
      <c r="X689" s="287"/>
      <c r="Y689" s="287"/>
      <c r="Z689" s="287"/>
    </row>
    <row r="690" customFormat="false" ht="12.75" hidden="false" customHeight="true" outlineLevel="0" collapsed="false">
      <c r="A690" s="302" t="n">
        <v>687</v>
      </c>
      <c r="B690" s="303"/>
      <c r="C690" s="251"/>
      <c r="D690" s="278"/>
      <c r="E690" s="253"/>
      <c r="F690" s="280"/>
      <c r="G690" s="349"/>
      <c r="H690" s="280" t="str">
        <f aca="false">IF(G690="","",IF(LEN(G690)&gt;14,G690,REPLACE(REPLACE(G690,1,3,"XXX"),13,2,"XX")))</f>
        <v/>
      </c>
      <c r="I690" s="250"/>
      <c r="J690" s="250"/>
      <c r="K690" s="250"/>
      <c r="L690" s="303"/>
      <c r="M690" s="287"/>
      <c r="N690" s="287"/>
      <c r="O690" s="287"/>
      <c r="P690" s="287"/>
      <c r="Q690" s="287"/>
      <c r="R690" s="287"/>
      <c r="S690" s="287"/>
      <c r="T690" s="287"/>
      <c r="U690" s="287"/>
      <c r="V690" s="287"/>
      <c r="W690" s="287"/>
      <c r="X690" s="287"/>
      <c r="Y690" s="287"/>
      <c r="Z690" s="287"/>
    </row>
    <row r="691" customFormat="false" ht="12.75" hidden="false" customHeight="true" outlineLevel="0" collapsed="false">
      <c r="A691" s="302" t="n">
        <v>688</v>
      </c>
      <c r="B691" s="303"/>
      <c r="C691" s="251"/>
      <c r="D691" s="278"/>
      <c r="E691" s="253"/>
      <c r="F691" s="280"/>
      <c r="G691" s="349"/>
      <c r="H691" s="280" t="str">
        <f aca="false">IF(G691="","",IF(LEN(G691)&gt;14,G691,REPLACE(REPLACE(G691,1,3,"XXX"),13,2,"XX")))</f>
        <v/>
      </c>
      <c r="I691" s="250"/>
      <c r="J691" s="250"/>
      <c r="K691" s="250"/>
      <c r="L691" s="303"/>
      <c r="M691" s="287"/>
      <c r="N691" s="287"/>
      <c r="O691" s="287"/>
      <c r="P691" s="287"/>
      <c r="Q691" s="287"/>
      <c r="R691" s="287"/>
      <c r="S691" s="287"/>
      <c r="T691" s="287"/>
      <c r="U691" s="287"/>
      <c r="V691" s="287"/>
      <c r="W691" s="287"/>
      <c r="X691" s="287"/>
      <c r="Y691" s="287"/>
      <c r="Z691" s="287"/>
    </row>
    <row r="692" customFormat="false" ht="12.75" hidden="false" customHeight="true" outlineLevel="0" collapsed="false">
      <c r="A692" s="302" t="n">
        <v>689</v>
      </c>
      <c r="B692" s="303"/>
      <c r="C692" s="251"/>
      <c r="D692" s="278"/>
      <c r="E692" s="253"/>
      <c r="F692" s="280"/>
      <c r="G692" s="349"/>
      <c r="H692" s="280" t="str">
        <f aca="false">IF(G692="","",IF(LEN(G692)&gt;14,G692,REPLACE(REPLACE(G692,1,3,"XXX"),13,2,"XX")))</f>
        <v/>
      </c>
      <c r="I692" s="250"/>
      <c r="J692" s="250"/>
      <c r="K692" s="250"/>
      <c r="L692" s="303"/>
      <c r="M692" s="287"/>
      <c r="N692" s="287"/>
      <c r="O692" s="287"/>
      <c r="P692" s="287"/>
      <c r="Q692" s="287"/>
      <c r="R692" s="287"/>
      <c r="S692" s="287"/>
      <c r="T692" s="287"/>
      <c r="U692" s="287"/>
      <c r="V692" s="287"/>
      <c r="W692" s="287"/>
      <c r="X692" s="287"/>
      <c r="Y692" s="287"/>
      <c r="Z692" s="287"/>
    </row>
    <row r="693" customFormat="false" ht="12.75" hidden="false" customHeight="true" outlineLevel="0" collapsed="false">
      <c r="A693" s="302" t="n">
        <v>690</v>
      </c>
      <c r="B693" s="303"/>
      <c r="C693" s="251"/>
      <c r="D693" s="278"/>
      <c r="E693" s="253"/>
      <c r="F693" s="280"/>
      <c r="G693" s="349"/>
      <c r="H693" s="280" t="str">
        <f aca="false">IF(G693="","",IF(LEN(G693)&gt;14,G693,REPLACE(REPLACE(G693,1,3,"XXX"),13,2,"XX")))</f>
        <v/>
      </c>
      <c r="I693" s="250"/>
      <c r="J693" s="250"/>
      <c r="K693" s="250"/>
      <c r="L693" s="303"/>
      <c r="M693" s="287"/>
      <c r="N693" s="287"/>
      <c r="O693" s="287"/>
      <c r="P693" s="287"/>
      <c r="Q693" s="287"/>
      <c r="R693" s="287"/>
      <c r="S693" s="287"/>
      <c r="T693" s="287"/>
      <c r="U693" s="287"/>
      <c r="V693" s="287"/>
      <c r="W693" s="287"/>
      <c r="X693" s="287"/>
      <c r="Y693" s="287"/>
      <c r="Z693" s="287"/>
    </row>
    <row r="694" customFormat="false" ht="12.75" hidden="false" customHeight="true" outlineLevel="0" collapsed="false">
      <c r="A694" s="302" t="n">
        <v>691</v>
      </c>
      <c r="B694" s="303"/>
      <c r="C694" s="251"/>
      <c r="D694" s="278"/>
      <c r="E694" s="253"/>
      <c r="F694" s="280"/>
      <c r="G694" s="349"/>
      <c r="H694" s="280" t="str">
        <f aca="false">IF(G694="","",IF(LEN(G694)&gt;14,G694,REPLACE(REPLACE(G694,1,3,"XXX"),13,2,"XX")))</f>
        <v/>
      </c>
      <c r="I694" s="250"/>
      <c r="J694" s="250"/>
      <c r="K694" s="250"/>
      <c r="L694" s="303"/>
      <c r="M694" s="287"/>
      <c r="N694" s="287"/>
      <c r="O694" s="287"/>
      <c r="P694" s="287"/>
      <c r="Q694" s="287"/>
      <c r="R694" s="287"/>
      <c r="S694" s="287"/>
      <c r="T694" s="287"/>
      <c r="U694" s="287"/>
      <c r="V694" s="287"/>
      <c r="W694" s="287"/>
      <c r="X694" s="287"/>
      <c r="Y694" s="287"/>
      <c r="Z694" s="287"/>
    </row>
    <row r="695" customFormat="false" ht="12.75" hidden="false" customHeight="true" outlineLevel="0" collapsed="false">
      <c r="A695" s="302" t="n">
        <v>692</v>
      </c>
      <c r="B695" s="303"/>
      <c r="C695" s="251"/>
      <c r="D695" s="278"/>
      <c r="E695" s="253"/>
      <c r="F695" s="280"/>
      <c r="G695" s="349"/>
      <c r="H695" s="280" t="str">
        <f aca="false">IF(G695="","",IF(LEN(G695)&gt;14,G695,REPLACE(REPLACE(G695,1,3,"XXX"),13,2,"XX")))</f>
        <v/>
      </c>
      <c r="I695" s="250"/>
      <c r="J695" s="250"/>
      <c r="K695" s="250"/>
      <c r="L695" s="303"/>
      <c r="M695" s="287"/>
      <c r="N695" s="287"/>
      <c r="O695" s="287"/>
      <c r="P695" s="287"/>
      <c r="Q695" s="287"/>
      <c r="R695" s="287"/>
      <c r="S695" s="287"/>
      <c r="T695" s="287"/>
      <c r="U695" s="287"/>
      <c r="V695" s="287"/>
      <c r="W695" s="287"/>
      <c r="X695" s="287"/>
      <c r="Y695" s="287"/>
      <c r="Z695" s="287"/>
    </row>
    <row r="696" customFormat="false" ht="12.75" hidden="false" customHeight="true" outlineLevel="0" collapsed="false">
      <c r="A696" s="302" t="n">
        <v>693</v>
      </c>
      <c r="B696" s="303"/>
      <c r="C696" s="251"/>
      <c r="D696" s="278"/>
      <c r="E696" s="253"/>
      <c r="F696" s="280"/>
      <c r="G696" s="349"/>
      <c r="H696" s="280" t="str">
        <f aca="false">IF(G696="","",IF(LEN(G696)&gt;14,G696,REPLACE(REPLACE(G696,1,3,"XXX"),13,2,"XX")))</f>
        <v/>
      </c>
      <c r="I696" s="250"/>
      <c r="J696" s="250"/>
      <c r="K696" s="250"/>
      <c r="L696" s="303"/>
      <c r="M696" s="287"/>
      <c r="N696" s="287"/>
      <c r="O696" s="287"/>
      <c r="P696" s="287"/>
      <c r="Q696" s="287"/>
      <c r="R696" s="287"/>
      <c r="S696" s="287"/>
      <c r="T696" s="287"/>
      <c r="U696" s="287"/>
      <c r="V696" s="287"/>
      <c r="W696" s="287"/>
      <c r="X696" s="287"/>
      <c r="Y696" s="287"/>
      <c r="Z696" s="287"/>
    </row>
    <row r="697" customFormat="false" ht="12.75" hidden="false" customHeight="true" outlineLevel="0" collapsed="false">
      <c r="A697" s="302" t="n">
        <v>694</v>
      </c>
      <c r="B697" s="303"/>
      <c r="C697" s="251"/>
      <c r="D697" s="278"/>
      <c r="E697" s="253"/>
      <c r="F697" s="280"/>
      <c r="G697" s="349"/>
      <c r="H697" s="280" t="str">
        <f aca="false">IF(G697="","",IF(LEN(G697)&gt;14,G697,REPLACE(REPLACE(G697,1,3,"XXX"),13,2,"XX")))</f>
        <v/>
      </c>
      <c r="I697" s="250"/>
      <c r="J697" s="250"/>
      <c r="K697" s="250"/>
      <c r="L697" s="303"/>
      <c r="M697" s="287"/>
      <c r="N697" s="287"/>
      <c r="O697" s="287"/>
      <c r="P697" s="287"/>
      <c r="Q697" s="287"/>
      <c r="R697" s="287"/>
      <c r="S697" s="287"/>
      <c r="T697" s="287"/>
      <c r="U697" s="287"/>
      <c r="V697" s="287"/>
      <c r="W697" s="287"/>
      <c r="X697" s="287"/>
      <c r="Y697" s="287"/>
      <c r="Z697" s="287"/>
    </row>
    <row r="698" customFormat="false" ht="12.75" hidden="false" customHeight="true" outlineLevel="0" collapsed="false">
      <c r="A698" s="302" t="n">
        <v>695</v>
      </c>
      <c r="B698" s="303"/>
      <c r="C698" s="251"/>
      <c r="D698" s="278"/>
      <c r="E698" s="253"/>
      <c r="F698" s="280"/>
      <c r="G698" s="349"/>
      <c r="H698" s="280" t="str">
        <f aca="false">IF(G698="","",IF(LEN(G698)&gt;14,G698,REPLACE(REPLACE(G698,1,3,"XXX"),13,2,"XX")))</f>
        <v/>
      </c>
      <c r="I698" s="250"/>
      <c r="J698" s="250"/>
      <c r="K698" s="250"/>
      <c r="L698" s="303"/>
      <c r="M698" s="287"/>
      <c r="N698" s="287"/>
      <c r="O698" s="287"/>
      <c r="P698" s="287"/>
      <c r="Q698" s="287"/>
      <c r="R698" s="287"/>
      <c r="S698" s="287"/>
      <c r="T698" s="287"/>
      <c r="U698" s="287"/>
      <c r="V698" s="287"/>
      <c r="W698" s="287"/>
      <c r="X698" s="287"/>
      <c r="Y698" s="287"/>
      <c r="Z698" s="287"/>
    </row>
    <row r="699" customFormat="false" ht="12.75" hidden="false" customHeight="true" outlineLevel="0" collapsed="false">
      <c r="A699" s="302" t="n">
        <v>696</v>
      </c>
      <c r="B699" s="303"/>
      <c r="C699" s="251"/>
      <c r="D699" s="278"/>
      <c r="E699" s="253"/>
      <c r="F699" s="280"/>
      <c r="G699" s="349"/>
      <c r="H699" s="280" t="str">
        <f aca="false">IF(G699="","",IF(LEN(G699)&gt;14,G699,REPLACE(REPLACE(G699,1,3,"XXX"),13,2,"XX")))</f>
        <v/>
      </c>
      <c r="I699" s="250"/>
      <c r="J699" s="250"/>
      <c r="K699" s="250"/>
      <c r="L699" s="303"/>
      <c r="M699" s="287"/>
      <c r="N699" s="287"/>
      <c r="O699" s="287"/>
      <c r="P699" s="287"/>
      <c r="Q699" s="287"/>
      <c r="R699" s="287"/>
      <c r="S699" s="287"/>
      <c r="T699" s="287"/>
      <c r="U699" s="287"/>
      <c r="V699" s="287"/>
      <c r="W699" s="287"/>
      <c r="X699" s="287"/>
      <c r="Y699" s="287"/>
      <c r="Z699" s="287"/>
    </row>
    <row r="700" customFormat="false" ht="12.75" hidden="false" customHeight="true" outlineLevel="0" collapsed="false">
      <c r="A700" s="302" t="n">
        <v>697</v>
      </c>
      <c r="B700" s="303"/>
      <c r="C700" s="251"/>
      <c r="D700" s="278"/>
      <c r="E700" s="253"/>
      <c r="F700" s="280"/>
      <c r="G700" s="349"/>
      <c r="H700" s="280" t="str">
        <f aca="false">IF(G700="","",IF(LEN(G700)&gt;14,G700,REPLACE(REPLACE(G700,1,3,"XXX"),13,2,"XX")))</f>
        <v/>
      </c>
      <c r="I700" s="250"/>
      <c r="J700" s="250"/>
      <c r="K700" s="250"/>
      <c r="L700" s="303"/>
      <c r="M700" s="287"/>
      <c r="N700" s="287"/>
      <c r="O700" s="287"/>
      <c r="P700" s="287"/>
      <c r="Q700" s="287"/>
      <c r="R700" s="287"/>
      <c r="S700" s="287"/>
      <c r="T700" s="287"/>
      <c r="U700" s="287"/>
      <c r="V700" s="287"/>
      <c r="W700" s="287"/>
      <c r="X700" s="287"/>
      <c r="Y700" s="287"/>
      <c r="Z700" s="287"/>
    </row>
    <row r="701" customFormat="false" ht="12.75" hidden="false" customHeight="true" outlineLevel="0" collapsed="false">
      <c r="A701" s="302" t="n">
        <v>698</v>
      </c>
      <c r="B701" s="303"/>
      <c r="C701" s="251"/>
      <c r="D701" s="278"/>
      <c r="E701" s="253"/>
      <c r="F701" s="280"/>
      <c r="G701" s="349"/>
      <c r="H701" s="280" t="str">
        <f aca="false">IF(G701="","",IF(LEN(G701)&gt;14,G701,REPLACE(REPLACE(G701,1,3,"XXX"),13,2,"XX")))</f>
        <v/>
      </c>
      <c r="I701" s="250"/>
      <c r="J701" s="250"/>
      <c r="K701" s="250"/>
      <c r="L701" s="303"/>
      <c r="M701" s="287"/>
      <c r="N701" s="287"/>
      <c r="O701" s="287"/>
      <c r="P701" s="287"/>
      <c r="Q701" s="287"/>
      <c r="R701" s="287"/>
      <c r="S701" s="287"/>
      <c r="T701" s="287"/>
      <c r="U701" s="287"/>
      <c r="V701" s="287"/>
      <c r="W701" s="287"/>
      <c r="X701" s="287"/>
      <c r="Y701" s="287"/>
      <c r="Z701" s="287"/>
    </row>
    <row r="702" customFormat="false" ht="12.75" hidden="false" customHeight="true" outlineLevel="0" collapsed="false">
      <c r="A702" s="302" t="n">
        <v>699</v>
      </c>
      <c r="B702" s="303"/>
      <c r="C702" s="251"/>
      <c r="D702" s="278"/>
      <c r="E702" s="253"/>
      <c r="F702" s="280"/>
      <c r="G702" s="349"/>
      <c r="H702" s="280" t="str">
        <f aca="false">IF(G702="","",IF(LEN(G702)&gt;14,G702,REPLACE(REPLACE(G702,1,3,"XXX"),13,2,"XX")))</f>
        <v/>
      </c>
      <c r="I702" s="250"/>
      <c r="J702" s="250"/>
      <c r="K702" s="250"/>
      <c r="L702" s="303"/>
      <c r="M702" s="287"/>
      <c r="N702" s="287"/>
      <c r="O702" s="287"/>
      <c r="P702" s="287"/>
      <c r="Q702" s="287"/>
      <c r="R702" s="287"/>
      <c r="S702" s="287"/>
      <c r="T702" s="287"/>
      <c r="U702" s="287"/>
      <c r="V702" s="287"/>
      <c r="W702" s="287"/>
      <c r="X702" s="287"/>
      <c r="Y702" s="287"/>
      <c r="Z702" s="287"/>
    </row>
    <row r="703" customFormat="false" ht="12.75" hidden="false" customHeight="true" outlineLevel="0" collapsed="false">
      <c r="A703" s="302" t="n">
        <v>700</v>
      </c>
      <c r="B703" s="303"/>
      <c r="C703" s="251"/>
      <c r="D703" s="278"/>
      <c r="E703" s="253"/>
      <c r="F703" s="280"/>
      <c r="G703" s="349"/>
      <c r="H703" s="280" t="str">
        <f aca="false">IF(G703="","",IF(LEN(G703)&gt;14,G703,REPLACE(REPLACE(G703,1,3,"XXX"),13,2,"XX")))</f>
        <v/>
      </c>
      <c r="I703" s="250"/>
      <c r="J703" s="250"/>
      <c r="K703" s="250"/>
      <c r="L703" s="303"/>
      <c r="M703" s="287"/>
      <c r="N703" s="287"/>
      <c r="O703" s="287"/>
      <c r="P703" s="287"/>
      <c r="Q703" s="287"/>
      <c r="R703" s="287"/>
      <c r="S703" s="287"/>
      <c r="T703" s="287"/>
      <c r="U703" s="287"/>
      <c r="V703" s="287"/>
      <c r="W703" s="287"/>
      <c r="X703" s="287"/>
      <c r="Y703" s="287"/>
      <c r="Z703" s="287"/>
    </row>
    <row r="704" customFormat="false" ht="12.75" hidden="false" customHeight="true" outlineLevel="0" collapsed="false">
      <c r="A704" s="302" t="n">
        <v>701</v>
      </c>
      <c r="B704" s="303"/>
      <c r="C704" s="251"/>
      <c r="D704" s="278"/>
      <c r="E704" s="253"/>
      <c r="F704" s="280"/>
      <c r="G704" s="349"/>
      <c r="H704" s="280" t="str">
        <f aca="false">IF(G704="","",IF(LEN(G704)&gt;14,G704,REPLACE(REPLACE(G704,1,3,"XXX"),13,2,"XX")))</f>
        <v/>
      </c>
      <c r="I704" s="250"/>
      <c r="J704" s="250"/>
      <c r="K704" s="250"/>
      <c r="L704" s="303"/>
      <c r="M704" s="287"/>
      <c r="N704" s="287"/>
      <c r="O704" s="287"/>
      <c r="P704" s="287"/>
      <c r="Q704" s="287"/>
      <c r="R704" s="287"/>
      <c r="S704" s="287"/>
      <c r="T704" s="287"/>
      <c r="U704" s="287"/>
      <c r="V704" s="287"/>
      <c r="W704" s="287"/>
      <c r="X704" s="287"/>
      <c r="Y704" s="287"/>
      <c r="Z704" s="287"/>
    </row>
    <row r="705" customFormat="false" ht="12.75" hidden="false" customHeight="true" outlineLevel="0" collapsed="false">
      <c r="A705" s="302" t="n">
        <v>702</v>
      </c>
      <c r="B705" s="303"/>
      <c r="C705" s="251"/>
      <c r="D705" s="278"/>
      <c r="E705" s="253"/>
      <c r="F705" s="280"/>
      <c r="G705" s="349"/>
      <c r="H705" s="280" t="str">
        <f aca="false">IF(G705="","",IF(LEN(G705)&gt;14,G705,REPLACE(REPLACE(G705,1,3,"XXX"),13,2,"XX")))</f>
        <v/>
      </c>
      <c r="I705" s="250"/>
      <c r="J705" s="250"/>
      <c r="K705" s="250"/>
      <c r="L705" s="303"/>
      <c r="M705" s="287"/>
      <c r="N705" s="287"/>
      <c r="O705" s="287"/>
      <c r="P705" s="287"/>
      <c r="Q705" s="287"/>
      <c r="R705" s="287"/>
      <c r="S705" s="287"/>
      <c r="T705" s="287"/>
      <c r="U705" s="287"/>
      <c r="V705" s="287"/>
      <c r="W705" s="287"/>
      <c r="X705" s="287"/>
      <c r="Y705" s="287"/>
      <c r="Z705" s="287"/>
    </row>
    <row r="706" customFormat="false" ht="12.75" hidden="false" customHeight="true" outlineLevel="0" collapsed="false">
      <c r="A706" s="302" t="n">
        <v>703</v>
      </c>
      <c r="B706" s="303"/>
      <c r="C706" s="251"/>
      <c r="D706" s="278"/>
      <c r="E706" s="253"/>
      <c r="F706" s="280"/>
      <c r="G706" s="349"/>
      <c r="H706" s="280" t="str">
        <f aca="false">IF(G706="","",IF(LEN(G706)&gt;14,G706,REPLACE(REPLACE(G706,1,3,"XXX"),13,2,"XX")))</f>
        <v/>
      </c>
      <c r="I706" s="250"/>
      <c r="J706" s="250"/>
      <c r="K706" s="250"/>
      <c r="L706" s="303"/>
      <c r="M706" s="287"/>
      <c r="N706" s="287"/>
      <c r="O706" s="287"/>
      <c r="P706" s="287"/>
      <c r="Q706" s="287"/>
      <c r="R706" s="287"/>
      <c r="S706" s="287"/>
      <c r="T706" s="287"/>
      <c r="U706" s="287"/>
      <c r="V706" s="287"/>
      <c r="W706" s="287"/>
      <c r="X706" s="287"/>
      <c r="Y706" s="287"/>
      <c r="Z706" s="287"/>
    </row>
    <row r="707" customFormat="false" ht="12.75" hidden="false" customHeight="true" outlineLevel="0" collapsed="false">
      <c r="A707" s="302" t="n">
        <v>704</v>
      </c>
      <c r="B707" s="303"/>
      <c r="C707" s="251"/>
      <c r="D707" s="278"/>
      <c r="E707" s="253"/>
      <c r="F707" s="280"/>
      <c r="G707" s="349"/>
      <c r="H707" s="280" t="str">
        <f aca="false">IF(G707="","",IF(LEN(G707)&gt;14,G707,REPLACE(REPLACE(G707,1,3,"XXX"),13,2,"XX")))</f>
        <v/>
      </c>
      <c r="I707" s="250"/>
      <c r="J707" s="250"/>
      <c r="K707" s="250"/>
      <c r="L707" s="303"/>
      <c r="M707" s="287"/>
      <c r="N707" s="287"/>
      <c r="O707" s="287"/>
      <c r="P707" s="287"/>
      <c r="Q707" s="287"/>
      <c r="R707" s="287"/>
      <c r="S707" s="287"/>
      <c r="T707" s="287"/>
      <c r="U707" s="287"/>
      <c r="V707" s="287"/>
      <c r="W707" s="287"/>
      <c r="X707" s="287"/>
      <c r="Y707" s="287"/>
      <c r="Z707" s="287"/>
    </row>
    <row r="708" customFormat="false" ht="12.75" hidden="false" customHeight="true" outlineLevel="0" collapsed="false">
      <c r="A708" s="302" t="n">
        <v>705</v>
      </c>
      <c r="B708" s="303"/>
      <c r="C708" s="251"/>
      <c r="D708" s="278"/>
      <c r="E708" s="253"/>
      <c r="F708" s="280"/>
      <c r="G708" s="349"/>
      <c r="H708" s="280" t="str">
        <f aca="false">IF(G708="","",IF(LEN(G708)&gt;14,G708,REPLACE(REPLACE(G708,1,3,"XXX"),13,2,"XX")))</f>
        <v/>
      </c>
      <c r="I708" s="250"/>
      <c r="J708" s="250"/>
      <c r="K708" s="250"/>
      <c r="L708" s="303"/>
      <c r="M708" s="287"/>
      <c r="N708" s="287"/>
      <c r="O708" s="287"/>
      <c r="P708" s="287"/>
      <c r="Q708" s="287"/>
      <c r="R708" s="287"/>
      <c r="S708" s="287"/>
      <c r="T708" s="287"/>
      <c r="U708" s="287"/>
      <c r="V708" s="287"/>
      <c r="W708" s="287"/>
      <c r="X708" s="287"/>
      <c r="Y708" s="287"/>
      <c r="Z708" s="287"/>
    </row>
    <row r="709" customFormat="false" ht="12.75" hidden="false" customHeight="true" outlineLevel="0" collapsed="false">
      <c r="A709" s="302" t="n">
        <v>706</v>
      </c>
      <c r="B709" s="303"/>
      <c r="C709" s="251"/>
      <c r="D709" s="278"/>
      <c r="E709" s="253"/>
      <c r="F709" s="280"/>
      <c r="G709" s="349"/>
      <c r="H709" s="280" t="str">
        <f aca="false">IF(G709="","",IF(LEN(G709)&gt;14,G709,REPLACE(REPLACE(G709,1,3,"XXX"),13,2,"XX")))</f>
        <v/>
      </c>
      <c r="I709" s="250"/>
      <c r="J709" s="250"/>
      <c r="K709" s="250"/>
      <c r="L709" s="303"/>
      <c r="M709" s="287"/>
      <c r="N709" s="287"/>
      <c r="O709" s="287"/>
      <c r="P709" s="287"/>
      <c r="Q709" s="287"/>
      <c r="R709" s="287"/>
      <c r="S709" s="287"/>
      <c r="T709" s="287"/>
      <c r="U709" s="287"/>
      <c r="V709" s="287"/>
      <c r="W709" s="287"/>
      <c r="X709" s="287"/>
      <c r="Y709" s="287"/>
      <c r="Z709" s="287"/>
    </row>
    <row r="710" customFormat="false" ht="12.75" hidden="false" customHeight="true" outlineLevel="0" collapsed="false">
      <c r="A710" s="302" t="n">
        <v>707</v>
      </c>
      <c r="B710" s="303"/>
      <c r="C710" s="251"/>
      <c r="D710" s="278"/>
      <c r="E710" s="253"/>
      <c r="F710" s="280"/>
      <c r="G710" s="349"/>
      <c r="H710" s="280" t="str">
        <f aca="false">IF(G710="","",IF(LEN(G710)&gt;14,G710,REPLACE(REPLACE(G710,1,3,"XXX"),13,2,"XX")))</f>
        <v/>
      </c>
      <c r="I710" s="250"/>
      <c r="J710" s="250"/>
      <c r="K710" s="250"/>
      <c r="L710" s="303"/>
      <c r="M710" s="287"/>
      <c r="N710" s="287"/>
      <c r="O710" s="287"/>
      <c r="P710" s="287"/>
      <c r="Q710" s="287"/>
      <c r="R710" s="287"/>
      <c r="S710" s="287"/>
      <c r="T710" s="287"/>
      <c r="U710" s="287"/>
      <c r="V710" s="287"/>
      <c r="W710" s="287"/>
      <c r="X710" s="287"/>
      <c r="Y710" s="287"/>
      <c r="Z710" s="287"/>
    </row>
    <row r="711" customFormat="false" ht="12.75" hidden="false" customHeight="true" outlineLevel="0" collapsed="false">
      <c r="A711" s="302" t="n">
        <v>708</v>
      </c>
      <c r="B711" s="303"/>
      <c r="C711" s="251"/>
      <c r="D711" s="278"/>
      <c r="E711" s="253"/>
      <c r="F711" s="280"/>
      <c r="G711" s="349"/>
      <c r="H711" s="280" t="str">
        <f aca="false">IF(G711="","",IF(LEN(G711)&gt;14,G711,REPLACE(REPLACE(G711,1,3,"XXX"),13,2,"XX")))</f>
        <v/>
      </c>
      <c r="I711" s="250"/>
      <c r="J711" s="250"/>
      <c r="K711" s="250"/>
      <c r="L711" s="303"/>
      <c r="M711" s="287"/>
      <c r="N711" s="287"/>
      <c r="O711" s="287"/>
      <c r="P711" s="287"/>
      <c r="Q711" s="287"/>
      <c r="R711" s="287"/>
      <c r="S711" s="287"/>
      <c r="T711" s="287"/>
      <c r="U711" s="287"/>
      <c r="V711" s="287"/>
      <c r="W711" s="287"/>
      <c r="X711" s="287"/>
      <c r="Y711" s="287"/>
      <c r="Z711" s="287"/>
    </row>
    <row r="712" customFormat="false" ht="12.75" hidden="false" customHeight="true" outlineLevel="0" collapsed="false">
      <c r="A712" s="302" t="n">
        <v>709</v>
      </c>
      <c r="B712" s="303"/>
      <c r="C712" s="251"/>
      <c r="D712" s="278"/>
      <c r="E712" s="253"/>
      <c r="F712" s="280"/>
      <c r="G712" s="349"/>
      <c r="H712" s="280" t="str">
        <f aca="false">IF(G712="","",IF(LEN(G712)&gt;14,G712,REPLACE(REPLACE(G712,1,3,"XXX"),13,2,"XX")))</f>
        <v/>
      </c>
      <c r="I712" s="250"/>
      <c r="J712" s="250"/>
      <c r="K712" s="250"/>
      <c r="L712" s="303"/>
      <c r="M712" s="287"/>
      <c r="N712" s="287"/>
      <c r="O712" s="287"/>
      <c r="P712" s="287"/>
      <c r="Q712" s="287"/>
      <c r="R712" s="287"/>
      <c r="S712" s="287"/>
      <c r="T712" s="287"/>
      <c r="U712" s="287"/>
      <c r="V712" s="287"/>
      <c r="W712" s="287"/>
      <c r="X712" s="287"/>
      <c r="Y712" s="287"/>
      <c r="Z712" s="287"/>
    </row>
    <row r="713" customFormat="false" ht="12.75" hidden="false" customHeight="true" outlineLevel="0" collapsed="false">
      <c r="A713" s="302" t="n">
        <v>710</v>
      </c>
      <c r="B713" s="303"/>
      <c r="C713" s="251"/>
      <c r="D713" s="278"/>
      <c r="E713" s="253"/>
      <c r="F713" s="280"/>
      <c r="G713" s="349"/>
      <c r="H713" s="280" t="str">
        <f aca="false">IF(G713="","",IF(LEN(G713)&gt;14,G713,REPLACE(REPLACE(G713,1,3,"XXX"),13,2,"XX")))</f>
        <v/>
      </c>
      <c r="I713" s="250"/>
      <c r="J713" s="250"/>
      <c r="K713" s="250"/>
      <c r="L713" s="303"/>
      <c r="M713" s="287"/>
      <c r="N713" s="287"/>
      <c r="O713" s="287"/>
      <c r="P713" s="287"/>
      <c r="Q713" s="287"/>
      <c r="R713" s="287"/>
      <c r="S713" s="287"/>
      <c r="T713" s="287"/>
      <c r="U713" s="287"/>
      <c r="V713" s="287"/>
      <c r="W713" s="287"/>
      <c r="X713" s="287"/>
      <c r="Y713" s="287"/>
      <c r="Z713" s="287"/>
    </row>
    <row r="714" customFormat="false" ht="12.75" hidden="false" customHeight="true" outlineLevel="0" collapsed="false">
      <c r="A714" s="302" t="n">
        <v>711</v>
      </c>
      <c r="B714" s="303"/>
      <c r="C714" s="251"/>
      <c r="D714" s="278"/>
      <c r="E714" s="253"/>
      <c r="F714" s="280"/>
      <c r="G714" s="349"/>
      <c r="H714" s="280" t="str">
        <f aca="false">IF(G714="","",IF(LEN(G714)&gt;14,G714,REPLACE(REPLACE(G714,1,3,"XXX"),13,2,"XX")))</f>
        <v/>
      </c>
      <c r="I714" s="250"/>
      <c r="J714" s="250"/>
      <c r="K714" s="250"/>
      <c r="L714" s="303"/>
      <c r="M714" s="287"/>
      <c r="N714" s="287"/>
      <c r="O714" s="287"/>
      <c r="P714" s="287"/>
      <c r="Q714" s="287"/>
      <c r="R714" s="287"/>
      <c r="S714" s="287"/>
      <c r="T714" s="287"/>
      <c r="U714" s="287"/>
      <c r="V714" s="287"/>
      <c r="W714" s="287"/>
      <c r="X714" s="287"/>
      <c r="Y714" s="287"/>
      <c r="Z714" s="287"/>
    </row>
    <row r="715" customFormat="false" ht="12.75" hidden="false" customHeight="true" outlineLevel="0" collapsed="false">
      <c r="A715" s="302" t="n">
        <v>712</v>
      </c>
      <c r="B715" s="303"/>
      <c r="C715" s="251"/>
      <c r="D715" s="278"/>
      <c r="E715" s="253"/>
      <c r="F715" s="280"/>
      <c r="G715" s="349"/>
      <c r="H715" s="280" t="str">
        <f aca="false">IF(G715="","",IF(LEN(G715)&gt;14,G715,REPLACE(REPLACE(G715,1,3,"XXX"),13,2,"XX")))</f>
        <v/>
      </c>
      <c r="I715" s="250"/>
      <c r="J715" s="250"/>
      <c r="K715" s="250"/>
      <c r="L715" s="303"/>
      <c r="M715" s="287"/>
      <c r="N715" s="287"/>
      <c r="O715" s="287"/>
      <c r="P715" s="287"/>
      <c r="Q715" s="287"/>
      <c r="R715" s="287"/>
      <c r="S715" s="287"/>
      <c r="T715" s="287"/>
      <c r="U715" s="287"/>
      <c r="V715" s="287"/>
      <c r="W715" s="287"/>
      <c r="X715" s="287"/>
      <c r="Y715" s="287"/>
      <c r="Z715" s="287"/>
    </row>
    <row r="716" customFormat="false" ht="12.75" hidden="false" customHeight="true" outlineLevel="0" collapsed="false">
      <c r="A716" s="302" t="n">
        <v>713</v>
      </c>
      <c r="B716" s="303"/>
      <c r="C716" s="251"/>
      <c r="D716" s="278"/>
      <c r="E716" s="253"/>
      <c r="F716" s="280"/>
      <c r="G716" s="349"/>
      <c r="H716" s="280" t="str">
        <f aca="false">IF(G716="","",IF(LEN(G716)&gt;14,G716,REPLACE(REPLACE(G716,1,3,"XXX"),13,2,"XX")))</f>
        <v/>
      </c>
      <c r="I716" s="250"/>
      <c r="J716" s="250"/>
      <c r="K716" s="250"/>
      <c r="L716" s="303"/>
      <c r="M716" s="287"/>
      <c r="N716" s="287"/>
      <c r="O716" s="287"/>
      <c r="P716" s="287"/>
      <c r="Q716" s="287"/>
      <c r="R716" s="287"/>
      <c r="S716" s="287"/>
      <c r="T716" s="287"/>
      <c r="U716" s="287"/>
      <c r="V716" s="287"/>
      <c r="W716" s="287"/>
      <c r="X716" s="287"/>
      <c r="Y716" s="287"/>
      <c r="Z716" s="287"/>
    </row>
    <row r="717" customFormat="false" ht="12.75" hidden="false" customHeight="true" outlineLevel="0" collapsed="false">
      <c r="A717" s="302" t="n">
        <v>714</v>
      </c>
      <c r="B717" s="303"/>
      <c r="C717" s="251"/>
      <c r="D717" s="278"/>
      <c r="E717" s="253"/>
      <c r="F717" s="280"/>
      <c r="G717" s="349"/>
      <c r="H717" s="280" t="str">
        <f aca="false">IF(G717="","",IF(LEN(G717)&gt;14,G717,REPLACE(REPLACE(G717,1,3,"XXX"),13,2,"XX")))</f>
        <v/>
      </c>
      <c r="I717" s="250"/>
      <c r="J717" s="250"/>
      <c r="K717" s="250"/>
      <c r="L717" s="303"/>
      <c r="M717" s="287"/>
      <c r="N717" s="287"/>
      <c r="O717" s="287"/>
      <c r="P717" s="287"/>
      <c r="Q717" s="287"/>
      <c r="R717" s="287"/>
      <c r="S717" s="287"/>
      <c r="T717" s="287"/>
      <c r="U717" s="287"/>
      <c r="V717" s="287"/>
      <c r="W717" s="287"/>
      <c r="X717" s="287"/>
      <c r="Y717" s="287"/>
      <c r="Z717" s="287"/>
    </row>
    <row r="718" customFormat="false" ht="12.75" hidden="false" customHeight="true" outlineLevel="0" collapsed="false">
      <c r="A718" s="302" t="n">
        <v>715</v>
      </c>
      <c r="B718" s="303"/>
      <c r="C718" s="251"/>
      <c r="D718" s="278"/>
      <c r="E718" s="253"/>
      <c r="F718" s="280"/>
      <c r="G718" s="349"/>
      <c r="H718" s="280" t="str">
        <f aca="false">IF(G718="","",IF(LEN(G718)&gt;14,G718,REPLACE(REPLACE(G718,1,3,"XXX"),13,2,"XX")))</f>
        <v/>
      </c>
      <c r="I718" s="250"/>
      <c r="J718" s="250"/>
      <c r="K718" s="250"/>
      <c r="L718" s="303"/>
      <c r="M718" s="287"/>
      <c r="N718" s="287"/>
      <c r="O718" s="287"/>
      <c r="P718" s="287"/>
      <c r="Q718" s="287"/>
      <c r="R718" s="287"/>
      <c r="S718" s="287"/>
      <c r="T718" s="287"/>
      <c r="U718" s="287"/>
      <c r="V718" s="287"/>
      <c r="W718" s="287"/>
      <c r="X718" s="287"/>
      <c r="Y718" s="287"/>
      <c r="Z718" s="287"/>
    </row>
    <row r="719" customFormat="false" ht="12.75" hidden="false" customHeight="true" outlineLevel="0" collapsed="false">
      <c r="A719" s="302" t="n">
        <v>716</v>
      </c>
      <c r="B719" s="303"/>
      <c r="C719" s="251"/>
      <c r="D719" s="278"/>
      <c r="E719" s="253"/>
      <c r="F719" s="280"/>
      <c r="G719" s="349"/>
      <c r="H719" s="280" t="str">
        <f aca="false">IF(G719="","",IF(LEN(G719)&gt;14,G719,REPLACE(REPLACE(G719,1,3,"XXX"),13,2,"XX")))</f>
        <v/>
      </c>
      <c r="I719" s="250"/>
      <c r="J719" s="250"/>
      <c r="K719" s="250"/>
      <c r="L719" s="303"/>
      <c r="M719" s="287"/>
      <c r="N719" s="287"/>
      <c r="O719" s="287"/>
      <c r="P719" s="287"/>
      <c r="Q719" s="287"/>
      <c r="R719" s="287"/>
      <c r="S719" s="287"/>
      <c r="T719" s="287"/>
      <c r="U719" s="287"/>
      <c r="V719" s="287"/>
      <c r="W719" s="287"/>
      <c r="X719" s="287"/>
      <c r="Y719" s="287"/>
      <c r="Z719" s="287"/>
    </row>
    <row r="720" customFormat="false" ht="12.75" hidden="false" customHeight="true" outlineLevel="0" collapsed="false">
      <c r="A720" s="302" t="n">
        <v>717</v>
      </c>
      <c r="B720" s="303"/>
      <c r="C720" s="251"/>
      <c r="D720" s="278"/>
      <c r="E720" s="253"/>
      <c r="F720" s="280"/>
      <c r="G720" s="349"/>
      <c r="H720" s="280" t="str">
        <f aca="false">IF(G720="","",IF(LEN(G720)&gt;14,G720,REPLACE(REPLACE(G720,1,3,"XXX"),13,2,"XX")))</f>
        <v/>
      </c>
      <c r="I720" s="250"/>
      <c r="J720" s="250"/>
      <c r="K720" s="250"/>
      <c r="L720" s="303"/>
      <c r="M720" s="287"/>
      <c r="N720" s="287"/>
      <c r="O720" s="287"/>
      <c r="P720" s="287"/>
      <c r="Q720" s="287"/>
      <c r="R720" s="287"/>
      <c r="S720" s="287"/>
      <c r="T720" s="287"/>
      <c r="U720" s="287"/>
      <c r="V720" s="287"/>
      <c r="W720" s="287"/>
      <c r="X720" s="287"/>
      <c r="Y720" s="287"/>
      <c r="Z720" s="287"/>
    </row>
    <row r="721" customFormat="false" ht="12.75" hidden="false" customHeight="true" outlineLevel="0" collapsed="false">
      <c r="A721" s="302" t="n">
        <v>718</v>
      </c>
      <c r="B721" s="303"/>
      <c r="C721" s="251"/>
      <c r="D721" s="278"/>
      <c r="E721" s="253"/>
      <c r="F721" s="280"/>
      <c r="G721" s="349"/>
      <c r="H721" s="280" t="str">
        <f aca="false">IF(G721="","",IF(LEN(G721)&gt;14,G721,REPLACE(REPLACE(G721,1,3,"XXX"),13,2,"XX")))</f>
        <v/>
      </c>
      <c r="I721" s="250"/>
      <c r="J721" s="250"/>
      <c r="K721" s="250"/>
      <c r="L721" s="303"/>
      <c r="M721" s="287"/>
      <c r="N721" s="287"/>
      <c r="O721" s="287"/>
      <c r="P721" s="287"/>
      <c r="Q721" s="287"/>
      <c r="R721" s="287"/>
      <c r="S721" s="287"/>
      <c r="T721" s="287"/>
      <c r="U721" s="287"/>
      <c r="V721" s="287"/>
      <c r="W721" s="287"/>
      <c r="X721" s="287"/>
      <c r="Y721" s="287"/>
      <c r="Z721" s="287"/>
    </row>
    <row r="722" customFormat="false" ht="12.75" hidden="false" customHeight="true" outlineLevel="0" collapsed="false">
      <c r="A722" s="302" t="n">
        <v>719</v>
      </c>
      <c r="B722" s="303"/>
      <c r="C722" s="251"/>
      <c r="D722" s="278"/>
      <c r="E722" s="253"/>
      <c r="F722" s="280"/>
      <c r="G722" s="349"/>
      <c r="H722" s="280" t="str">
        <f aca="false">IF(G722="","",IF(LEN(G722)&gt;14,G722,REPLACE(REPLACE(G722,1,3,"XXX"),13,2,"XX")))</f>
        <v/>
      </c>
      <c r="I722" s="250"/>
      <c r="J722" s="250"/>
      <c r="K722" s="250"/>
      <c r="L722" s="303"/>
      <c r="M722" s="287"/>
      <c r="N722" s="287"/>
      <c r="O722" s="287"/>
      <c r="P722" s="287"/>
      <c r="Q722" s="287"/>
      <c r="R722" s="287"/>
      <c r="S722" s="287"/>
      <c r="T722" s="287"/>
      <c r="U722" s="287"/>
      <c r="V722" s="287"/>
      <c r="W722" s="287"/>
      <c r="X722" s="287"/>
      <c r="Y722" s="287"/>
      <c r="Z722" s="287"/>
    </row>
    <row r="723" customFormat="false" ht="12.75" hidden="false" customHeight="true" outlineLevel="0" collapsed="false">
      <c r="A723" s="302" t="n">
        <v>720</v>
      </c>
      <c r="B723" s="303"/>
      <c r="C723" s="251"/>
      <c r="D723" s="278"/>
      <c r="E723" s="253"/>
      <c r="F723" s="280"/>
      <c r="G723" s="349"/>
      <c r="H723" s="280" t="str">
        <f aca="false">IF(G723="","",IF(LEN(G723)&gt;14,G723,REPLACE(REPLACE(G723,1,3,"XXX"),13,2,"XX")))</f>
        <v/>
      </c>
      <c r="I723" s="250"/>
      <c r="J723" s="250"/>
      <c r="K723" s="250"/>
      <c r="L723" s="303"/>
      <c r="M723" s="287"/>
      <c r="N723" s="287"/>
      <c r="O723" s="287"/>
      <c r="P723" s="287"/>
      <c r="Q723" s="287"/>
      <c r="R723" s="287"/>
      <c r="S723" s="287"/>
      <c r="T723" s="287"/>
      <c r="U723" s="287"/>
      <c r="V723" s="287"/>
      <c r="W723" s="287"/>
      <c r="X723" s="287"/>
      <c r="Y723" s="287"/>
      <c r="Z723" s="287"/>
    </row>
    <row r="724" customFormat="false" ht="12.75" hidden="false" customHeight="true" outlineLevel="0" collapsed="false">
      <c r="A724" s="302" t="n">
        <v>721</v>
      </c>
      <c r="B724" s="303"/>
      <c r="C724" s="251"/>
      <c r="D724" s="278"/>
      <c r="E724" s="253"/>
      <c r="F724" s="280"/>
      <c r="G724" s="349"/>
      <c r="H724" s="280" t="str">
        <f aca="false">IF(G724="","",IF(LEN(G724)&gt;14,G724,REPLACE(REPLACE(G724,1,3,"XXX"),13,2,"XX")))</f>
        <v/>
      </c>
      <c r="I724" s="250"/>
      <c r="J724" s="250"/>
      <c r="K724" s="250"/>
      <c r="L724" s="303"/>
      <c r="M724" s="287"/>
      <c r="N724" s="287"/>
      <c r="O724" s="287"/>
      <c r="P724" s="287"/>
      <c r="Q724" s="287"/>
      <c r="R724" s="287"/>
      <c r="S724" s="287"/>
      <c r="T724" s="287"/>
      <c r="U724" s="287"/>
      <c r="V724" s="287"/>
      <c r="W724" s="287"/>
      <c r="X724" s="287"/>
      <c r="Y724" s="287"/>
      <c r="Z724" s="287"/>
    </row>
    <row r="725" customFormat="false" ht="12.75" hidden="false" customHeight="true" outlineLevel="0" collapsed="false">
      <c r="A725" s="302" t="n">
        <v>722</v>
      </c>
      <c r="B725" s="303"/>
      <c r="C725" s="251"/>
      <c r="D725" s="278"/>
      <c r="E725" s="253"/>
      <c r="F725" s="280"/>
      <c r="G725" s="349"/>
      <c r="H725" s="280" t="str">
        <f aca="false">IF(G725="","",IF(LEN(G725)&gt;14,G725,REPLACE(REPLACE(G725,1,3,"XXX"),13,2,"XX")))</f>
        <v/>
      </c>
      <c r="I725" s="250"/>
      <c r="J725" s="250"/>
      <c r="K725" s="250"/>
      <c r="L725" s="303"/>
      <c r="M725" s="287"/>
      <c r="N725" s="287"/>
      <c r="O725" s="287"/>
      <c r="P725" s="287"/>
      <c r="Q725" s="287"/>
      <c r="R725" s="287"/>
      <c r="S725" s="287"/>
      <c r="T725" s="287"/>
      <c r="U725" s="287"/>
      <c r="V725" s="287"/>
      <c r="W725" s="287"/>
      <c r="X725" s="287"/>
      <c r="Y725" s="287"/>
      <c r="Z725" s="287"/>
    </row>
    <row r="726" customFormat="false" ht="12.75" hidden="false" customHeight="true" outlineLevel="0" collapsed="false">
      <c r="A726" s="302" t="n">
        <v>723</v>
      </c>
      <c r="B726" s="303"/>
      <c r="C726" s="251"/>
      <c r="D726" s="278"/>
      <c r="E726" s="253"/>
      <c r="F726" s="280"/>
      <c r="G726" s="349"/>
      <c r="H726" s="280" t="str">
        <f aca="false">IF(G726="","",IF(LEN(G726)&gt;14,G726,REPLACE(REPLACE(G726,1,3,"XXX"),13,2,"XX")))</f>
        <v/>
      </c>
      <c r="I726" s="250"/>
      <c r="J726" s="250"/>
      <c r="K726" s="250"/>
      <c r="L726" s="303"/>
      <c r="M726" s="287"/>
      <c r="N726" s="287"/>
      <c r="O726" s="287"/>
      <c r="P726" s="287"/>
      <c r="Q726" s="287"/>
      <c r="R726" s="287"/>
      <c r="S726" s="287"/>
      <c r="T726" s="287"/>
      <c r="U726" s="287"/>
      <c r="V726" s="287"/>
      <c r="W726" s="287"/>
      <c r="X726" s="287"/>
      <c r="Y726" s="287"/>
      <c r="Z726" s="287"/>
    </row>
    <row r="727" customFormat="false" ht="12.75" hidden="false" customHeight="true" outlineLevel="0" collapsed="false">
      <c r="A727" s="302" t="n">
        <v>724</v>
      </c>
      <c r="B727" s="303"/>
      <c r="C727" s="251"/>
      <c r="D727" s="278"/>
      <c r="E727" s="253"/>
      <c r="F727" s="280"/>
      <c r="G727" s="349"/>
      <c r="H727" s="280" t="str">
        <f aca="false">IF(G727="","",IF(LEN(G727)&gt;14,G727,REPLACE(REPLACE(G727,1,3,"XXX"),13,2,"XX")))</f>
        <v/>
      </c>
      <c r="I727" s="250"/>
      <c r="J727" s="250"/>
      <c r="K727" s="250"/>
      <c r="L727" s="303"/>
      <c r="M727" s="287"/>
      <c r="N727" s="287"/>
      <c r="O727" s="287"/>
      <c r="P727" s="287"/>
      <c r="Q727" s="287"/>
      <c r="R727" s="287"/>
      <c r="S727" s="287"/>
      <c r="T727" s="287"/>
      <c r="U727" s="287"/>
      <c r="V727" s="287"/>
      <c r="W727" s="287"/>
      <c r="X727" s="287"/>
      <c r="Y727" s="287"/>
      <c r="Z727" s="287"/>
    </row>
    <row r="728" customFormat="false" ht="12.75" hidden="false" customHeight="true" outlineLevel="0" collapsed="false">
      <c r="A728" s="302" t="n">
        <v>725</v>
      </c>
      <c r="B728" s="303"/>
      <c r="C728" s="251"/>
      <c r="D728" s="278"/>
      <c r="E728" s="253"/>
      <c r="F728" s="280"/>
      <c r="G728" s="349"/>
      <c r="H728" s="280" t="str">
        <f aca="false">IF(G728="","",IF(LEN(G728)&gt;14,G728,REPLACE(REPLACE(G728,1,3,"XXX"),13,2,"XX")))</f>
        <v/>
      </c>
      <c r="I728" s="250"/>
      <c r="J728" s="250"/>
      <c r="K728" s="250"/>
      <c r="L728" s="303"/>
      <c r="M728" s="287"/>
      <c r="N728" s="287"/>
      <c r="O728" s="287"/>
      <c r="P728" s="287"/>
      <c r="Q728" s="287"/>
      <c r="R728" s="287"/>
      <c r="S728" s="287"/>
      <c r="T728" s="287"/>
      <c r="U728" s="287"/>
      <c r="V728" s="287"/>
      <c r="W728" s="287"/>
      <c r="X728" s="287"/>
      <c r="Y728" s="287"/>
      <c r="Z728" s="287"/>
    </row>
    <row r="729" customFormat="false" ht="12.75" hidden="false" customHeight="true" outlineLevel="0" collapsed="false">
      <c r="A729" s="302" t="n">
        <v>726</v>
      </c>
      <c r="B729" s="303"/>
      <c r="C729" s="251"/>
      <c r="D729" s="278"/>
      <c r="E729" s="253"/>
      <c r="F729" s="280"/>
      <c r="G729" s="349"/>
      <c r="H729" s="280" t="str">
        <f aca="false">IF(G729="","",IF(LEN(G729)&gt;14,G729,REPLACE(REPLACE(G729,1,3,"XXX"),13,2,"XX")))</f>
        <v/>
      </c>
      <c r="I729" s="250"/>
      <c r="J729" s="250"/>
      <c r="K729" s="250"/>
      <c r="L729" s="303"/>
      <c r="M729" s="287"/>
      <c r="N729" s="287"/>
      <c r="O729" s="287"/>
      <c r="P729" s="287"/>
      <c r="Q729" s="287"/>
      <c r="R729" s="287"/>
      <c r="S729" s="287"/>
      <c r="T729" s="287"/>
      <c r="U729" s="287"/>
      <c r="V729" s="287"/>
      <c r="W729" s="287"/>
      <c r="X729" s="287"/>
      <c r="Y729" s="287"/>
      <c r="Z729" s="287"/>
    </row>
    <row r="730" customFormat="false" ht="12.75" hidden="false" customHeight="true" outlineLevel="0" collapsed="false">
      <c r="A730" s="302" t="n">
        <v>727</v>
      </c>
      <c r="B730" s="303"/>
      <c r="C730" s="251"/>
      <c r="D730" s="278"/>
      <c r="E730" s="253"/>
      <c r="F730" s="280"/>
      <c r="G730" s="349"/>
      <c r="H730" s="280" t="str">
        <f aca="false">IF(G730="","",IF(LEN(G730)&gt;14,G730,REPLACE(REPLACE(G730,1,3,"XXX"),13,2,"XX")))</f>
        <v/>
      </c>
      <c r="I730" s="250"/>
      <c r="J730" s="250"/>
      <c r="K730" s="250"/>
      <c r="L730" s="303"/>
      <c r="M730" s="287"/>
      <c r="N730" s="287"/>
      <c r="O730" s="287"/>
      <c r="P730" s="287"/>
      <c r="Q730" s="287"/>
      <c r="R730" s="287"/>
      <c r="S730" s="287"/>
      <c r="T730" s="287"/>
      <c r="U730" s="287"/>
      <c r="V730" s="287"/>
      <c r="W730" s="287"/>
      <c r="X730" s="287"/>
      <c r="Y730" s="287"/>
      <c r="Z730" s="287"/>
    </row>
    <row r="731" customFormat="false" ht="12.75" hidden="false" customHeight="true" outlineLevel="0" collapsed="false">
      <c r="A731" s="302" t="n">
        <v>728</v>
      </c>
      <c r="B731" s="303"/>
      <c r="C731" s="251"/>
      <c r="D731" s="278"/>
      <c r="E731" s="253"/>
      <c r="F731" s="280"/>
      <c r="G731" s="349"/>
      <c r="H731" s="280" t="str">
        <f aca="false">IF(G731="","",IF(LEN(G731)&gt;14,G731,REPLACE(REPLACE(G731,1,3,"XXX"),13,2,"XX")))</f>
        <v/>
      </c>
      <c r="I731" s="250"/>
      <c r="J731" s="250"/>
      <c r="K731" s="250"/>
      <c r="L731" s="303"/>
      <c r="M731" s="287"/>
      <c r="N731" s="287"/>
      <c r="O731" s="287"/>
      <c r="P731" s="287"/>
      <c r="Q731" s="287"/>
      <c r="R731" s="287"/>
      <c r="S731" s="287"/>
      <c r="T731" s="287"/>
      <c r="U731" s="287"/>
      <c r="V731" s="287"/>
      <c r="W731" s="287"/>
      <c r="X731" s="287"/>
      <c r="Y731" s="287"/>
      <c r="Z731" s="287"/>
    </row>
    <row r="732" customFormat="false" ht="12.75" hidden="false" customHeight="true" outlineLevel="0" collapsed="false">
      <c r="A732" s="302" t="n">
        <v>729</v>
      </c>
      <c r="B732" s="303"/>
      <c r="C732" s="251"/>
      <c r="D732" s="278"/>
      <c r="E732" s="253"/>
      <c r="F732" s="280"/>
      <c r="G732" s="349"/>
      <c r="H732" s="280" t="str">
        <f aca="false">IF(G732="","",IF(LEN(G732)&gt;14,G732,REPLACE(REPLACE(G732,1,3,"XXX"),13,2,"XX")))</f>
        <v/>
      </c>
      <c r="I732" s="250"/>
      <c r="J732" s="250"/>
      <c r="K732" s="250"/>
      <c r="L732" s="303"/>
      <c r="M732" s="287"/>
      <c r="N732" s="287"/>
      <c r="O732" s="287"/>
      <c r="P732" s="287"/>
      <c r="Q732" s="287"/>
      <c r="R732" s="287"/>
      <c r="S732" s="287"/>
      <c r="T732" s="287"/>
      <c r="U732" s="287"/>
      <c r="V732" s="287"/>
      <c r="W732" s="287"/>
      <c r="X732" s="287"/>
      <c r="Y732" s="287"/>
      <c r="Z732" s="287"/>
    </row>
    <row r="733" customFormat="false" ht="12.75" hidden="false" customHeight="true" outlineLevel="0" collapsed="false">
      <c r="A733" s="302" t="n">
        <v>730</v>
      </c>
      <c r="B733" s="303"/>
      <c r="C733" s="251"/>
      <c r="D733" s="278"/>
      <c r="E733" s="253"/>
      <c r="F733" s="280"/>
      <c r="G733" s="349"/>
      <c r="H733" s="280" t="str">
        <f aca="false">IF(G733="","",IF(LEN(G733)&gt;14,G733,REPLACE(REPLACE(G733,1,3,"XXX"),13,2,"XX")))</f>
        <v/>
      </c>
      <c r="I733" s="250"/>
      <c r="J733" s="250"/>
      <c r="K733" s="250"/>
      <c r="L733" s="303"/>
      <c r="M733" s="287"/>
      <c r="N733" s="287"/>
      <c r="O733" s="287"/>
      <c r="P733" s="287"/>
      <c r="Q733" s="287"/>
      <c r="R733" s="287"/>
      <c r="S733" s="287"/>
      <c r="T733" s="287"/>
      <c r="U733" s="287"/>
      <c r="V733" s="287"/>
      <c r="W733" s="287"/>
      <c r="X733" s="287"/>
      <c r="Y733" s="287"/>
      <c r="Z733" s="287"/>
    </row>
    <row r="734" customFormat="false" ht="12.75" hidden="false" customHeight="true" outlineLevel="0" collapsed="false">
      <c r="A734" s="302" t="n">
        <v>731</v>
      </c>
      <c r="B734" s="303"/>
      <c r="C734" s="251"/>
      <c r="D734" s="278"/>
      <c r="E734" s="253"/>
      <c r="F734" s="280"/>
      <c r="G734" s="349"/>
      <c r="H734" s="280" t="str">
        <f aca="false">IF(G734="","",IF(LEN(G734)&gt;14,G734,REPLACE(REPLACE(G734,1,3,"XXX"),13,2,"XX")))</f>
        <v/>
      </c>
      <c r="I734" s="250"/>
      <c r="J734" s="250"/>
      <c r="K734" s="250"/>
      <c r="L734" s="303"/>
      <c r="M734" s="287"/>
      <c r="N734" s="287"/>
      <c r="O734" s="287"/>
      <c r="P734" s="287"/>
      <c r="Q734" s="287"/>
      <c r="R734" s="287"/>
      <c r="S734" s="287"/>
      <c r="T734" s="287"/>
      <c r="U734" s="287"/>
      <c r="V734" s="287"/>
      <c r="W734" s="287"/>
      <c r="X734" s="287"/>
      <c r="Y734" s="287"/>
      <c r="Z734" s="287"/>
    </row>
    <row r="735" customFormat="false" ht="12.75" hidden="false" customHeight="true" outlineLevel="0" collapsed="false">
      <c r="A735" s="302" t="n">
        <v>732</v>
      </c>
      <c r="B735" s="303"/>
      <c r="C735" s="251"/>
      <c r="D735" s="278"/>
      <c r="E735" s="253"/>
      <c r="F735" s="280"/>
      <c r="G735" s="349"/>
      <c r="H735" s="280" t="str">
        <f aca="false">IF(G735="","",IF(LEN(G735)&gt;14,G735,REPLACE(REPLACE(G735,1,3,"XXX"),13,2,"XX")))</f>
        <v/>
      </c>
      <c r="I735" s="250"/>
      <c r="J735" s="250"/>
      <c r="K735" s="250"/>
      <c r="L735" s="303"/>
      <c r="M735" s="287"/>
      <c r="N735" s="287"/>
      <c r="O735" s="287"/>
      <c r="P735" s="287"/>
      <c r="Q735" s="287"/>
      <c r="R735" s="287"/>
      <c r="S735" s="287"/>
      <c r="T735" s="287"/>
      <c r="U735" s="287"/>
      <c r="V735" s="287"/>
      <c r="W735" s="287"/>
      <c r="X735" s="287"/>
      <c r="Y735" s="287"/>
      <c r="Z735" s="287"/>
    </row>
    <row r="736" customFormat="false" ht="12.75" hidden="false" customHeight="true" outlineLevel="0" collapsed="false">
      <c r="A736" s="302" t="n">
        <v>733</v>
      </c>
      <c r="B736" s="303"/>
      <c r="C736" s="251"/>
      <c r="D736" s="278"/>
      <c r="E736" s="253"/>
      <c r="F736" s="280"/>
      <c r="G736" s="349"/>
      <c r="H736" s="280" t="str">
        <f aca="false">IF(G736="","",IF(LEN(G736)&gt;14,G736,REPLACE(REPLACE(G736,1,3,"XXX"),13,2,"XX")))</f>
        <v/>
      </c>
      <c r="I736" s="250"/>
      <c r="J736" s="250"/>
      <c r="K736" s="250"/>
      <c r="L736" s="303"/>
      <c r="M736" s="287"/>
      <c r="N736" s="287"/>
      <c r="O736" s="287"/>
      <c r="P736" s="287"/>
      <c r="Q736" s="287"/>
      <c r="R736" s="287"/>
      <c r="S736" s="287"/>
      <c r="T736" s="287"/>
      <c r="U736" s="287"/>
      <c r="V736" s="287"/>
      <c r="W736" s="287"/>
      <c r="X736" s="287"/>
      <c r="Y736" s="287"/>
      <c r="Z736" s="287"/>
    </row>
    <row r="737" customFormat="false" ht="12.75" hidden="false" customHeight="true" outlineLevel="0" collapsed="false">
      <c r="A737" s="302" t="n">
        <v>734</v>
      </c>
      <c r="B737" s="303"/>
      <c r="C737" s="251"/>
      <c r="D737" s="278"/>
      <c r="E737" s="253"/>
      <c r="F737" s="280"/>
      <c r="G737" s="349"/>
      <c r="H737" s="280" t="str">
        <f aca="false">IF(G737="","",IF(LEN(G737)&gt;14,G737,REPLACE(REPLACE(G737,1,3,"XXX"),13,2,"XX")))</f>
        <v/>
      </c>
      <c r="I737" s="250"/>
      <c r="J737" s="250"/>
      <c r="K737" s="250"/>
      <c r="L737" s="303"/>
      <c r="M737" s="287"/>
      <c r="N737" s="287"/>
      <c r="O737" s="287"/>
      <c r="P737" s="287"/>
      <c r="Q737" s="287"/>
      <c r="R737" s="287"/>
      <c r="S737" s="287"/>
      <c r="T737" s="287"/>
      <c r="U737" s="287"/>
      <c r="V737" s="287"/>
      <c r="W737" s="287"/>
      <c r="X737" s="287"/>
      <c r="Y737" s="287"/>
      <c r="Z737" s="287"/>
    </row>
    <row r="738" customFormat="false" ht="12.75" hidden="false" customHeight="true" outlineLevel="0" collapsed="false">
      <c r="A738" s="302" t="n">
        <v>735</v>
      </c>
      <c r="B738" s="303"/>
      <c r="C738" s="251"/>
      <c r="D738" s="278"/>
      <c r="E738" s="253"/>
      <c r="F738" s="280"/>
      <c r="G738" s="349"/>
      <c r="H738" s="280" t="str">
        <f aca="false">IF(G738="","",IF(LEN(G738)&gt;14,G738,REPLACE(REPLACE(G738,1,3,"XXX"),13,2,"XX")))</f>
        <v/>
      </c>
      <c r="I738" s="250"/>
      <c r="J738" s="250"/>
      <c r="K738" s="250"/>
      <c r="L738" s="303"/>
      <c r="M738" s="287"/>
      <c r="N738" s="287"/>
      <c r="O738" s="287"/>
      <c r="P738" s="287"/>
      <c r="Q738" s="287"/>
      <c r="R738" s="287"/>
      <c r="S738" s="287"/>
      <c r="T738" s="287"/>
      <c r="U738" s="287"/>
      <c r="V738" s="287"/>
      <c r="W738" s="287"/>
      <c r="X738" s="287"/>
      <c r="Y738" s="287"/>
      <c r="Z738" s="287"/>
    </row>
    <row r="739" customFormat="false" ht="12.75" hidden="false" customHeight="true" outlineLevel="0" collapsed="false">
      <c r="A739" s="302" t="n">
        <v>736</v>
      </c>
      <c r="B739" s="303"/>
      <c r="C739" s="251"/>
      <c r="D739" s="278"/>
      <c r="E739" s="253"/>
      <c r="F739" s="280"/>
      <c r="G739" s="349"/>
      <c r="H739" s="280" t="str">
        <f aca="false">IF(G739="","",IF(LEN(G739)&gt;14,G739,REPLACE(REPLACE(G739,1,3,"XXX"),13,2,"XX")))</f>
        <v/>
      </c>
      <c r="I739" s="250"/>
      <c r="J739" s="250"/>
      <c r="K739" s="250"/>
      <c r="L739" s="303"/>
      <c r="M739" s="287"/>
      <c r="N739" s="287"/>
      <c r="O739" s="287"/>
      <c r="P739" s="287"/>
      <c r="Q739" s="287"/>
      <c r="R739" s="287"/>
      <c r="S739" s="287"/>
      <c r="T739" s="287"/>
      <c r="U739" s="287"/>
      <c r="V739" s="287"/>
      <c r="W739" s="287"/>
      <c r="X739" s="287"/>
      <c r="Y739" s="287"/>
      <c r="Z739" s="287"/>
    </row>
    <row r="740" customFormat="false" ht="12.75" hidden="false" customHeight="true" outlineLevel="0" collapsed="false">
      <c r="A740" s="302" t="n">
        <v>737</v>
      </c>
      <c r="B740" s="303"/>
      <c r="C740" s="251"/>
      <c r="D740" s="278"/>
      <c r="E740" s="253"/>
      <c r="F740" s="280"/>
      <c r="G740" s="349"/>
      <c r="H740" s="280" t="str">
        <f aca="false">IF(G740="","",IF(LEN(G740)&gt;14,G740,REPLACE(REPLACE(G740,1,3,"XXX"),13,2,"XX")))</f>
        <v/>
      </c>
      <c r="I740" s="250"/>
      <c r="J740" s="250"/>
      <c r="K740" s="250"/>
      <c r="L740" s="303"/>
      <c r="M740" s="287"/>
      <c r="N740" s="287"/>
      <c r="O740" s="287"/>
      <c r="P740" s="287"/>
      <c r="Q740" s="287"/>
      <c r="R740" s="287"/>
      <c r="S740" s="287"/>
      <c r="T740" s="287"/>
      <c r="U740" s="287"/>
      <c r="V740" s="287"/>
      <c r="W740" s="287"/>
      <c r="X740" s="287"/>
      <c r="Y740" s="287"/>
      <c r="Z740" s="287"/>
    </row>
    <row r="741" customFormat="false" ht="12.75" hidden="false" customHeight="true" outlineLevel="0" collapsed="false">
      <c r="A741" s="302" t="n">
        <v>738</v>
      </c>
      <c r="B741" s="303"/>
      <c r="C741" s="251"/>
      <c r="D741" s="278"/>
      <c r="E741" s="253"/>
      <c r="F741" s="280"/>
      <c r="G741" s="349"/>
      <c r="H741" s="280" t="str">
        <f aca="false">IF(G741="","",IF(LEN(G741)&gt;14,G741,REPLACE(REPLACE(G741,1,3,"XXX"),13,2,"XX")))</f>
        <v/>
      </c>
      <c r="I741" s="250"/>
      <c r="J741" s="250"/>
      <c r="K741" s="250"/>
      <c r="L741" s="303"/>
      <c r="M741" s="287"/>
      <c r="N741" s="287"/>
      <c r="O741" s="287"/>
      <c r="P741" s="287"/>
      <c r="Q741" s="287"/>
      <c r="R741" s="287"/>
      <c r="S741" s="287"/>
      <c r="T741" s="287"/>
      <c r="U741" s="287"/>
      <c r="V741" s="287"/>
      <c r="W741" s="287"/>
      <c r="X741" s="287"/>
      <c r="Y741" s="287"/>
      <c r="Z741" s="287"/>
    </row>
    <row r="742" customFormat="false" ht="12.75" hidden="false" customHeight="true" outlineLevel="0" collapsed="false">
      <c r="A742" s="302" t="n">
        <v>739</v>
      </c>
      <c r="B742" s="303"/>
      <c r="C742" s="251"/>
      <c r="D742" s="278"/>
      <c r="E742" s="253"/>
      <c r="F742" s="280"/>
      <c r="G742" s="349"/>
      <c r="H742" s="280" t="str">
        <f aca="false">IF(G742="","",IF(LEN(G742)&gt;14,G742,REPLACE(REPLACE(G742,1,3,"XXX"),13,2,"XX")))</f>
        <v/>
      </c>
      <c r="I742" s="250"/>
      <c r="J742" s="250"/>
      <c r="K742" s="250"/>
      <c r="L742" s="303"/>
      <c r="M742" s="287"/>
      <c r="N742" s="287"/>
      <c r="O742" s="287"/>
      <c r="P742" s="287"/>
      <c r="Q742" s="287"/>
      <c r="R742" s="287"/>
      <c r="S742" s="287"/>
      <c r="T742" s="287"/>
      <c r="U742" s="287"/>
      <c r="V742" s="287"/>
      <c r="W742" s="287"/>
      <c r="X742" s="287"/>
      <c r="Y742" s="287"/>
      <c r="Z742" s="287"/>
    </row>
    <row r="743" customFormat="false" ht="12.75" hidden="false" customHeight="true" outlineLevel="0" collapsed="false">
      <c r="A743" s="302" t="n">
        <v>740</v>
      </c>
      <c r="B743" s="303"/>
      <c r="C743" s="251"/>
      <c r="D743" s="278"/>
      <c r="E743" s="253"/>
      <c r="F743" s="280"/>
      <c r="G743" s="349"/>
      <c r="H743" s="280" t="str">
        <f aca="false">IF(G743="","",IF(LEN(G743)&gt;14,G743,REPLACE(REPLACE(G743,1,3,"XXX"),13,2,"XX")))</f>
        <v/>
      </c>
      <c r="I743" s="250"/>
      <c r="J743" s="250"/>
      <c r="K743" s="250"/>
      <c r="L743" s="303"/>
      <c r="M743" s="287"/>
      <c r="N743" s="287"/>
      <c r="O743" s="287"/>
      <c r="P743" s="287"/>
      <c r="Q743" s="287"/>
      <c r="R743" s="287"/>
      <c r="S743" s="287"/>
      <c r="T743" s="287"/>
      <c r="U743" s="287"/>
      <c r="V743" s="287"/>
      <c r="W743" s="287"/>
      <c r="X743" s="287"/>
      <c r="Y743" s="287"/>
      <c r="Z743" s="287"/>
    </row>
    <row r="744" customFormat="false" ht="12.75" hidden="false" customHeight="true" outlineLevel="0" collapsed="false">
      <c r="A744" s="302" t="n">
        <v>741</v>
      </c>
      <c r="B744" s="303"/>
      <c r="C744" s="251"/>
      <c r="D744" s="278"/>
      <c r="E744" s="253"/>
      <c r="F744" s="280"/>
      <c r="G744" s="349"/>
      <c r="H744" s="280" t="str">
        <f aca="false">IF(G744="","",IF(LEN(G744)&gt;14,G744,REPLACE(REPLACE(G744,1,3,"XXX"),13,2,"XX")))</f>
        <v/>
      </c>
      <c r="I744" s="250"/>
      <c r="J744" s="250"/>
      <c r="K744" s="250"/>
      <c r="L744" s="303"/>
      <c r="M744" s="287"/>
      <c r="N744" s="287"/>
      <c r="O744" s="287"/>
      <c r="P744" s="287"/>
      <c r="Q744" s="287"/>
      <c r="R744" s="287"/>
      <c r="S744" s="287"/>
      <c r="T744" s="287"/>
      <c r="U744" s="287"/>
      <c r="V744" s="287"/>
      <c r="W744" s="287"/>
      <c r="X744" s="287"/>
      <c r="Y744" s="287"/>
      <c r="Z744" s="287"/>
    </row>
    <row r="745" customFormat="false" ht="12.75" hidden="false" customHeight="true" outlineLevel="0" collapsed="false">
      <c r="A745" s="302" t="n">
        <v>742</v>
      </c>
      <c r="B745" s="303"/>
      <c r="C745" s="251"/>
      <c r="D745" s="278"/>
      <c r="E745" s="253"/>
      <c r="F745" s="280"/>
      <c r="G745" s="349"/>
      <c r="H745" s="280" t="str">
        <f aca="false">IF(G745="","",IF(LEN(G745)&gt;14,G745,REPLACE(REPLACE(G745,1,3,"XXX"),13,2,"XX")))</f>
        <v/>
      </c>
      <c r="I745" s="250"/>
      <c r="J745" s="250"/>
      <c r="K745" s="250"/>
      <c r="L745" s="303"/>
      <c r="M745" s="287"/>
      <c r="N745" s="287"/>
      <c r="O745" s="287"/>
      <c r="P745" s="287"/>
      <c r="Q745" s="287"/>
      <c r="R745" s="287"/>
      <c r="S745" s="287"/>
      <c r="T745" s="287"/>
      <c r="U745" s="287"/>
      <c r="V745" s="287"/>
      <c r="W745" s="287"/>
      <c r="X745" s="287"/>
      <c r="Y745" s="287"/>
      <c r="Z745" s="287"/>
    </row>
    <row r="746" customFormat="false" ht="12.75" hidden="false" customHeight="true" outlineLevel="0" collapsed="false">
      <c r="A746" s="302" t="n">
        <v>743</v>
      </c>
      <c r="B746" s="303"/>
      <c r="C746" s="251"/>
      <c r="D746" s="278"/>
      <c r="E746" s="253"/>
      <c r="F746" s="280"/>
      <c r="G746" s="349"/>
      <c r="H746" s="280" t="str">
        <f aca="false">IF(G746="","",IF(LEN(G746)&gt;14,G746,REPLACE(REPLACE(G746,1,3,"XXX"),13,2,"XX")))</f>
        <v/>
      </c>
      <c r="I746" s="250"/>
      <c r="J746" s="250"/>
      <c r="K746" s="250"/>
      <c r="L746" s="303"/>
      <c r="M746" s="287"/>
      <c r="N746" s="287"/>
      <c r="O746" s="287"/>
      <c r="P746" s="287"/>
      <c r="Q746" s="287"/>
      <c r="R746" s="287"/>
      <c r="S746" s="287"/>
      <c r="T746" s="287"/>
      <c r="U746" s="287"/>
      <c r="V746" s="287"/>
      <c r="W746" s="287"/>
      <c r="X746" s="287"/>
      <c r="Y746" s="287"/>
      <c r="Z746" s="287"/>
    </row>
    <row r="747" customFormat="false" ht="12.75" hidden="false" customHeight="true" outlineLevel="0" collapsed="false">
      <c r="A747" s="302" t="n">
        <v>744</v>
      </c>
      <c r="B747" s="303"/>
      <c r="C747" s="251"/>
      <c r="D747" s="278"/>
      <c r="E747" s="253"/>
      <c r="F747" s="280"/>
      <c r="G747" s="349"/>
      <c r="H747" s="280" t="str">
        <f aca="false">IF(G747="","",IF(LEN(G747)&gt;14,G747,REPLACE(REPLACE(G747,1,3,"XXX"),13,2,"XX")))</f>
        <v/>
      </c>
      <c r="I747" s="250"/>
      <c r="J747" s="250"/>
      <c r="K747" s="250"/>
      <c r="L747" s="303"/>
      <c r="M747" s="287"/>
      <c r="N747" s="287"/>
      <c r="O747" s="287"/>
      <c r="P747" s="287"/>
      <c r="Q747" s="287"/>
      <c r="R747" s="287"/>
      <c r="S747" s="287"/>
      <c r="T747" s="287"/>
      <c r="U747" s="287"/>
      <c r="V747" s="287"/>
      <c r="W747" s="287"/>
      <c r="X747" s="287"/>
      <c r="Y747" s="287"/>
      <c r="Z747" s="287"/>
    </row>
    <row r="748" customFormat="false" ht="12.75" hidden="false" customHeight="true" outlineLevel="0" collapsed="false">
      <c r="A748" s="302" t="n">
        <v>745</v>
      </c>
      <c r="B748" s="303"/>
      <c r="C748" s="251"/>
      <c r="D748" s="278"/>
      <c r="E748" s="253"/>
      <c r="F748" s="280"/>
      <c r="G748" s="349"/>
      <c r="H748" s="280" t="str">
        <f aca="false">IF(G748="","",IF(LEN(G748)&gt;14,G748,REPLACE(REPLACE(G748,1,3,"XXX"),13,2,"XX")))</f>
        <v/>
      </c>
      <c r="I748" s="250"/>
      <c r="J748" s="250"/>
      <c r="K748" s="250"/>
      <c r="L748" s="303"/>
      <c r="M748" s="287"/>
      <c r="N748" s="287"/>
      <c r="O748" s="287"/>
      <c r="P748" s="287"/>
      <c r="Q748" s="287"/>
      <c r="R748" s="287"/>
      <c r="S748" s="287"/>
      <c r="T748" s="287"/>
      <c r="U748" s="287"/>
      <c r="V748" s="287"/>
      <c r="W748" s="287"/>
      <c r="X748" s="287"/>
      <c r="Y748" s="287"/>
      <c r="Z748" s="287"/>
    </row>
    <row r="749" customFormat="false" ht="12.75" hidden="false" customHeight="true" outlineLevel="0" collapsed="false">
      <c r="A749" s="302" t="n">
        <v>746</v>
      </c>
      <c r="B749" s="303"/>
      <c r="C749" s="251"/>
      <c r="D749" s="278"/>
      <c r="E749" s="253"/>
      <c r="F749" s="280"/>
      <c r="G749" s="349"/>
      <c r="H749" s="280" t="str">
        <f aca="false">IF(G749="","",IF(LEN(G749)&gt;14,G749,REPLACE(REPLACE(G749,1,3,"XXX"),13,2,"XX")))</f>
        <v/>
      </c>
      <c r="I749" s="250"/>
      <c r="J749" s="250"/>
      <c r="K749" s="250"/>
      <c r="L749" s="303"/>
      <c r="M749" s="287"/>
      <c r="N749" s="287"/>
      <c r="O749" s="287"/>
      <c r="P749" s="287"/>
      <c r="Q749" s="287"/>
      <c r="R749" s="287"/>
      <c r="S749" s="287"/>
      <c r="T749" s="287"/>
      <c r="U749" s="287"/>
      <c r="V749" s="287"/>
      <c r="W749" s="287"/>
      <c r="X749" s="287"/>
      <c r="Y749" s="287"/>
      <c r="Z749" s="287"/>
    </row>
    <row r="750" customFormat="false" ht="12.75" hidden="false" customHeight="true" outlineLevel="0" collapsed="false">
      <c r="A750" s="302" t="n">
        <v>747</v>
      </c>
      <c r="B750" s="303"/>
      <c r="C750" s="251"/>
      <c r="D750" s="278"/>
      <c r="E750" s="253"/>
      <c r="F750" s="280"/>
      <c r="G750" s="349"/>
      <c r="H750" s="280" t="str">
        <f aca="false">IF(G750="","",IF(LEN(G750)&gt;14,G750,REPLACE(REPLACE(G750,1,3,"XXX"),13,2,"XX")))</f>
        <v/>
      </c>
      <c r="I750" s="250"/>
      <c r="J750" s="250"/>
      <c r="K750" s="250"/>
      <c r="L750" s="303"/>
      <c r="M750" s="287"/>
      <c r="N750" s="287"/>
      <c r="O750" s="287"/>
      <c r="P750" s="287"/>
      <c r="Q750" s="287"/>
      <c r="R750" s="287"/>
      <c r="S750" s="287"/>
      <c r="T750" s="287"/>
      <c r="U750" s="287"/>
      <c r="V750" s="287"/>
      <c r="W750" s="287"/>
      <c r="X750" s="287"/>
      <c r="Y750" s="287"/>
      <c r="Z750" s="287"/>
    </row>
    <row r="751" customFormat="false" ht="12.75" hidden="false" customHeight="true" outlineLevel="0" collapsed="false">
      <c r="A751" s="302" t="n">
        <v>748</v>
      </c>
      <c r="B751" s="303"/>
      <c r="C751" s="251"/>
      <c r="D751" s="278"/>
      <c r="E751" s="253"/>
      <c r="F751" s="280"/>
      <c r="G751" s="349"/>
      <c r="H751" s="280" t="str">
        <f aca="false">IF(G751="","",IF(LEN(G751)&gt;14,G751,REPLACE(REPLACE(G751,1,3,"XXX"),13,2,"XX")))</f>
        <v/>
      </c>
      <c r="I751" s="250"/>
      <c r="J751" s="250"/>
      <c r="K751" s="250"/>
      <c r="L751" s="303"/>
      <c r="M751" s="287"/>
      <c r="N751" s="287"/>
      <c r="O751" s="287"/>
      <c r="P751" s="287"/>
      <c r="Q751" s="287"/>
      <c r="R751" s="287"/>
      <c r="S751" s="287"/>
      <c r="T751" s="287"/>
      <c r="U751" s="287"/>
      <c r="V751" s="287"/>
      <c r="W751" s="287"/>
      <c r="X751" s="287"/>
      <c r="Y751" s="287"/>
      <c r="Z751" s="287"/>
    </row>
    <row r="752" customFormat="false" ht="12.75" hidden="false" customHeight="true" outlineLevel="0" collapsed="false">
      <c r="A752" s="302" t="n">
        <v>749</v>
      </c>
      <c r="B752" s="303"/>
      <c r="C752" s="251"/>
      <c r="D752" s="278"/>
      <c r="E752" s="253"/>
      <c r="F752" s="280"/>
      <c r="G752" s="349"/>
      <c r="H752" s="280" t="str">
        <f aca="false">IF(G752="","",IF(LEN(G752)&gt;14,G752,REPLACE(REPLACE(G752,1,3,"XXX"),13,2,"XX")))</f>
        <v/>
      </c>
      <c r="I752" s="250"/>
      <c r="J752" s="250"/>
      <c r="K752" s="250"/>
      <c r="L752" s="303"/>
      <c r="M752" s="287"/>
      <c r="N752" s="287"/>
      <c r="O752" s="287"/>
      <c r="P752" s="287"/>
      <c r="Q752" s="287"/>
      <c r="R752" s="287"/>
      <c r="S752" s="287"/>
      <c r="T752" s="287"/>
      <c r="U752" s="287"/>
      <c r="V752" s="287"/>
      <c r="W752" s="287"/>
      <c r="X752" s="287"/>
      <c r="Y752" s="287"/>
      <c r="Z752" s="287"/>
    </row>
    <row r="753" customFormat="false" ht="12.75" hidden="false" customHeight="true" outlineLevel="0" collapsed="false">
      <c r="A753" s="302" t="n">
        <v>750</v>
      </c>
      <c r="B753" s="303"/>
      <c r="C753" s="251"/>
      <c r="D753" s="278"/>
      <c r="E753" s="253"/>
      <c r="F753" s="280"/>
      <c r="G753" s="349"/>
      <c r="H753" s="280" t="str">
        <f aca="false">IF(G753="","",IF(LEN(G753)&gt;14,G753,REPLACE(REPLACE(G753,1,3,"XXX"),13,2,"XX")))</f>
        <v/>
      </c>
      <c r="I753" s="250"/>
      <c r="J753" s="250"/>
      <c r="K753" s="250"/>
      <c r="L753" s="303"/>
      <c r="M753" s="287"/>
      <c r="N753" s="287"/>
      <c r="O753" s="287"/>
      <c r="P753" s="287"/>
      <c r="Q753" s="287"/>
      <c r="R753" s="287"/>
      <c r="S753" s="287"/>
      <c r="T753" s="287"/>
      <c r="U753" s="287"/>
      <c r="V753" s="287"/>
      <c r="W753" s="287"/>
      <c r="X753" s="287"/>
      <c r="Y753" s="287"/>
      <c r="Z753" s="287"/>
    </row>
    <row r="754" customFormat="false" ht="12.75" hidden="false" customHeight="true" outlineLevel="0" collapsed="false">
      <c r="A754" s="302" t="n">
        <v>751</v>
      </c>
      <c r="B754" s="303"/>
      <c r="C754" s="251"/>
      <c r="D754" s="278"/>
      <c r="E754" s="253"/>
      <c r="F754" s="280"/>
      <c r="G754" s="349"/>
      <c r="H754" s="280" t="str">
        <f aca="false">IF(G754="","",IF(LEN(G754)&gt;14,G754,REPLACE(REPLACE(G754,1,3,"XXX"),13,2,"XX")))</f>
        <v/>
      </c>
      <c r="I754" s="250"/>
      <c r="J754" s="250"/>
      <c r="K754" s="250"/>
      <c r="L754" s="303"/>
      <c r="M754" s="287"/>
      <c r="N754" s="287"/>
      <c r="O754" s="287"/>
      <c r="P754" s="287"/>
      <c r="Q754" s="287"/>
      <c r="R754" s="287"/>
      <c r="S754" s="287"/>
      <c r="T754" s="287"/>
      <c r="U754" s="287"/>
      <c r="V754" s="287"/>
      <c r="W754" s="287"/>
      <c r="X754" s="287"/>
      <c r="Y754" s="287"/>
      <c r="Z754" s="287"/>
    </row>
    <row r="755" customFormat="false" ht="12.75" hidden="false" customHeight="true" outlineLevel="0" collapsed="false">
      <c r="A755" s="302" t="n">
        <v>752</v>
      </c>
      <c r="B755" s="303"/>
      <c r="C755" s="251"/>
      <c r="D755" s="278"/>
      <c r="E755" s="253"/>
      <c r="F755" s="280"/>
      <c r="G755" s="349"/>
      <c r="H755" s="280" t="str">
        <f aca="false">IF(G755="","",IF(LEN(G755)&gt;14,G755,REPLACE(REPLACE(G755,1,3,"XXX"),13,2,"XX")))</f>
        <v/>
      </c>
      <c r="I755" s="250"/>
      <c r="J755" s="250"/>
      <c r="K755" s="250"/>
      <c r="L755" s="303"/>
      <c r="M755" s="287"/>
      <c r="N755" s="287"/>
      <c r="O755" s="287"/>
      <c r="P755" s="287"/>
      <c r="Q755" s="287"/>
      <c r="R755" s="287"/>
      <c r="S755" s="287"/>
      <c r="T755" s="287"/>
      <c r="U755" s="287"/>
      <c r="V755" s="287"/>
      <c r="W755" s="287"/>
      <c r="X755" s="287"/>
      <c r="Y755" s="287"/>
      <c r="Z755" s="287"/>
    </row>
    <row r="756" customFormat="false" ht="12.75" hidden="false" customHeight="true" outlineLevel="0" collapsed="false">
      <c r="A756" s="302" t="n">
        <v>753</v>
      </c>
      <c r="B756" s="303"/>
      <c r="C756" s="251"/>
      <c r="D756" s="278"/>
      <c r="E756" s="253"/>
      <c r="F756" s="280"/>
      <c r="G756" s="349"/>
      <c r="H756" s="280" t="str">
        <f aca="false">IF(G756="","",IF(LEN(G756)&gt;14,G756,REPLACE(REPLACE(G756,1,3,"XXX"),13,2,"XX")))</f>
        <v/>
      </c>
      <c r="I756" s="250"/>
      <c r="J756" s="250"/>
      <c r="K756" s="250"/>
      <c r="L756" s="303"/>
      <c r="M756" s="287"/>
      <c r="N756" s="287"/>
      <c r="O756" s="287"/>
      <c r="P756" s="287"/>
      <c r="Q756" s="287"/>
      <c r="R756" s="287"/>
      <c r="S756" s="287"/>
      <c r="T756" s="287"/>
      <c r="U756" s="287"/>
      <c r="V756" s="287"/>
      <c r="W756" s="287"/>
      <c r="X756" s="287"/>
      <c r="Y756" s="287"/>
      <c r="Z756" s="287"/>
    </row>
    <row r="757" customFormat="false" ht="12.75" hidden="false" customHeight="true" outlineLevel="0" collapsed="false">
      <c r="A757" s="302" t="n">
        <v>754</v>
      </c>
      <c r="B757" s="303"/>
      <c r="C757" s="251"/>
      <c r="D757" s="278"/>
      <c r="E757" s="253"/>
      <c r="F757" s="280"/>
      <c r="G757" s="349"/>
      <c r="H757" s="280" t="str">
        <f aca="false">IF(G757="","",IF(LEN(G757)&gt;14,G757,REPLACE(REPLACE(G757,1,3,"XXX"),13,2,"XX")))</f>
        <v/>
      </c>
      <c r="I757" s="250"/>
      <c r="J757" s="250"/>
      <c r="K757" s="250"/>
      <c r="L757" s="303"/>
      <c r="M757" s="287"/>
      <c r="N757" s="287"/>
      <c r="O757" s="287"/>
      <c r="P757" s="287"/>
      <c r="Q757" s="287"/>
      <c r="R757" s="287"/>
      <c r="S757" s="287"/>
      <c r="T757" s="287"/>
      <c r="U757" s="287"/>
      <c r="V757" s="287"/>
      <c r="W757" s="287"/>
      <c r="X757" s="287"/>
      <c r="Y757" s="287"/>
      <c r="Z757" s="287"/>
    </row>
    <row r="758" customFormat="false" ht="12.75" hidden="false" customHeight="true" outlineLevel="0" collapsed="false">
      <c r="A758" s="302" t="n">
        <v>755</v>
      </c>
      <c r="B758" s="303"/>
      <c r="C758" s="251"/>
      <c r="D758" s="278"/>
      <c r="E758" s="253"/>
      <c r="F758" s="280"/>
      <c r="G758" s="349"/>
      <c r="H758" s="280" t="str">
        <f aca="false">IF(G758="","",IF(LEN(G758)&gt;14,G758,REPLACE(REPLACE(G758,1,3,"XXX"),13,2,"XX")))</f>
        <v/>
      </c>
      <c r="I758" s="250"/>
      <c r="J758" s="250"/>
      <c r="K758" s="250"/>
      <c r="L758" s="303"/>
      <c r="M758" s="287"/>
      <c r="N758" s="287"/>
      <c r="O758" s="287"/>
      <c r="P758" s="287"/>
      <c r="Q758" s="287"/>
      <c r="R758" s="287"/>
      <c r="S758" s="287"/>
      <c r="T758" s="287"/>
      <c r="U758" s="287"/>
      <c r="V758" s="287"/>
      <c r="W758" s="287"/>
      <c r="X758" s="287"/>
      <c r="Y758" s="287"/>
      <c r="Z758" s="287"/>
    </row>
    <row r="759" customFormat="false" ht="12.75" hidden="false" customHeight="true" outlineLevel="0" collapsed="false">
      <c r="A759" s="302" t="n">
        <v>756</v>
      </c>
      <c r="B759" s="303"/>
      <c r="C759" s="251"/>
      <c r="D759" s="278"/>
      <c r="E759" s="253"/>
      <c r="F759" s="280"/>
      <c r="G759" s="349"/>
      <c r="H759" s="280" t="str">
        <f aca="false">IF(G759="","",IF(LEN(G759)&gt;14,G759,REPLACE(REPLACE(G759,1,3,"XXX"),13,2,"XX")))</f>
        <v/>
      </c>
      <c r="I759" s="250"/>
      <c r="J759" s="250"/>
      <c r="K759" s="250"/>
      <c r="L759" s="303"/>
      <c r="M759" s="287"/>
      <c r="N759" s="287"/>
      <c r="O759" s="287"/>
      <c r="P759" s="287"/>
      <c r="Q759" s="287"/>
      <c r="R759" s="287"/>
      <c r="S759" s="287"/>
      <c r="T759" s="287"/>
      <c r="U759" s="287"/>
      <c r="V759" s="287"/>
      <c r="W759" s="287"/>
      <c r="X759" s="287"/>
      <c r="Y759" s="287"/>
      <c r="Z759" s="287"/>
    </row>
    <row r="760" customFormat="false" ht="12.75" hidden="false" customHeight="true" outlineLevel="0" collapsed="false">
      <c r="A760" s="302" t="n">
        <v>757</v>
      </c>
      <c r="B760" s="303"/>
      <c r="C760" s="251"/>
      <c r="D760" s="278"/>
      <c r="E760" s="253"/>
      <c r="F760" s="280"/>
      <c r="G760" s="349"/>
      <c r="H760" s="280" t="str">
        <f aca="false">IF(G760="","",IF(LEN(G760)&gt;14,G760,REPLACE(REPLACE(G760,1,3,"XXX"),13,2,"XX")))</f>
        <v/>
      </c>
      <c r="I760" s="250"/>
      <c r="J760" s="250"/>
      <c r="K760" s="250"/>
      <c r="L760" s="303"/>
      <c r="M760" s="287"/>
      <c r="N760" s="287"/>
      <c r="O760" s="287"/>
      <c r="P760" s="287"/>
      <c r="Q760" s="287"/>
      <c r="R760" s="287"/>
      <c r="S760" s="287"/>
      <c r="T760" s="287"/>
      <c r="U760" s="287"/>
      <c r="V760" s="287"/>
      <c r="W760" s="287"/>
      <c r="X760" s="287"/>
      <c r="Y760" s="287"/>
      <c r="Z760" s="287"/>
    </row>
    <row r="761" customFormat="false" ht="12.75" hidden="false" customHeight="true" outlineLevel="0" collapsed="false">
      <c r="A761" s="302" t="n">
        <v>758</v>
      </c>
      <c r="B761" s="303"/>
      <c r="C761" s="251"/>
      <c r="D761" s="278"/>
      <c r="E761" s="253"/>
      <c r="F761" s="280"/>
      <c r="G761" s="349"/>
      <c r="H761" s="280" t="str">
        <f aca="false">IF(G761="","",IF(LEN(G761)&gt;14,G761,REPLACE(REPLACE(G761,1,3,"XXX"),13,2,"XX")))</f>
        <v/>
      </c>
      <c r="I761" s="250"/>
      <c r="J761" s="250"/>
      <c r="K761" s="250"/>
      <c r="L761" s="303"/>
      <c r="M761" s="287"/>
      <c r="N761" s="287"/>
      <c r="O761" s="287"/>
      <c r="P761" s="287"/>
      <c r="Q761" s="287"/>
      <c r="R761" s="287"/>
      <c r="S761" s="287"/>
      <c r="T761" s="287"/>
      <c r="U761" s="287"/>
      <c r="V761" s="287"/>
      <c r="W761" s="287"/>
      <c r="X761" s="287"/>
      <c r="Y761" s="287"/>
      <c r="Z761" s="287"/>
    </row>
    <row r="762" customFormat="false" ht="12.75" hidden="false" customHeight="true" outlineLevel="0" collapsed="false">
      <c r="A762" s="302" t="n">
        <v>759</v>
      </c>
      <c r="B762" s="303"/>
      <c r="C762" s="251"/>
      <c r="D762" s="278"/>
      <c r="E762" s="253"/>
      <c r="F762" s="280"/>
      <c r="G762" s="349"/>
      <c r="H762" s="280" t="str">
        <f aca="false">IF(G762="","",IF(LEN(G762)&gt;14,G762,REPLACE(REPLACE(G762,1,3,"XXX"),13,2,"XX")))</f>
        <v/>
      </c>
      <c r="I762" s="250"/>
      <c r="J762" s="250"/>
      <c r="K762" s="250"/>
      <c r="L762" s="303"/>
      <c r="M762" s="287"/>
      <c r="N762" s="287"/>
      <c r="O762" s="287"/>
      <c r="P762" s="287"/>
      <c r="Q762" s="287"/>
      <c r="R762" s="287"/>
      <c r="S762" s="287"/>
      <c r="T762" s="287"/>
      <c r="U762" s="287"/>
      <c r="V762" s="287"/>
      <c r="W762" s="287"/>
      <c r="X762" s="287"/>
      <c r="Y762" s="287"/>
      <c r="Z762" s="287"/>
    </row>
    <row r="763" customFormat="false" ht="12.75" hidden="false" customHeight="true" outlineLevel="0" collapsed="false">
      <c r="A763" s="302" t="n">
        <v>760</v>
      </c>
      <c r="B763" s="303"/>
      <c r="C763" s="251"/>
      <c r="D763" s="278"/>
      <c r="E763" s="253"/>
      <c r="F763" s="280"/>
      <c r="G763" s="349"/>
      <c r="H763" s="280" t="str">
        <f aca="false">IF(G763="","",IF(LEN(G763)&gt;14,G763,REPLACE(REPLACE(G763,1,3,"XXX"),13,2,"XX")))</f>
        <v/>
      </c>
      <c r="I763" s="250"/>
      <c r="J763" s="250"/>
      <c r="K763" s="250"/>
      <c r="L763" s="303"/>
      <c r="M763" s="287"/>
      <c r="N763" s="287"/>
      <c r="O763" s="287"/>
      <c r="P763" s="287"/>
      <c r="Q763" s="287"/>
      <c r="R763" s="287"/>
      <c r="S763" s="287"/>
      <c r="T763" s="287"/>
      <c r="U763" s="287"/>
      <c r="V763" s="287"/>
      <c r="W763" s="287"/>
      <c r="X763" s="287"/>
      <c r="Y763" s="287"/>
      <c r="Z763" s="287"/>
    </row>
    <row r="764" customFormat="false" ht="12.75" hidden="false" customHeight="true" outlineLevel="0" collapsed="false">
      <c r="A764" s="302" t="n">
        <v>761</v>
      </c>
      <c r="B764" s="303"/>
      <c r="C764" s="251"/>
      <c r="D764" s="278"/>
      <c r="E764" s="253"/>
      <c r="F764" s="280"/>
      <c r="G764" s="349"/>
      <c r="H764" s="280" t="str">
        <f aca="false">IF(G764="","",IF(LEN(G764)&gt;14,G764,REPLACE(REPLACE(G764,1,3,"XXX"),13,2,"XX")))</f>
        <v/>
      </c>
      <c r="I764" s="250"/>
      <c r="J764" s="250"/>
      <c r="K764" s="250"/>
      <c r="L764" s="303"/>
      <c r="M764" s="287"/>
      <c r="N764" s="287"/>
      <c r="O764" s="287"/>
      <c r="P764" s="287"/>
      <c r="Q764" s="287"/>
      <c r="R764" s="287"/>
      <c r="S764" s="287"/>
      <c r="T764" s="287"/>
      <c r="U764" s="287"/>
      <c r="V764" s="287"/>
      <c r="W764" s="287"/>
      <c r="X764" s="287"/>
      <c r="Y764" s="287"/>
      <c r="Z764" s="287"/>
    </row>
    <row r="765" customFormat="false" ht="12.75" hidden="false" customHeight="true" outlineLevel="0" collapsed="false">
      <c r="A765" s="302" t="n">
        <v>762</v>
      </c>
      <c r="B765" s="303"/>
      <c r="C765" s="251"/>
      <c r="D765" s="278"/>
      <c r="E765" s="253"/>
      <c r="F765" s="280"/>
      <c r="G765" s="349"/>
      <c r="H765" s="280" t="str">
        <f aca="false">IF(G765="","",IF(LEN(G765)&gt;14,G765,REPLACE(REPLACE(G765,1,3,"XXX"),13,2,"XX")))</f>
        <v/>
      </c>
      <c r="I765" s="250"/>
      <c r="J765" s="250"/>
      <c r="K765" s="250"/>
      <c r="L765" s="303"/>
      <c r="M765" s="287"/>
      <c r="N765" s="287"/>
      <c r="O765" s="287"/>
      <c r="P765" s="287"/>
      <c r="Q765" s="287"/>
      <c r="R765" s="287"/>
      <c r="S765" s="287"/>
      <c r="T765" s="287"/>
      <c r="U765" s="287"/>
      <c r="V765" s="287"/>
      <c r="W765" s="287"/>
      <c r="X765" s="287"/>
      <c r="Y765" s="287"/>
      <c r="Z765" s="287"/>
    </row>
    <row r="766" customFormat="false" ht="12.75" hidden="false" customHeight="true" outlineLevel="0" collapsed="false">
      <c r="A766" s="302" t="n">
        <v>763</v>
      </c>
      <c r="B766" s="303"/>
      <c r="C766" s="251"/>
      <c r="D766" s="278"/>
      <c r="E766" s="253"/>
      <c r="F766" s="280"/>
      <c r="G766" s="349"/>
      <c r="H766" s="280" t="str">
        <f aca="false">IF(G766="","",IF(LEN(G766)&gt;14,G766,REPLACE(REPLACE(G766,1,3,"XXX"),13,2,"XX")))</f>
        <v/>
      </c>
      <c r="I766" s="250"/>
      <c r="J766" s="250"/>
      <c r="K766" s="250"/>
      <c r="L766" s="303"/>
      <c r="M766" s="287"/>
      <c r="N766" s="287"/>
      <c r="O766" s="287"/>
      <c r="P766" s="287"/>
      <c r="Q766" s="287"/>
      <c r="R766" s="287"/>
      <c r="S766" s="287"/>
      <c r="T766" s="287"/>
      <c r="U766" s="287"/>
      <c r="V766" s="287"/>
      <c r="W766" s="287"/>
      <c r="X766" s="287"/>
      <c r="Y766" s="287"/>
      <c r="Z766" s="287"/>
    </row>
    <row r="767" customFormat="false" ht="12.75" hidden="false" customHeight="true" outlineLevel="0" collapsed="false">
      <c r="A767" s="302" t="n">
        <v>764</v>
      </c>
      <c r="B767" s="303"/>
      <c r="C767" s="251"/>
      <c r="D767" s="278"/>
      <c r="E767" s="253"/>
      <c r="F767" s="280"/>
      <c r="G767" s="349"/>
      <c r="H767" s="280" t="str">
        <f aca="false">IF(G767="","",IF(LEN(G767)&gt;14,G767,REPLACE(REPLACE(G767,1,3,"XXX"),13,2,"XX")))</f>
        <v/>
      </c>
      <c r="I767" s="250"/>
      <c r="J767" s="250"/>
      <c r="K767" s="250"/>
      <c r="L767" s="303"/>
      <c r="M767" s="287"/>
      <c r="N767" s="287"/>
      <c r="O767" s="287"/>
      <c r="P767" s="287"/>
      <c r="Q767" s="287"/>
      <c r="R767" s="287"/>
      <c r="S767" s="287"/>
      <c r="T767" s="287"/>
      <c r="U767" s="287"/>
      <c r="V767" s="287"/>
      <c r="W767" s="287"/>
      <c r="X767" s="287"/>
      <c r="Y767" s="287"/>
      <c r="Z767" s="287"/>
    </row>
    <row r="768" customFormat="false" ht="12.75" hidden="false" customHeight="true" outlineLevel="0" collapsed="false">
      <c r="A768" s="302" t="n">
        <v>765</v>
      </c>
      <c r="B768" s="303"/>
      <c r="C768" s="251"/>
      <c r="D768" s="278"/>
      <c r="E768" s="253"/>
      <c r="F768" s="280"/>
      <c r="G768" s="349"/>
      <c r="H768" s="280" t="str">
        <f aca="false">IF(G768="","",IF(LEN(G768)&gt;14,G768,REPLACE(REPLACE(G768,1,3,"XXX"),13,2,"XX")))</f>
        <v/>
      </c>
      <c r="I768" s="250"/>
      <c r="J768" s="250"/>
      <c r="K768" s="250"/>
      <c r="L768" s="303"/>
      <c r="M768" s="287"/>
      <c r="N768" s="287"/>
      <c r="O768" s="287"/>
      <c r="P768" s="287"/>
      <c r="Q768" s="287"/>
      <c r="R768" s="287"/>
      <c r="S768" s="287"/>
      <c r="T768" s="287"/>
      <c r="U768" s="287"/>
      <c r="V768" s="287"/>
      <c r="W768" s="287"/>
      <c r="X768" s="287"/>
      <c r="Y768" s="287"/>
      <c r="Z768" s="287"/>
    </row>
    <row r="769" customFormat="false" ht="12.75" hidden="false" customHeight="true" outlineLevel="0" collapsed="false">
      <c r="A769" s="302" t="n">
        <v>766</v>
      </c>
      <c r="B769" s="303"/>
      <c r="C769" s="251"/>
      <c r="D769" s="278"/>
      <c r="E769" s="253"/>
      <c r="F769" s="280"/>
      <c r="G769" s="349"/>
      <c r="H769" s="280" t="str">
        <f aca="false">IF(G769="","",IF(LEN(G769)&gt;14,G769,REPLACE(REPLACE(G769,1,3,"XXX"),13,2,"XX")))</f>
        <v/>
      </c>
      <c r="I769" s="250"/>
      <c r="J769" s="250"/>
      <c r="K769" s="250"/>
      <c r="L769" s="303"/>
      <c r="M769" s="287"/>
      <c r="N769" s="287"/>
      <c r="O769" s="287"/>
      <c r="P769" s="287"/>
      <c r="Q769" s="287"/>
      <c r="R769" s="287"/>
      <c r="S769" s="287"/>
      <c r="T769" s="287"/>
      <c r="U769" s="287"/>
      <c r="V769" s="287"/>
      <c r="W769" s="287"/>
      <c r="X769" s="287"/>
      <c r="Y769" s="287"/>
      <c r="Z769" s="287"/>
    </row>
    <row r="770" customFormat="false" ht="12.75" hidden="false" customHeight="true" outlineLevel="0" collapsed="false">
      <c r="A770" s="302" t="n">
        <v>767</v>
      </c>
      <c r="B770" s="303"/>
      <c r="C770" s="251"/>
      <c r="D770" s="278"/>
      <c r="E770" s="253"/>
      <c r="F770" s="280"/>
      <c r="G770" s="349"/>
      <c r="H770" s="280" t="str">
        <f aca="false">IF(G770="","",IF(LEN(G770)&gt;14,G770,REPLACE(REPLACE(G770,1,3,"XXX"),13,2,"XX")))</f>
        <v/>
      </c>
      <c r="I770" s="250"/>
      <c r="J770" s="250"/>
      <c r="K770" s="250"/>
      <c r="L770" s="303"/>
      <c r="M770" s="287"/>
      <c r="N770" s="287"/>
      <c r="O770" s="287"/>
      <c r="P770" s="287"/>
      <c r="Q770" s="287"/>
      <c r="R770" s="287"/>
      <c r="S770" s="287"/>
      <c r="T770" s="287"/>
      <c r="U770" s="287"/>
      <c r="V770" s="287"/>
      <c r="W770" s="287"/>
      <c r="X770" s="287"/>
      <c r="Y770" s="287"/>
      <c r="Z770" s="287"/>
    </row>
    <row r="771" customFormat="false" ht="12.75" hidden="false" customHeight="true" outlineLevel="0" collapsed="false">
      <c r="A771" s="302" t="n">
        <v>768</v>
      </c>
      <c r="B771" s="303"/>
      <c r="C771" s="251"/>
      <c r="D771" s="278"/>
      <c r="E771" s="253"/>
      <c r="F771" s="280"/>
      <c r="G771" s="349"/>
      <c r="H771" s="280" t="str">
        <f aca="false">IF(G771="","",IF(LEN(G771)&gt;14,G771,REPLACE(REPLACE(G771,1,3,"XXX"),13,2,"XX")))</f>
        <v/>
      </c>
      <c r="I771" s="250"/>
      <c r="J771" s="250"/>
      <c r="K771" s="250"/>
      <c r="L771" s="303"/>
      <c r="M771" s="287"/>
      <c r="N771" s="287"/>
      <c r="O771" s="287"/>
      <c r="P771" s="287"/>
      <c r="Q771" s="287"/>
      <c r="R771" s="287"/>
      <c r="S771" s="287"/>
      <c r="T771" s="287"/>
      <c r="U771" s="287"/>
      <c r="V771" s="287"/>
      <c r="W771" s="287"/>
      <c r="X771" s="287"/>
      <c r="Y771" s="287"/>
      <c r="Z771" s="287"/>
    </row>
    <row r="772" customFormat="false" ht="12.75" hidden="false" customHeight="true" outlineLevel="0" collapsed="false">
      <c r="A772" s="302" t="n">
        <v>769</v>
      </c>
      <c r="B772" s="303"/>
      <c r="C772" s="251"/>
      <c r="D772" s="278"/>
      <c r="E772" s="253"/>
      <c r="F772" s="280"/>
      <c r="G772" s="349"/>
      <c r="H772" s="280" t="str">
        <f aca="false">IF(G772="","",IF(LEN(G772)&gt;14,G772,REPLACE(REPLACE(G772,1,3,"XXX"),13,2,"XX")))</f>
        <v/>
      </c>
      <c r="I772" s="250"/>
      <c r="J772" s="250"/>
      <c r="K772" s="250"/>
      <c r="L772" s="303"/>
      <c r="M772" s="287"/>
      <c r="N772" s="287"/>
      <c r="O772" s="287"/>
      <c r="P772" s="287"/>
      <c r="Q772" s="287"/>
      <c r="R772" s="287"/>
      <c r="S772" s="287"/>
      <c r="T772" s="287"/>
      <c r="U772" s="287"/>
      <c r="V772" s="287"/>
      <c r="W772" s="287"/>
      <c r="X772" s="287"/>
      <c r="Y772" s="287"/>
      <c r="Z772" s="287"/>
    </row>
    <row r="773" customFormat="false" ht="12.75" hidden="false" customHeight="true" outlineLevel="0" collapsed="false">
      <c r="A773" s="302" t="n">
        <v>770</v>
      </c>
      <c r="B773" s="303"/>
      <c r="C773" s="251"/>
      <c r="D773" s="278"/>
      <c r="E773" s="253"/>
      <c r="F773" s="280"/>
      <c r="G773" s="349"/>
      <c r="H773" s="280" t="str">
        <f aca="false">IF(G773="","",IF(LEN(G773)&gt;14,G773,REPLACE(REPLACE(G773,1,3,"XXX"),13,2,"XX")))</f>
        <v/>
      </c>
      <c r="I773" s="250"/>
      <c r="J773" s="250"/>
      <c r="K773" s="250"/>
      <c r="L773" s="303"/>
      <c r="M773" s="287"/>
      <c r="N773" s="287"/>
      <c r="O773" s="287"/>
      <c r="P773" s="287"/>
      <c r="Q773" s="287"/>
      <c r="R773" s="287"/>
      <c r="S773" s="287"/>
      <c r="T773" s="287"/>
      <c r="U773" s="287"/>
      <c r="V773" s="287"/>
      <c r="W773" s="287"/>
      <c r="X773" s="287"/>
      <c r="Y773" s="287"/>
      <c r="Z773" s="287"/>
    </row>
    <row r="774" customFormat="false" ht="12.75" hidden="false" customHeight="true" outlineLevel="0" collapsed="false">
      <c r="A774" s="302" t="n">
        <v>771</v>
      </c>
      <c r="B774" s="303"/>
      <c r="C774" s="251"/>
      <c r="D774" s="278"/>
      <c r="E774" s="253"/>
      <c r="F774" s="280"/>
      <c r="G774" s="349"/>
      <c r="H774" s="280" t="str">
        <f aca="false">IF(G774="","",IF(LEN(G774)&gt;14,G774,REPLACE(REPLACE(G774,1,3,"XXX"),13,2,"XX")))</f>
        <v/>
      </c>
      <c r="I774" s="250"/>
      <c r="J774" s="250"/>
      <c r="K774" s="250"/>
      <c r="L774" s="303"/>
      <c r="M774" s="287"/>
      <c r="N774" s="287"/>
      <c r="O774" s="287"/>
      <c r="P774" s="287"/>
      <c r="Q774" s="287"/>
      <c r="R774" s="287"/>
      <c r="S774" s="287"/>
      <c r="T774" s="287"/>
      <c r="U774" s="287"/>
      <c r="V774" s="287"/>
      <c r="W774" s="287"/>
      <c r="X774" s="287"/>
      <c r="Y774" s="287"/>
      <c r="Z774" s="287"/>
    </row>
    <row r="775" customFormat="false" ht="12.75" hidden="false" customHeight="true" outlineLevel="0" collapsed="false">
      <c r="A775" s="302" t="n">
        <v>772</v>
      </c>
      <c r="B775" s="303"/>
      <c r="C775" s="251"/>
      <c r="D775" s="278"/>
      <c r="E775" s="253"/>
      <c r="F775" s="280"/>
      <c r="G775" s="349"/>
      <c r="H775" s="280" t="str">
        <f aca="false">IF(G775="","",IF(LEN(G775)&gt;14,G775,REPLACE(REPLACE(G775,1,3,"XXX"),13,2,"XX")))</f>
        <v/>
      </c>
      <c r="I775" s="250"/>
      <c r="J775" s="250"/>
      <c r="K775" s="250"/>
      <c r="L775" s="303"/>
      <c r="M775" s="287"/>
      <c r="N775" s="287"/>
      <c r="O775" s="287"/>
      <c r="P775" s="287"/>
      <c r="Q775" s="287"/>
      <c r="R775" s="287"/>
      <c r="S775" s="287"/>
      <c r="T775" s="287"/>
      <c r="U775" s="287"/>
      <c r="V775" s="287"/>
      <c r="W775" s="287"/>
      <c r="X775" s="287"/>
      <c r="Y775" s="287"/>
      <c r="Z775" s="287"/>
    </row>
    <row r="776" customFormat="false" ht="12.75" hidden="false" customHeight="true" outlineLevel="0" collapsed="false">
      <c r="A776" s="302" t="n">
        <v>773</v>
      </c>
      <c r="B776" s="303"/>
      <c r="C776" s="251"/>
      <c r="D776" s="278"/>
      <c r="E776" s="253"/>
      <c r="F776" s="280"/>
      <c r="G776" s="349"/>
      <c r="H776" s="280" t="str">
        <f aca="false">IF(G776="","",IF(LEN(G776)&gt;14,G776,REPLACE(REPLACE(G776,1,3,"XXX"),13,2,"XX")))</f>
        <v/>
      </c>
      <c r="I776" s="250"/>
      <c r="J776" s="250"/>
      <c r="K776" s="250"/>
      <c r="L776" s="303"/>
      <c r="M776" s="287"/>
      <c r="N776" s="287"/>
      <c r="O776" s="287"/>
      <c r="P776" s="287"/>
      <c r="Q776" s="287"/>
      <c r="R776" s="287"/>
      <c r="S776" s="287"/>
      <c r="T776" s="287"/>
      <c r="U776" s="287"/>
      <c r="V776" s="287"/>
      <c r="W776" s="287"/>
      <c r="X776" s="287"/>
      <c r="Y776" s="287"/>
      <c r="Z776" s="287"/>
    </row>
    <row r="777" customFormat="false" ht="12.75" hidden="false" customHeight="true" outlineLevel="0" collapsed="false">
      <c r="A777" s="302" t="n">
        <v>774</v>
      </c>
      <c r="B777" s="303"/>
      <c r="C777" s="251"/>
      <c r="D777" s="278"/>
      <c r="E777" s="253"/>
      <c r="F777" s="280"/>
      <c r="G777" s="349"/>
      <c r="H777" s="280" t="str">
        <f aca="false">IF(G777="","",IF(LEN(G777)&gt;14,G777,REPLACE(REPLACE(G777,1,3,"XXX"),13,2,"XX")))</f>
        <v/>
      </c>
      <c r="I777" s="250"/>
      <c r="J777" s="250"/>
      <c r="K777" s="250"/>
      <c r="L777" s="303"/>
      <c r="M777" s="287"/>
      <c r="N777" s="287"/>
      <c r="O777" s="287"/>
      <c r="P777" s="287"/>
      <c r="Q777" s="287"/>
      <c r="R777" s="287"/>
      <c r="S777" s="287"/>
      <c r="T777" s="287"/>
      <c r="U777" s="287"/>
      <c r="V777" s="287"/>
      <c r="W777" s="287"/>
      <c r="X777" s="287"/>
      <c r="Y777" s="287"/>
      <c r="Z777" s="287"/>
    </row>
    <row r="778" customFormat="false" ht="12.75" hidden="false" customHeight="true" outlineLevel="0" collapsed="false">
      <c r="A778" s="302" t="n">
        <v>775</v>
      </c>
      <c r="B778" s="303"/>
      <c r="C778" s="251"/>
      <c r="D778" s="278"/>
      <c r="E778" s="253"/>
      <c r="F778" s="280"/>
      <c r="G778" s="349"/>
      <c r="H778" s="280" t="str">
        <f aca="false">IF(G778="","",IF(LEN(G778)&gt;14,G778,REPLACE(REPLACE(G778,1,3,"XXX"),13,2,"XX")))</f>
        <v/>
      </c>
      <c r="I778" s="250"/>
      <c r="J778" s="250"/>
      <c r="K778" s="250"/>
      <c r="L778" s="303"/>
      <c r="M778" s="287"/>
      <c r="N778" s="287"/>
      <c r="O778" s="287"/>
      <c r="P778" s="287"/>
      <c r="Q778" s="287"/>
      <c r="R778" s="287"/>
      <c r="S778" s="287"/>
      <c r="T778" s="287"/>
      <c r="U778" s="287"/>
      <c r="V778" s="287"/>
      <c r="W778" s="287"/>
      <c r="X778" s="287"/>
      <c r="Y778" s="287"/>
      <c r="Z778" s="287"/>
    </row>
    <row r="779" customFormat="false" ht="12.75" hidden="false" customHeight="true" outlineLevel="0" collapsed="false">
      <c r="A779" s="302" t="n">
        <v>776</v>
      </c>
      <c r="B779" s="303"/>
      <c r="C779" s="251"/>
      <c r="D779" s="278"/>
      <c r="E779" s="253"/>
      <c r="F779" s="280"/>
      <c r="G779" s="349"/>
      <c r="H779" s="280" t="str">
        <f aca="false">IF(G779="","",IF(LEN(G779)&gt;14,G779,REPLACE(REPLACE(G779,1,3,"XXX"),13,2,"XX")))</f>
        <v/>
      </c>
      <c r="I779" s="250"/>
      <c r="J779" s="250"/>
      <c r="K779" s="250"/>
      <c r="L779" s="303"/>
      <c r="M779" s="287"/>
      <c r="N779" s="287"/>
      <c r="O779" s="287"/>
      <c r="P779" s="287"/>
      <c r="Q779" s="287"/>
      <c r="R779" s="287"/>
      <c r="S779" s="287"/>
      <c r="T779" s="287"/>
      <c r="U779" s="287"/>
      <c r="V779" s="287"/>
      <c r="W779" s="287"/>
      <c r="X779" s="287"/>
      <c r="Y779" s="287"/>
      <c r="Z779" s="287"/>
    </row>
    <row r="780" customFormat="false" ht="12.75" hidden="false" customHeight="true" outlineLevel="0" collapsed="false">
      <c r="A780" s="302" t="n">
        <v>777</v>
      </c>
      <c r="B780" s="303"/>
      <c r="C780" s="251"/>
      <c r="D780" s="278"/>
      <c r="E780" s="253"/>
      <c r="F780" s="280"/>
      <c r="G780" s="349"/>
      <c r="H780" s="280" t="str">
        <f aca="false">IF(G780="","",IF(LEN(G780)&gt;14,G780,REPLACE(REPLACE(G780,1,3,"XXX"),13,2,"XX")))</f>
        <v/>
      </c>
      <c r="I780" s="250"/>
      <c r="J780" s="250"/>
      <c r="K780" s="250"/>
      <c r="L780" s="303"/>
      <c r="M780" s="287"/>
      <c r="N780" s="287"/>
      <c r="O780" s="287"/>
      <c r="P780" s="287"/>
      <c r="Q780" s="287"/>
      <c r="R780" s="287"/>
      <c r="S780" s="287"/>
      <c r="T780" s="287"/>
      <c r="U780" s="287"/>
      <c r="V780" s="287"/>
      <c r="W780" s="287"/>
      <c r="X780" s="287"/>
      <c r="Y780" s="287"/>
      <c r="Z780" s="287"/>
    </row>
    <row r="781" customFormat="false" ht="12.75" hidden="false" customHeight="true" outlineLevel="0" collapsed="false">
      <c r="A781" s="302" t="n">
        <v>778</v>
      </c>
      <c r="B781" s="303"/>
      <c r="C781" s="251"/>
      <c r="D781" s="278"/>
      <c r="E781" s="253"/>
      <c r="F781" s="280"/>
      <c r="G781" s="349"/>
      <c r="H781" s="280" t="str">
        <f aca="false">IF(G781="","",IF(LEN(G781)&gt;14,G781,REPLACE(REPLACE(G781,1,3,"XXX"),13,2,"XX")))</f>
        <v/>
      </c>
      <c r="I781" s="250"/>
      <c r="J781" s="250"/>
      <c r="K781" s="250"/>
      <c r="L781" s="303"/>
      <c r="M781" s="287"/>
      <c r="N781" s="287"/>
      <c r="O781" s="287"/>
      <c r="P781" s="287"/>
      <c r="Q781" s="287"/>
      <c r="R781" s="287"/>
      <c r="S781" s="287"/>
      <c r="T781" s="287"/>
      <c r="U781" s="287"/>
      <c r="V781" s="287"/>
      <c r="W781" s="287"/>
      <c r="X781" s="287"/>
      <c r="Y781" s="287"/>
      <c r="Z781" s="287"/>
    </row>
    <row r="782" customFormat="false" ht="12.75" hidden="false" customHeight="true" outlineLevel="0" collapsed="false">
      <c r="A782" s="302" t="n">
        <v>779</v>
      </c>
      <c r="B782" s="303"/>
      <c r="C782" s="251"/>
      <c r="D782" s="278"/>
      <c r="E782" s="253"/>
      <c r="F782" s="280"/>
      <c r="G782" s="349"/>
      <c r="H782" s="280" t="str">
        <f aca="false">IF(G782="","",IF(LEN(G782)&gt;14,G782,REPLACE(REPLACE(G782,1,3,"XXX"),13,2,"XX")))</f>
        <v/>
      </c>
      <c r="I782" s="250"/>
      <c r="J782" s="250"/>
      <c r="K782" s="250"/>
      <c r="L782" s="303"/>
      <c r="M782" s="287"/>
      <c r="N782" s="287"/>
      <c r="O782" s="287"/>
      <c r="P782" s="287"/>
      <c r="Q782" s="287"/>
      <c r="R782" s="287"/>
      <c r="S782" s="287"/>
      <c r="T782" s="287"/>
      <c r="U782" s="287"/>
      <c r="V782" s="287"/>
      <c r="W782" s="287"/>
      <c r="X782" s="287"/>
      <c r="Y782" s="287"/>
      <c r="Z782" s="287"/>
    </row>
    <row r="783" customFormat="false" ht="12.75" hidden="false" customHeight="true" outlineLevel="0" collapsed="false">
      <c r="A783" s="302" t="n">
        <v>780</v>
      </c>
      <c r="B783" s="303"/>
      <c r="C783" s="251"/>
      <c r="D783" s="278"/>
      <c r="E783" s="253"/>
      <c r="F783" s="280"/>
      <c r="G783" s="349"/>
      <c r="H783" s="280" t="str">
        <f aca="false">IF(G783="","",IF(LEN(G783)&gt;14,G783,REPLACE(REPLACE(G783,1,3,"XXX"),13,2,"XX")))</f>
        <v/>
      </c>
      <c r="I783" s="250"/>
      <c r="J783" s="250"/>
      <c r="K783" s="250"/>
      <c r="L783" s="303"/>
      <c r="M783" s="287"/>
      <c r="N783" s="287"/>
      <c r="O783" s="287"/>
      <c r="P783" s="287"/>
      <c r="Q783" s="287"/>
      <c r="R783" s="287"/>
      <c r="S783" s="287"/>
      <c r="T783" s="287"/>
      <c r="U783" s="287"/>
      <c r="V783" s="287"/>
      <c r="W783" s="287"/>
      <c r="X783" s="287"/>
      <c r="Y783" s="287"/>
      <c r="Z783" s="287"/>
    </row>
    <row r="784" customFormat="false" ht="12.75" hidden="false" customHeight="true" outlineLevel="0" collapsed="false">
      <c r="A784" s="302" t="n">
        <v>781</v>
      </c>
      <c r="B784" s="303"/>
      <c r="C784" s="251"/>
      <c r="D784" s="278"/>
      <c r="E784" s="253"/>
      <c r="F784" s="280"/>
      <c r="G784" s="349"/>
      <c r="H784" s="280" t="str">
        <f aca="false">IF(G784="","",IF(LEN(G784)&gt;14,G784,REPLACE(REPLACE(G784,1,3,"XXX"),13,2,"XX")))</f>
        <v/>
      </c>
      <c r="I784" s="250"/>
      <c r="J784" s="250"/>
      <c r="K784" s="250"/>
      <c r="L784" s="303"/>
      <c r="M784" s="287"/>
      <c r="N784" s="287"/>
      <c r="O784" s="287"/>
      <c r="P784" s="287"/>
      <c r="Q784" s="287"/>
      <c r="R784" s="287"/>
      <c r="S784" s="287"/>
      <c r="T784" s="287"/>
      <c r="U784" s="287"/>
      <c r="V784" s="287"/>
      <c r="W784" s="287"/>
      <c r="X784" s="287"/>
      <c r="Y784" s="287"/>
      <c r="Z784" s="287"/>
    </row>
    <row r="785" customFormat="false" ht="12.75" hidden="false" customHeight="true" outlineLevel="0" collapsed="false">
      <c r="A785" s="302" t="n">
        <v>782</v>
      </c>
      <c r="B785" s="303"/>
      <c r="C785" s="251"/>
      <c r="D785" s="278"/>
      <c r="E785" s="253"/>
      <c r="F785" s="280"/>
      <c r="G785" s="349"/>
      <c r="H785" s="280" t="str">
        <f aca="false">IF(G785="","",IF(LEN(G785)&gt;14,G785,REPLACE(REPLACE(G785,1,3,"XXX"),13,2,"XX")))</f>
        <v/>
      </c>
      <c r="I785" s="250"/>
      <c r="J785" s="250"/>
      <c r="K785" s="250"/>
      <c r="L785" s="303"/>
      <c r="M785" s="287"/>
      <c r="N785" s="287"/>
      <c r="O785" s="287"/>
      <c r="P785" s="287"/>
      <c r="Q785" s="287"/>
      <c r="R785" s="287"/>
      <c r="S785" s="287"/>
      <c r="T785" s="287"/>
      <c r="U785" s="287"/>
      <c r="V785" s="287"/>
      <c r="W785" s="287"/>
      <c r="X785" s="287"/>
      <c r="Y785" s="287"/>
      <c r="Z785" s="287"/>
    </row>
    <row r="786" customFormat="false" ht="12.75" hidden="false" customHeight="true" outlineLevel="0" collapsed="false">
      <c r="A786" s="302" t="n">
        <v>783</v>
      </c>
      <c r="B786" s="303"/>
      <c r="C786" s="251"/>
      <c r="D786" s="278"/>
      <c r="E786" s="253"/>
      <c r="F786" s="280"/>
      <c r="G786" s="349"/>
      <c r="H786" s="280" t="str">
        <f aca="false">IF(G786="","",IF(LEN(G786)&gt;14,G786,REPLACE(REPLACE(G786,1,3,"XXX"),13,2,"XX")))</f>
        <v/>
      </c>
      <c r="I786" s="250"/>
      <c r="J786" s="250"/>
      <c r="K786" s="250"/>
      <c r="L786" s="303"/>
      <c r="M786" s="287"/>
      <c r="N786" s="287"/>
      <c r="O786" s="287"/>
      <c r="P786" s="287"/>
      <c r="Q786" s="287"/>
      <c r="R786" s="287"/>
      <c r="S786" s="287"/>
      <c r="T786" s="287"/>
      <c r="U786" s="287"/>
      <c r="V786" s="287"/>
      <c r="W786" s="287"/>
      <c r="X786" s="287"/>
      <c r="Y786" s="287"/>
      <c r="Z786" s="287"/>
    </row>
    <row r="787" customFormat="false" ht="12.75" hidden="false" customHeight="true" outlineLevel="0" collapsed="false">
      <c r="A787" s="302" t="n">
        <v>784</v>
      </c>
      <c r="B787" s="303"/>
      <c r="C787" s="251"/>
      <c r="D787" s="278"/>
      <c r="E787" s="253"/>
      <c r="F787" s="280"/>
      <c r="G787" s="349"/>
      <c r="H787" s="280" t="str">
        <f aca="false">IF(G787="","",IF(LEN(G787)&gt;14,G787,REPLACE(REPLACE(G787,1,3,"XXX"),13,2,"XX")))</f>
        <v/>
      </c>
      <c r="I787" s="250"/>
      <c r="J787" s="250"/>
      <c r="K787" s="250"/>
      <c r="L787" s="303"/>
      <c r="M787" s="287"/>
      <c r="N787" s="287"/>
      <c r="O787" s="287"/>
      <c r="P787" s="287"/>
      <c r="Q787" s="287"/>
      <c r="R787" s="287"/>
      <c r="S787" s="287"/>
      <c r="T787" s="287"/>
      <c r="U787" s="287"/>
      <c r="V787" s="287"/>
      <c r="W787" s="287"/>
      <c r="X787" s="287"/>
      <c r="Y787" s="287"/>
      <c r="Z787" s="287"/>
    </row>
    <row r="788" customFormat="false" ht="12.75" hidden="false" customHeight="true" outlineLevel="0" collapsed="false">
      <c r="A788" s="302" t="n">
        <v>785</v>
      </c>
      <c r="B788" s="303"/>
      <c r="C788" s="251"/>
      <c r="D788" s="278"/>
      <c r="E788" s="253"/>
      <c r="F788" s="280"/>
      <c r="G788" s="349"/>
      <c r="H788" s="280" t="str">
        <f aca="false">IF(G788="","",IF(LEN(G788)&gt;14,G788,REPLACE(REPLACE(G788,1,3,"XXX"),13,2,"XX")))</f>
        <v/>
      </c>
      <c r="I788" s="250"/>
      <c r="J788" s="250"/>
      <c r="K788" s="250"/>
      <c r="L788" s="303"/>
      <c r="M788" s="287"/>
      <c r="N788" s="287"/>
      <c r="O788" s="287"/>
      <c r="P788" s="287"/>
      <c r="Q788" s="287"/>
      <c r="R788" s="287"/>
      <c r="S788" s="287"/>
      <c r="T788" s="287"/>
      <c r="U788" s="287"/>
      <c r="V788" s="287"/>
      <c r="W788" s="287"/>
      <c r="X788" s="287"/>
      <c r="Y788" s="287"/>
      <c r="Z788" s="287"/>
    </row>
    <row r="789" customFormat="false" ht="12.75" hidden="false" customHeight="true" outlineLevel="0" collapsed="false">
      <c r="A789" s="302" t="n">
        <v>786</v>
      </c>
      <c r="B789" s="303"/>
      <c r="C789" s="251"/>
      <c r="D789" s="278"/>
      <c r="E789" s="253"/>
      <c r="F789" s="280"/>
      <c r="G789" s="349"/>
      <c r="H789" s="280" t="str">
        <f aca="false">IF(G789="","",IF(LEN(G789)&gt;14,G789,REPLACE(REPLACE(G789,1,3,"XXX"),13,2,"XX")))</f>
        <v/>
      </c>
      <c r="I789" s="250"/>
      <c r="J789" s="250"/>
      <c r="K789" s="250"/>
      <c r="L789" s="303"/>
      <c r="M789" s="287"/>
      <c r="N789" s="287"/>
      <c r="O789" s="287"/>
      <c r="P789" s="287"/>
      <c r="Q789" s="287"/>
      <c r="R789" s="287"/>
      <c r="S789" s="287"/>
      <c r="T789" s="287"/>
      <c r="U789" s="287"/>
      <c r="V789" s="287"/>
      <c r="W789" s="287"/>
      <c r="X789" s="287"/>
      <c r="Y789" s="287"/>
      <c r="Z789" s="287"/>
    </row>
    <row r="790" customFormat="false" ht="12.75" hidden="false" customHeight="true" outlineLevel="0" collapsed="false">
      <c r="A790" s="302" t="n">
        <v>787</v>
      </c>
      <c r="B790" s="303"/>
      <c r="C790" s="251"/>
      <c r="D790" s="278"/>
      <c r="E790" s="253"/>
      <c r="F790" s="280"/>
      <c r="G790" s="349"/>
      <c r="H790" s="280" t="str">
        <f aca="false">IF(G790="","",IF(LEN(G790)&gt;14,G790,REPLACE(REPLACE(G790,1,3,"XXX"),13,2,"XX")))</f>
        <v/>
      </c>
      <c r="I790" s="250"/>
      <c r="J790" s="250"/>
      <c r="K790" s="250"/>
      <c r="L790" s="303"/>
      <c r="M790" s="287"/>
      <c r="N790" s="287"/>
      <c r="O790" s="287"/>
      <c r="P790" s="287"/>
      <c r="Q790" s="287"/>
      <c r="R790" s="287"/>
      <c r="S790" s="287"/>
      <c r="T790" s="287"/>
      <c r="U790" s="287"/>
      <c r="V790" s="287"/>
      <c r="W790" s="287"/>
      <c r="X790" s="287"/>
      <c r="Y790" s="287"/>
      <c r="Z790" s="287"/>
    </row>
    <row r="791" customFormat="false" ht="12.75" hidden="false" customHeight="true" outlineLevel="0" collapsed="false">
      <c r="A791" s="302" t="n">
        <v>788</v>
      </c>
      <c r="B791" s="303"/>
      <c r="C791" s="251"/>
      <c r="D791" s="278"/>
      <c r="E791" s="253"/>
      <c r="F791" s="280"/>
      <c r="G791" s="349"/>
      <c r="H791" s="280" t="str">
        <f aca="false">IF(G791="","",IF(LEN(G791)&gt;14,G791,REPLACE(REPLACE(G791,1,3,"XXX"),13,2,"XX")))</f>
        <v/>
      </c>
      <c r="I791" s="250"/>
      <c r="J791" s="250"/>
      <c r="K791" s="250"/>
      <c r="L791" s="303"/>
      <c r="M791" s="287"/>
      <c r="N791" s="287"/>
      <c r="O791" s="287"/>
      <c r="P791" s="287"/>
      <c r="Q791" s="287"/>
      <c r="R791" s="287"/>
      <c r="S791" s="287"/>
      <c r="T791" s="287"/>
      <c r="U791" s="287"/>
      <c r="V791" s="287"/>
      <c r="W791" s="287"/>
      <c r="X791" s="287"/>
      <c r="Y791" s="287"/>
      <c r="Z791" s="287"/>
    </row>
    <row r="792" customFormat="false" ht="12.75" hidden="false" customHeight="true" outlineLevel="0" collapsed="false">
      <c r="A792" s="302" t="n">
        <v>789</v>
      </c>
      <c r="B792" s="303"/>
      <c r="C792" s="251"/>
      <c r="D792" s="278"/>
      <c r="E792" s="253"/>
      <c r="F792" s="280"/>
      <c r="G792" s="349"/>
      <c r="H792" s="280" t="str">
        <f aca="false">IF(G792="","",IF(LEN(G792)&gt;14,G792,REPLACE(REPLACE(G792,1,3,"XXX"),13,2,"XX")))</f>
        <v/>
      </c>
      <c r="I792" s="250"/>
      <c r="J792" s="250"/>
      <c r="K792" s="250"/>
      <c r="L792" s="303"/>
      <c r="M792" s="287"/>
      <c r="N792" s="287"/>
      <c r="O792" s="287"/>
      <c r="P792" s="287"/>
      <c r="Q792" s="287"/>
      <c r="R792" s="287"/>
      <c r="S792" s="287"/>
      <c r="T792" s="287"/>
      <c r="U792" s="287"/>
      <c r="V792" s="287"/>
      <c r="W792" s="287"/>
      <c r="X792" s="287"/>
      <c r="Y792" s="287"/>
      <c r="Z792" s="287"/>
    </row>
    <row r="793" customFormat="false" ht="12.75" hidden="false" customHeight="true" outlineLevel="0" collapsed="false">
      <c r="A793" s="302" t="n">
        <v>790</v>
      </c>
      <c r="B793" s="303"/>
      <c r="C793" s="251"/>
      <c r="D793" s="278"/>
      <c r="E793" s="253"/>
      <c r="F793" s="280"/>
      <c r="G793" s="349"/>
      <c r="H793" s="280" t="str">
        <f aca="false">IF(G793="","",IF(LEN(G793)&gt;14,G793,REPLACE(REPLACE(G793,1,3,"XXX"),13,2,"XX")))</f>
        <v/>
      </c>
      <c r="I793" s="250"/>
      <c r="J793" s="250"/>
      <c r="K793" s="250"/>
      <c r="L793" s="303"/>
      <c r="M793" s="287"/>
      <c r="N793" s="287"/>
      <c r="O793" s="287"/>
      <c r="P793" s="287"/>
      <c r="Q793" s="287"/>
      <c r="R793" s="287"/>
      <c r="S793" s="287"/>
      <c r="T793" s="287"/>
      <c r="U793" s="287"/>
      <c r="V793" s="287"/>
      <c r="W793" s="287"/>
      <c r="X793" s="287"/>
      <c r="Y793" s="287"/>
      <c r="Z793" s="287"/>
    </row>
    <row r="794" customFormat="false" ht="12.75" hidden="false" customHeight="true" outlineLevel="0" collapsed="false">
      <c r="A794" s="302" t="n">
        <v>791</v>
      </c>
      <c r="B794" s="303"/>
      <c r="C794" s="251"/>
      <c r="D794" s="278"/>
      <c r="E794" s="253"/>
      <c r="F794" s="280"/>
      <c r="G794" s="349"/>
      <c r="H794" s="280" t="str">
        <f aca="false">IF(G794="","",IF(LEN(G794)&gt;14,G794,REPLACE(REPLACE(G794,1,3,"XXX"),13,2,"XX")))</f>
        <v/>
      </c>
      <c r="I794" s="250"/>
      <c r="J794" s="250"/>
      <c r="K794" s="250"/>
      <c r="L794" s="303"/>
      <c r="M794" s="287"/>
      <c r="N794" s="287"/>
      <c r="O794" s="287"/>
      <c r="P794" s="287"/>
      <c r="Q794" s="287"/>
      <c r="R794" s="287"/>
      <c r="S794" s="287"/>
      <c r="T794" s="287"/>
      <c r="U794" s="287"/>
      <c r="V794" s="287"/>
      <c r="W794" s="287"/>
      <c r="X794" s="287"/>
      <c r="Y794" s="287"/>
      <c r="Z794" s="287"/>
    </row>
    <row r="795" customFormat="false" ht="12.75" hidden="false" customHeight="true" outlineLevel="0" collapsed="false">
      <c r="A795" s="302" t="n">
        <v>792</v>
      </c>
      <c r="B795" s="303"/>
      <c r="C795" s="251"/>
      <c r="D795" s="278"/>
      <c r="E795" s="253"/>
      <c r="F795" s="280"/>
      <c r="G795" s="349"/>
      <c r="H795" s="280" t="str">
        <f aca="false">IF(G795="","",IF(LEN(G795)&gt;14,G795,REPLACE(REPLACE(G795,1,3,"XXX"),13,2,"XX")))</f>
        <v/>
      </c>
      <c r="I795" s="250"/>
      <c r="J795" s="250"/>
      <c r="K795" s="250"/>
      <c r="L795" s="303"/>
      <c r="M795" s="287"/>
      <c r="N795" s="287"/>
      <c r="O795" s="287"/>
      <c r="P795" s="287"/>
      <c r="Q795" s="287"/>
      <c r="R795" s="287"/>
      <c r="S795" s="287"/>
      <c r="T795" s="287"/>
      <c r="U795" s="287"/>
      <c r="V795" s="287"/>
      <c r="W795" s="287"/>
      <c r="X795" s="287"/>
      <c r="Y795" s="287"/>
      <c r="Z795" s="287"/>
    </row>
    <row r="796" customFormat="false" ht="12.75" hidden="false" customHeight="true" outlineLevel="0" collapsed="false">
      <c r="A796" s="302" t="n">
        <v>793</v>
      </c>
      <c r="B796" s="303"/>
      <c r="C796" s="251"/>
      <c r="D796" s="278"/>
      <c r="E796" s="253"/>
      <c r="F796" s="280"/>
      <c r="G796" s="349"/>
      <c r="H796" s="280" t="str">
        <f aca="false">IF(G796="","",IF(LEN(G796)&gt;14,G796,REPLACE(REPLACE(G796,1,3,"XXX"),13,2,"XX")))</f>
        <v/>
      </c>
      <c r="I796" s="250"/>
      <c r="J796" s="250"/>
      <c r="K796" s="250"/>
      <c r="L796" s="303"/>
      <c r="M796" s="287"/>
      <c r="N796" s="287"/>
      <c r="O796" s="287"/>
      <c r="P796" s="287"/>
      <c r="Q796" s="287"/>
      <c r="R796" s="287"/>
      <c r="S796" s="287"/>
      <c r="T796" s="287"/>
      <c r="U796" s="287"/>
      <c r="V796" s="287"/>
      <c r="W796" s="287"/>
      <c r="X796" s="287"/>
      <c r="Y796" s="287"/>
      <c r="Z796" s="287"/>
    </row>
    <row r="797" customFormat="false" ht="12.75" hidden="false" customHeight="true" outlineLevel="0" collapsed="false">
      <c r="A797" s="302" t="n">
        <v>794</v>
      </c>
      <c r="B797" s="303"/>
      <c r="C797" s="251"/>
      <c r="D797" s="278"/>
      <c r="E797" s="253"/>
      <c r="F797" s="280"/>
      <c r="G797" s="349"/>
      <c r="H797" s="280" t="str">
        <f aca="false">IF(G797="","",IF(LEN(G797)&gt;14,G797,REPLACE(REPLACE(G797,1,3,"XXX"),13,2,"XX")))</f>
        <v/>
      </c>
      <c r="I797" s="250"/>
      <c r="J797" s="250"/>
      <c r="K797" s="250"/>
      <c r="L797" s="303"/>
      <c r="M797" s="287"/>
      <c r="N797" s="287"/>
      <c r="O797" s="287"/>
      <c r="P797" s="287"/>
      <c r="Q797" s="287"/>
      <c r="R797" s="287"/>
      <c r="S797" s="287"/>
      <c r="T797" s="287"/>
      <c r="U797" s="287"/>
      <c r="V797" s="287"/>
      <c r="W797" s="287"/>
      <c r="X797" s="287"/>
      <c r="Y797" s="287"/>
      <c r="Z797" s="287"/>
    </row>
    <row r="798" customFormat="false" ht="12.75" hidden="false" customHeight="true" outlineLevel="0" collapsed="false">
      <c r="A798" s="302" t="n">
        <v>795</v>
      </c>
      <c r="B798" s="303"/>
      <c r="C798" s="251"/>
      <c r="D798" s="278"/>
      <c r="E798" s="253"/>
      <c r="F798" s="280"/>
      <c r="G798" s="349"/>
      <c r="H798" s="280" t="str">
        <f aca="false">IF(G798="","",IF(LEN(G798)&gt;14,G798,REPLACE(REPLACE(G798,1,3,"XXX"),13,2,"XX")))</f>
        <v/>
      </c>
      <c r="I798" s="250"/>
      <c r="J798" s="250"/>
      <c r="K798" s="250"/>
      <c r="L798" s="303"/>
      <c r="M798" s="287"/>
      <c r="N798" s="287"/>
      <c r="O798" s="287"/>
      <c r="P798" s="287"/>
      <c r="Q798" s="287"/>
      <c r="R798" s="287"/>
      <c r="S798" s="287"/>
      <c r="T798" s="287"/>
      <c r="U798" s="287"/>
      <c r="V798" s="287"/>
      <c r="W798" s="287"/>
      <c r="X798" s="287"/>
      <c r="Y798" s="287"/>
      <c r="Z798" s="287"/>
    </row>
    <row r="799" customFormat="false" ht="12.75" hidden="false" customHeight="true" outlineLevel="0" collapsed="false">
      <c r="A799" s="302" t="n">
        <v>796</v>
      </c>
      <c r="B799" s="303"/>
      <c r="C799" s="251"/>
      <c r="D799" s="278"/>
      <c r="E799" s="253"/>
      <c r="F799" s="280"/>
      <c r="G799" s="349"/>
      <c r="H799" s="280" t="str">
        <f aca="false">IF(G799="","",IF(LEN(G799)&gt;14,G799,REPLACE(REPLACE(G799,1,3,"XXX"),13,2,"XX")))</f>
        <v/>
      </c>
      <c r="I799" s="250"/>
      <c r="J799" s="250"/>
      <c r="K799" s="250"/>
      <c r="L799" s="303"/>
      <c r="M799" s="287"/>
      <c r="N799" s="287"/>
      <c r="O799" s="287"/>
      <c r="P799" s="287"/>
      <c r="Q799" s="287"/>
      <c r="R799" s="287"/>
      <c r="S799" s="287"/>
      <c r="T799" s="287"/>
      <c r="U799" s="287"/>
      <c r="V799" s="287"/>
      <c r="W799" s="287"/>
      <c r="X799" s="287"/>
      <c r="Y799" s="287"/>
      <c r="Z799" s="287"/>
    </row>
    <row r="800" customFormat="false" ht="12.75" hidden="false" customHeight="true" outlineLevel="0" collapsed="false">
      <c r="A800" s="302" t="n">
        <v>797</v>
      </c>
      <c r="B800" s="303"/>
      <c r="C800" s="251"/>
      <c r="D800" s="278"/>
      <c r="E800" s="253"/>
      <c r="F800" s="280"/>
      <c r="G800" s="349"/>
      <c r="H800" s="280" t="str">
        <f aca="false">IF(G800="","",IF(LEN(G800)&gt;14,G800,REPLACE(REPLACE(G800,1,3,"XXX"),13,2,"XX")))</f>
        <v/>
      </c>
      <c r="I800" s="250"/>
      <c r="J800" s="250"/>
      <c r="K800" s="250"/>
      <c r="L800" s="303"/>
      <c r="M800" s="287"/>
      <c r="N800" s="287"/>
      <c r="O800" s="287"/>
      <c r="P800" s="287"/>
      <c r="Q800" s="287"/>
      <c r="R800" s="287"/>
      <c r="S800" s="287"/>
      <c r="T800" s="287"/>
      <c r="U800" s="287"/>
      <c r="V800" s="287"/>
      <c r="W800" s="287"/>
      <c r="X800" s="287"/>
      <c r="Y800" s="287"/>
      <c r="Z800" s="287"/>
    </row>
    <row r="801" customFormat="false" ht="12.75" hidden="false" customHeight="true" outlineLevel="0" collapsed="false">
      <c r="A801" s="302" t="n">
        <v>798</v>
      </c>
      <c r="B801" s="303"/>
      <c r="C801" s="251"/>
      <c r="D801" s="278"/>
      <c r="E801" s="253"/>
      <c r="F801" s="280"/>
      <c r="G801" s="349"/>
      <c r="H801" s="280" t="str">
        <f aca="false">IF(G801="","",IF(LEN(G801)&gt;14,G801,REPLACE(REPLACE(G801,1,3,"XXX"),13,2,"XX")))</f>
        <v/>
      </c>
      <c r="I801" s="250"/>
      <c r="J801" s="250"/>
      <c r="K801" s="250"/>
      <c r="L801" s="303"/>
      <c r="M801" s="287"/>
      <c r="N801" s="287"/>
      <c r="O801" s="287"/>
      <c r="P801" s="287"/>
      <c r="Q801" s="287"/>
      <c r="R801" s="287"/>
      <c r="S801" s="287"/>
      <c r="T801" s="287"/>
      <c r="U801" s="287"/>
      <c r="V801" s="287"/>
      <c r="W801" s="287"/>
      <c r="X801" s="287"/>
      <c r="Y801" s="287"/>
      <c r="Z801" s="287"/>
    </row>
    <row r="802" customFormat="false" ht="12.75" hidden="false" customHeight="true" outlineLevel="0" collapsed="false">
      <c r="A802" s="302" t="n">
        <v>799</v>
      </c>
      <c r="B802" s="303"/>
      <c r="C802" s="251"/>
      <c r="D802" s="278"/>
      <c r="E802" s="253"/>
      <c r="F802" s="280"/>
      <c r="G802" s="349"/>
      <c r="H802" s="280" t="str">
        <f aca="false">IF(G802="","",IF(LEN(G802)&gt;14,G802,REPLACE(REPLACE(G802,1,3,"XXX"),13,2,"XX")))</f>
        <v/>
      </c>
      <c r="I802" s="250"/>
      <c r="J802" s="250"/>
      <c r="K802" s="250"/>
      <c r="L802" s="303"/>
      <c r="M802" s="287"/>
      <c r="N802" s="287"/>
      <c r="O802" s="287"/>
      <c r="P802" s="287"/>
      <c r="Q802" s="287"/>
      <c r="R802" s="287"/>
      <c r="S802" s="287"/>
      <c r="T802" s="287"/>
      <c r="U802" s="287"/>
      <c r="V802" s="287"/>
      <c r="W802" s="287"/>
      <c r="X802" s="287"/>
      <c r="Y802" s="287"/>
      <c r="Z802" s="287"/>
    </row>
    <row r="803" customFormat="false" ht="12.75" hidden="false" customHeight="true" outlineLevel="0" collapsed="false">
      <c r="A803" s="302" t="n">
        <v>800</v>
      </c>
      <c r="B803" s="303"/>
      <c r="C803" s="251"/>
      <c r="D803" s="278"/>
      <c r="E803" s="253"/>
      <c r="F803" s="280"/>
      <c r="G803" s="349"/>
      <c r="H803" s="280" t="str">
        <f aca="false">IF(G803="","",IF(LEN(G803)&gt;14,G803,REPLACE(REPLACE(G803,1,3,"XXX"),13,2,"XX")))</f>
        <v/>
      </c>
      <c r="I803" s="250"/>
      <c r="J803" s="250"/>
      <c r="K803" s="250"/>
      <c r="L803" s="303"/>
      <c r="M803" s="287"/>
      <c r="N803" s="287"/>
      <c r="O803" s="287"/>
      <c r="P803" s="287"/>
      <c r="Q803" s="287"/>
      <c r="R803" s="287"/>
      <c r="S803" s="287"/>
      <c r="T803" s="287"/>
      <c r="U803" s="287"/>
      <c r="V803" s="287"/>
      <c r="W803" s="287"/>
      <c r="X803" s="287"/>
      <c r="Y803" s="287"/>
      <c r="Z803" s="287"/>
    </row>
    <row r="804" customFormat="false" ht="12.75" hidden="false" customHeight="true" outlineLevel="0" collapsed="false">
      <c r="A804" s="302" t="n">
        <v>801</v>
      </c>
      <c r="B804" s="303"/>
      <c r="C804" s="251"/>
      <c r="D804" s="278"/>
      <c r="E804" s="253"/>
      <c r="F804" s="280"/>
      <c r="G804" s="349"/>
      <c r="H804" s="280" t="str">
        <f aca="false">IF(G804="","",IF(LEN(G804)&gt;14,G804,REPLACE(REPLACE(G804,1,3,"XXX"),13,2,"XX")))</f>
        <v/>
      </c>
      <c r="I804" s="250"/>
      <c r="J804" s="250"/>
      <c r="K804" s="250"/>
      <c r="L804" s="303"/>
      <c r="M804" s="287"/>
      <c r="N804" s="287"/>
      <c r="O804" s="287"/>
      <c r="P804" s="287"/>
      <c r="Q804" s="287"/>
      <c r="R804" s="287"/>
      <c r="S804" s="287"/>
      <c r="T804" s="287"/>
      <c r="U804" s="287"/>
      <c r="V804" s="287"/>
      <c r="W804" s="287"/>
      <c r="X804" s="287"/>
      <c r="Y804" s="287"/>
      <c r="Z804" s="287"/>
    </row>
    <row r="805" customFormat="false" ht="12.75" hidden="false" customHeight="true" outlineLevel="0" collapsed="false">
      <c r="A805" s="302" t="n">
        <v>802</v>
      </c>
      <c r="B805" s="303"/>
      <c r="C805" s="251"/>
      <c r="D805" s="278"/>
      <c r="E805" s="253"/>
      <c r="F805" s="280"/>
      <c r="G805" s="349"/>
      <c r="H805" s="280" t="str">
        <f aca="false">IF(G805="","",IF(LEN(G805)&gt;14,G805,REPLACE(REPLACE(G805,1,3,"XXX"),13,2,"XX")))</f>
        <v/>
      </c>
      <c r="I805" s="250"/>
      <c r="J805" s="250"/>
      <c r="K805" s="250"/>
      <c r="L805" s="303"/>
      <c r="M805" s="287"/>
      <c r="N805" s="287"/>
      <c r="O805" s="287"/>
      <c r="P805" s="287"/>
      <c r="Q805" s="287"/>
      <c r="R805" s="287"/>
      <c r="S805" s="287"/>
      <c r="T805" s="287"/>
      <c r="U805" s="287"/>
      <c r="V805" s="287"/>
      <c r="W805" s="287"/>
      <c r="X805" s="287"/>
      <c r="Y805" s="287"/>
      <c r="Z805" s="287"/>
    </row>
    <row r="806" customFormat="false" ht="12.75" hidden="false" customHeight="true" outlineLevel="0" collapsed="false">
      <c r="A806" s="302" t="n">
        <v>803</v>
      </c>
      <c r="B806" s="303"/>
      <c r="C806" s="251"/>
      <c r="D806" s="278"/>
      <c r="E806" s="253"/>
      <c r="F806" s="280"/>
      <c r="G806" s="349"/>
      <c r="H806" s="280" t="str">
        <f aca="false">IF(G806="","",IF(LEN(G806)&gt;14,G806,REPLACE(REPLACE(G806,1,3,"XXX"),13,2,"XX")))</f>
        <v/>
      </c>
      <c r="I806" s="250"/>
      <c r="J806" s="250"/>
      <c r="K806" s="250"/>
      <c r="L806" s="303"/>
      <c r="M806" s="287"/>
      <c r="N806" s="287"/>
      <c r="O806" s="287"/>
      <c r="P806" s="287"/>
      <c r="Q806" s="287"/>
      <c r="R806" s="287"/>
      <c r="S806" s="287"/>
      <c r="T806" s="287"/>
      <c r="U806" s="287"/>
      <c r="V806" s="287"/>
      <c r="W806" s="287"/>
      <c r="X806" s="287"/>
      <c r="Y806" s="287"/>
      <c r="Z806" s="287"/>
    </row>
    <row r="807" customFormat="false" ht="12.75" hidden="false" customHeight="true" outlineLevel="0" collapsed="false">
      <c r="A807" s="302" t="n">
        <v>804</v>
      </c>
      <c r="B807" s="303"/>
      <c r="C807" s="251"/>
      <c r="D807" s="278"/>
      <c r="E807" s="253"/>
      <c r="F807" s="280"/>
      <c r="G807" s="349"/>
      <c r="H807" s="280" t="str">
        <f aca="false">IF(G807="","",IF(LEN(G807)&gt;14,G807,REPLACE(REPLACE(G807,1,3,"XXX"),13,2,"XX")))</f>
        <v/>
      </c>
      <c r="I807" s="250"/>
      <c r="J807" s="250"/>
      <c r="K807" s="250"/>
      <c r="L807" s="303"/>
      <c r="M807" s="287"/>
      <c r="N807" s="287"/>
      <c r="O807" s="287"/>
      <c r="P807" s="287"/>
      <c r="Q807" s="287"/>
      <c r="R807" s="287"/>
      <c r="S807" s="287"/>
      <c r="T807" s="287"/>
      <c r="U807" s="287"/>
      <c r="V807" s="287"/>
      <c r="W807" s="287"/>
      <c r="X807" s="287"/>
      <c r="Y807" s="287"/>
      <c r="Z807" s="287"/>
    </row>
    <row r="808" customFormat="false" ht="12.75" hidden="false" customHeight="true" outlineLevel="0" collapsed="false">
      <c r="A808" s="302" t="n">
        <v>805</v>
      </c>
      <c r="B808" s="303"/>
      <c r="C808" s="251"/>
      <c r="D808" s="278"/>
      <c r="E808" s="253"/>
      <c r="F808" s="280"/>
      <c r="G808" s="349"/>
      <c r="H808" s="280" t="str">
        <f aca="false">IF(G808="","",IF(LEN(G808)&gt;14,G808,REPLACE(REPLACE(G808,1,3,"XXX"),13,2,"XX")))</f>
        <v/>
      </c>
      <c r="I808" s="250"/>
      <c r="J808" s="250"/>
      <c r="K808" s="250"/>
      <c r="L808" s="303"/>
      <c r="M808" s="287"/>
      <c r="N808" s="287"/>
      <c r="O808" s="287"/>
      <c r="P808" s="287"/>
      <c r="Q808" s="287"/>
      <c r="R808" s="287"/>
      <c r="S808" s="287"/>
      <c r="T808" s="287"/>
      <c r="U808" s="287"/>
      <c r="V808" s="287"/>
      <c r="W808" s="287"/>
      <c r="X808" s="287"/>
      <c r="Y808" s="287"/>
      <c r="Z808" s="287"/>
    </row>
    <row r="809" customFormat="false" ht="12.75" hidden="false" customHeight="true" outlineLevel="0" collapsed="false">
      <c r="A809" s="302" t="n">
        <v>806</v>
      </c>
      <c r="B809" s="303"/>
      <c r="C809" s="251"/>
      <c r="D809" s="278"/>
      <c r="E809" s="253"/>
      <c r="F809" s="280"/>
      <c r="G809" s="349"/>
      <c r="H809" s="280" t="str">
        <f aca="false">IF(G809="","",IF(LEN(G809)&gt;14,G809,REPLACE(REPLACE(G809,1,3,"XXX"),13,2,"XX")))</f>
        <v/>
      </c>
      <c r="I809" s="250"/>
      <c r="J809" s="250"/>
      <c r="K809" s="250"/>
      <c r="L809" s="303"/>
      <c r="M809" s="287"/>
      <c r="N809" s="287"/>
      <c r="O809" s="287"/>
      <c r="P809" s="287"/>
      <c r="Q809" s="287"/>
      <c r="R809" s="287"/>
      <c r="S809" s="287"/>
      <c r="T809" s="287"/>
      <c r="U809" s="287"/>
      <c r="V809" s="287"/>
      <c r="W809" s="287"/>
      <c r="X809" s="287"/>
      <c r="Y809" s="287"/>
      <c r="Z809" s="287"/>
    </row>
    <row r="810" customFormat="false" ht="12.75" hidden="false" customHeight="true" outlineLevel="0" collapsed="false">
      <c r="A810" s="302" t="n">
        <v>807</v>
      </c>
      <c r="B810" s="303"/>
      <c r="C810" s="251"/>
      <c r="D810" s="278"/>
      <c r="E810" s="253"/>
      <c r="F810" s="280"/>
      <c r="G810" s="349"/>
      <c r="H810" s="280" t="str">
        <f aca="false">IF(G810="","",IF(LEN(G810)&gt;14,G810,REPLACE(REPLACE(G810,1,3,"XXX"),13,2,"XX")))</f>
        <v/>
      </c>
      <c r="I810" s="250"/>
      <c r="J810" s="250"/>
      <c r="K810" s="250"/>
      <c r="L810" s="303"/>
      <c r="M810" s="287"/>
      <c r="N810" s="287"/>
      <c r="O810" s="287"/>
      <c r="P810" s="287"/>
      <c r="Q810" s="287"/>
      <c r="R810" s="287"/>
      <c r="S810" s="287"/>
      <c r="T810" s="287"/>
      <c r="U810" s="287"/>
      <c r="V810" s="287"/>
      <c r="W810" s="287"/>
      <c r="X810" s="287"/>
      <c r="Y810" s="287"/>
      <c r="Z810" s="287"/>
    </row>
    <row r="811" customFormat="false" ht="12.75" hidden="false" customHeight="true" outlineLevel="0" collapsed="false">
      <c r="A811" s="302" t="n">
        <v>808</v>
      </c>
      <c r="B811" s="303"/>
      <c r="C811" s="251"/>
      <c r="D811" s="278"/>
      <c r="E811" s="253"/>
      <c r="F811" s="280"/>
      <c r="G811" s="349"/>
      <c r="H811" s="280" t="str">
        <f aca="false">IF(G811="","",IF(LEN(G811)&gt;14,G811,REPLACE(REPLACE(G811,1,3,"XXX"),13,2,"XX")))</f>
        <v/>
      </c>
      <c r="I811" s="250"/>
      <c r="J811" s="250"/>
      <c r="K811" s="250"/>
      <c r="L811" s="303"/>
      <c r="M811" s="287"/>
      <c r="N811" s="287"/>
      <c r="O811" s="287"/>
      <c r="P811" s="287"/>
      <c r="Q811" s="287"/>
      <c r="R811" s="287"/>
      <c r="S811" s="287"/>
      <c r="T811" s="287"/>
      <c r="U811" s="287"/>
      <c r="V811" s="287"/>
      <c r="W811" s="287"/>
      <c r="X811" s="287"/>
      <c r="Y811" s="287"/>
      <c r="Z811" s="287"/>
    </row>
    <row r="812" customFormat="false" ht="12.75" hidden="false" customHeight="true" outlineLevel="0" collapsed="false">
      <c r="A812" s="302" t="n">
        <v>809</v>
      </c>
      <c r="B812" s="303"/>
      <c r="C812" s="251"/>
      <c r="D812" s="278"/>
      <c r="E812" s="253"/>
      <c r="F812" s="280"/>
      <c r="G812" s="349"/>
      <c r="H812" s="280" t="str">
        <f aca="false">IF(G812="","",IF(LEN(G812)&gt;14,G812,REPLACE(REPLACE(G812,1,3,"XXX"),13,2,"XX")))</f>
        <v/>
      </c>
      <c r="I812" s="250"/>
      <c r="J812" s="250"/>
      <c r="K812" s="250"/>
      <c r="L812" s="303"/>
      <c r="M812" s="287"/>
      <c r="N812" s="287"/>
      <c r="O812" s="287"/>
      <c r="P812" s="287"/>
      <c r="Q812" s="287"/>
      <c r="R812" s="287"/>
      <c r="S812" s="287"/>
      <c r="T812" s="287"/>
      <c r="U812" s="287"/>
      <c r="V812" s="287"/>
      <c r="W812" s="287"/>
      <c r="X812" s="287"/>
      <c r="Y812" s="287"/>
      <c r="Z812" s="287"/>
    </row>
    <row r="813" customFormat="false" ht="12.75" hidden="false" customHeight="true" outlineLevel="0" collapsed="false">
      <c r="A813" s="302" t="n">
        <v>810</v>
      </c>
      <c r="B813" s="303"/>
      <c r="C813" s="251"/>
      <c r="D813" s="278"/>
      <c r="E813" s="253"/>
      <c r="F813" s="280"/>
      <c r="G813" s="349"/>
      <c r="H813" s="280" t="str">
        <f aca="false">IF(G813="","",IF(LEN(G813)&gt;14,G813,REPLACE(REPLACE(G813,1,3,"XXX"),13,2,"XX")))</f>
        <v/>
      </c>
      <c r="I813" s="250"/>
      <c r="J813" s="250"/>
      <c r="K813" s="250"/>
      <c r="L813" s="303"/>
      <c r="M813" s="287"/>
      <c r="N813" s="287"/>
      <c r="O813" s="287"/>
      <c r="P813" s="287"/>
      <c r="Q813" s="287"/>
      <c r="R813" s="287"/>
      <c r="S813" s="287"/>
      <c r="T813" s="287"/>
      <c r="U813" s="287"/>
      <c r="V813" s="287"/>
      <c r="W813" s="287"/>
      <c r="X813" s="287"/>
      <c r="Y813" s="287"/>
      <c r="Z813" s="287"/>
    </row>
    <row r="814" customFormat="false" ht="12.75" hidden="false" customHeight="true" outlineLevel="0" collapsed="false">
      <c r="A814" s="302" t="n">
        <v>811</v>
      </c>
      <c r="B814" s="303"/>
      <c r="C814" s="251"/>
      <c r="D814" s="278"/>
      <c r="E814" s="253"/>
      <c r="F814" s="280"/>
      <c r="G814" s="349"/>
      <c r="H814" s="280" t="str">
        <f aca="false">IF(G814="","",IF(LEN(G814)&gt;14,G814,REPLACE(REPLACE(G814,1,3,"XXX"),13,2,"XX")))</f>
        <v/>
      </c>
      <c r="I814" s="250"/>
      <c r="J814" s="250"/>
      <c r="K814" s="250"/>
      <c r="L814" s="303"/>
      <c r="M814" s="287"/>
      <c r="N814" s="287"/>
      <c r="O814" s="287"/>
      <c r="P814" s="287"/>
      <c r="Q814" s="287"/>
      <c r="R814" s="287"/>
      <c r="S814" s="287"/>
      <c r="T814" s="287"/>
      <c r="U814" s="287"/>
      <c r="V814" s="287"/>
      <c r="W814" s="287"/>
      <c r="X814" s="287"/>
      <c r="Y814" s="287"/>
      <c r="Z814" s="287"/>
    </row>
    <row r="815" customFormat="false" ht="12.75" hidden="false" customHeight="true" outlineLevel="0" collapsed="false">
      <c r="A815" s="302" t="n">
        <v>812</v>
      </c>
      <c r="B815" s="303"/>
      <c r="C815" s="251"/>
      <c r="D815" s="278"/>
      <c r="E815" s="253"/>
      <c r="F815" s="280"/>
      <c r="G815" s="349"/>
      <c r="H815" s="280" t="str">
        <f aca="false">IF(G815="","",IF(LEN(G815)&gt;14,G815,REPLACE(REPLACE(G815,1,3,"XXX"),13,2,"XX")))</f>
        <v/>
      </c>
      <c r="I815" s="250"/>
      <c r="J815" s="250"/>
      <c r="K815" s="250"/>
      <c r="L815" s="303"/>
      <c r="M815" s="287"/>
      <c r="N815" s="287"/>
      <c r="O815" s="287"/>
      <c r="P815" s="287"/>
      <c r="Q815" s="287"/>
      <c r="R815" s="287"/>
      <c r="S815" s="287"/>
      <c r="T815" s="287"/>
      <c r="U815" s="287"/>
      <c r="V815" s="287"/>
      <c r="W815" s="287"/>
      <c r="X815" s="287"/>
      <c r="Y815" s="287"/>
      <c r="Z815" s="287"/>
    </row>
    <row r="816" customFormat="false" ht="12.75" hidden="false" customHeight="true" outlineLevel="0" collapsed="false">
      <c r="A816" s="302" t="n">
        <v>813</v>
      </c>
      <c r="B816" s="303"/>
      <c r="C816" s="251"/>
      <c r="D816" s="278"/>
      <c r="E816" s="253"/>
      <c r="F816" s="280"/>
      <c r="G816" s="349"/>
      <c r="H816" s="280" t="str">
        <f aca="false">IF(G816="","",IF(LEN(G816)&gt;14,G816,REPLACE(REPLACE(G816,1,3,"XXX"),13,2,"XX")))</f>
        <v/>
      </c>
      <c r="I816" s="250"/>
      <c r="J816" s="250"/>
      <c r="K816" s="250"/>
      <c r="L816" s="303"/>
      <c r="M816" s="287"/>
      <c r="N816" s="287"/>
      <c r="O816" s="287"/>
      <c r="P816" s="287"/>
      <c r="Q816" s="287"/>
      <c r="R816" s="287"/>
      <c r="S816" s="287"/>
      <c r="T816" s="287"/>
      <c r="U816" s="287"/>
      <c r="V816" s="287"/>
      <c r="W816" s="287"/>
      <c r="X816" s="287"/>
      <c r="Y816" s="287"/>
      <c r="Z816" s="287"/>
    </row>
    <row r="817" customFormat="false" ht="12.75" hidden="false" customHeight="true" outlineLevel="0" collapsed="false">
      <c r="A817" s="302" t="n">
        <v>814</v>
      </c>
      <c r="B817" s="303"/>
      <c r="C817" s="251"/>
      <c r="D817" s="278"/>
      <c r="E817" s="253"/>
      <c r="F817" s="280"/>
      <c r="G817" s="349"/>
      <c r="H817" s="280" t="str">
        <f aca="false">IF(G817="","",IF(LEN(G817)&gt;14,G817,REPLACE(REPLACE(G817,1,3,"XXX"),13,2,"XX")))</f>
        <v/>
      </c>
      <c r="I817" s="250"/>
      <c r="J817" s="250"/>
      <c r="K817" s="250"/>
      <c r="L817" s="303"/>
      <c r="M817" s="287"/>
      <c r="N817" s="287"/>
      <c r="O817" s="287"/>
      <c r="P817" s="287"/>
      <c r="Q817" s="287"/>
      <c r="R817" s="287"/>
      <c r="S817" s="287"/>
      <c r="T817" s="287"/>
      <c r="U817" s="287"/>
      <c r="V817" s="287"/>
      <c r="W817" s="287"/>
      <c r="X817" s="287"/>
      <c r="Y817" s="287"/>
      <c r="Z817" s="287"/>
    </row>
    <row r="818" customFormat="false" ht="12.75" hidden="false" customHeight="true" outlineLevel="0" collapsed="false">
      <c r="A818" s="302" t="n">
        <v>815</v>
      </c>
      <c r="B818" s="303"/>
      <c r="C818" s="251"/>
      <c r="D818" s="278"/>
      <c r="E818" s="253"/>
      <c r="F818" s="280"/>
      <c r="G818" s="349"/>
      <c r="H818" s="280" t="str">
        <f aca="false">IF(G818="","",IF(LEN(G818)&gt;14,G818,REPLACE(REPLACE(G818,1,3,"XXX"),13,2,"XX")))</f>
        <v/>
      </c>
      <c r="I818" s="250"/>
      <c r="J818" s="250"/>
      <c r="K818" s="250"/>
      <c r="L818" s="303"/>
      <c r="M818" s="287"/>
      <c r="N818" s="287"/>
      <c r="O818" s="287"/>
      <c r="P818" s="287"/>
      <c r="Q818" s="287"/>
      <c r="R818" s="287"/>
      <c r="S818" s="287"/>
      <c r="T818" s="287"/>
      <c r="U818" s="287"/>
      <c r="V818" s="287"/>
      <c r="W818" s="287"/>
      <c r="X818" s="287"/>
      <c r="Y818" s="287"/>
      <c r="Z818" s="287"/>
    </row>
    <row r="819" customFormat="false" ht="12.75" hidden="false" customHeight="true" outlineLevel="0" collapsed="false">
      <c r="A819" s="302" t="n">
        <v>816</v>
      </c>
      <c r="B819" s="303"/>
      <c r="C819" s="251"/>
      <c r="D819" s="278"/>
      <c r="E819" s="253"/>
      <c r="F819" s="280"/>
      <c r="G819" s="349"/>
      <c r="H819" s="280" t="str">
        <f aca="false">IF(G819="","",IF(LEN(G819)&gt;14,G819,REPLACE(REPLACE(G819,1,3,"XXX"),13,2,"XX")))</f>
        <v/>
      </c>
      <c r="I819" s="250"/>
      <c r="J819" s="250"/>
      <c r="K819" s="250"/>
      <c r="L819" s="303"/>
      <c r="M819" s="287"/>
      <c r="N819" s="287"/>
      <c r="O819" s="287"/>
      <c r="P819" s="287"/>
      <c r="Q819" s="287"/>
      <c r="R819" s="287"/>
      <c r="S819" s="287"/>
      <c r="T819" s="287"/>
      <c r="U819" s="287"/>
      <c r="V819" s="287"/>
      <c r="W819" s="287"/>
      <c r="X819" s="287"/>
      <c r="Y819" s="287"/>
      <c r="Z819" s="287"/>
    </row>
    <row r="820" customFormat="false" ht="12.75" hidden="false" customHeight="true" outlineLevel="0" collapsed="false">
      <c r="A820" s="302" t="n">
        <v>817</v>
      </c>
      <c r="B820" s="303"/>
      <c r="C820" s="251"/>
      <c r="D820" s="278"/>
      <c r="E820" s="253"/>
      <c r="F820" s="280"/>
      <c r="G820" s="349"/>
      <c r="H820" s="280" t="str">
        <f aca="false">IF(G820="","",IF(LEN(G820)&gt;14,G820,REPLACE(REPLACE(G820,1,3,"XXX"),13,2,"XX")))</f>
        <v/>
      </c>
      <c r="I820" s="250"/>
      <c r="J820" s="250"/>
      <c r="K820" s="250"/>
      <c r="L820" s="303"/>
      <c r="M820" s="287"/>
      <c r="N820" s="287"/>
      <c r="O820" s="287"/>
      <c r="P820" s="287"/>
      <c r="Q820" s="287"/>
      <c r="R820" s="287"/>
      <c r="S820" s="287"/>
      <c r="T820" s="287"/>
      <c r="U820" s="287"/>
      <c r="V820" s="287"/>
      <c r="W820" s="287"/>
      <c r="X820" s="287"/>
      <c r="Y820" s="287"/>
      <c r="Z820" s="287"/>
    </row>
    <row r="821" customFormat="false" ht="12.75" hidden="false" customHeight="true" outlineLevel="0" collapsed="false">
      <c r="A821" s="302" t="n">
        <v>818</v>
      </c>
      <c r="B821" s="303"/>
      <c r="C821" s="251"/>
      <c r="D821" s="278"/>
      <c r="E821" s="253"/>
      <c r="F821" s="280"/>
      <c r="G821" s="349"/>
      <c r="H821" s="280" t="str">
        <f aca="false">IF(G821="","",IF(LEN(G821)&gt;14,G821,REPLACE(REPLACE(G821,1,3,"XXX"),13,2,"XX")))</f>
        <v/>
      </c>
      <c r="I821" s="250"/>
      <c r="J821" s="250"/>
      <c r="K821" s="250"/>
      <c r="L821" s="303"/>
      <c r="M821" s="287"/>
      <c r="N821" s="287"/>
      <c r="O821" s="287"/>
      <c r="P821" s="287"/>
      <c r="Q821" s="287"/>
      <c r="R821" s="287"/>
      <c r="S821" s="287"/>
      <c r="T821" s="287"/>
      <c r="U821" s="287"/>
      <c r="V821" s="287"/>
      <c r="W821" s="287"/>
      <c r="X821" s="287"/>
      <c r="Y821" s="287"/>
      <c r="Z821" s="287"/>
    </row>
    <row r="822" customFormat="false" ht="12.75" hidden="false" customHeight="true" outlineLevel="0" collapsed="false">
      <c r="A822" s="302" t="n">
        <v>819</v>
      </c>
      <c r="B822" s="303"/>
      <c r="C822" s="251"/>
      <c r="D822" s="278"/>
      <c r="E822" s="253"/>
      <c r="F822" s="280"/>
      <c r="G822" s="349"/>
      <c r="H822" s="280" t="str">
        <f aca="false">IF(G822="","",IF(LEN(G822)&gt;14,G822,REPLACE(REPLACE(G822,1,3,"XXX"),13,2,"XX")))</f>
        <v/>
      </c>
      <c r="I822" s="250"/>
      <c r="J822" s="250"/>
      <c r="K822" s="250"/>
      <c r="L822" s="303"/>
      <c r="M822" s="287"/>
      <c r="N822" s="287"/>
      <c r="O822" s="287"/>
      <c r="P822" s="287"/>
      <c r="Q822" s="287"/>
      <c r="R822" s="287"/>
      <c r="S822" s="287"/>
      <c r="T822" s="287"/>
      <c r="U822" s="287"/>
      <c r="V822" s="287"/>
      <c r="W822" s="287"/>
      <c r="X822" s="287"/>
      <c r="Y822" s="287"/>
      <c r="Z822" s="287"/>
    </row>
    <row r="823" customFormat="false" ht="12.75" hidden="false" customHeight="true" outlineLevel="0" collapsed="false">
      <c r="A823" s="302" t="n">
        <v>820</v>
      </c>
      <c r="B823" s="303"/>
      <c r="C823" s="251"/>
      <c r="D823" s="278"/>
      <c r="E823" s="253"/>
      <c r="F823" s="280"/>
      <c r="G823" s="349"/>
      <c r="H823" s="280" t="str">
        <f aca="false">IF(G823="","",IF(LEN(G823)&gt;14,G823,REPLACE(REPLACE(G823,1,3,"XXX"),13,2,"XX")))</f>
        <v/>
      </c>
      <c r="I823" s="250"/>
      <c r="J823" s="250"/>
      <c r="K823" s="250"/>
      <c r="L823" s="303"/>
      <c r="M823" s="287"/>
      <c r="N823" s="287"/>
      <c r="O823" s="287"/>
      <c r="P823" s="287"/>
      <c r="Q823" s="287"/>
      <c r="R823" s="287"/>
      <c r="S823" s="287"/>
      <c r="T823" s="287"/>
      <c r="U823" s="287"/>
      <c r="V823" s="287"/>
      <c r="W823" s="287"/>
      <c r="X823" s="287"/>
      <c r="Y823" s="287"/>
      <c r="Z823" s="287"/>
    </row>
    <row r="824" customFormat="false" ht="12.75" hidden="false" customHeight="true" outlineLevel="0" collapsed="false">
      <c r="A824" s="302" t="n">
        <v>821</v>
      </c>
      <c r="B824" s="303"/>
      <c r="C824" s="251"/>
      <c r="D824" s="278"/>
      <c r="E824" s="253"/>
      <c r="F824" s="280"/>
      <c r="G824" s="349"/>
      <c r="H824" s="280" t="str">
        <f aca="false">IF(G824="","",IF(LEN(G824)&gt;14,G824,REPLACE(REPLACE(G824,1,3,"XXX"),13,2,"XX")))</f>
        <v/>
      </c>
      <c r="I824" s="250"/>
      <c r="J824" s="250"/>
      <c r="K824" s="250"/>
      <c r="L824" s="303"/>
      <c r="M824" s="287"/>
      <c r="N824" s="287"/>
      <c r="O824" s="287"/>
      <c r="P824" s="287"/>
      <c r="Q824" s="287"/>
      <c r="R824" s="287"/>
      <c r="S824" s="287"/>
      <c r="T824" s="287"/>
      <c r="U824" s="287"/>
      <c r="V824" s="287"/>
      <c r="W824" s="287"/>
      <c r="X824" s="287"/>
      <c r="Y824" s="287"/>
      <c r="Z824" s="287"/>
    </row>
    <row r="825" customFormat="false" ht="12.75" hidden="false" customHeight="true" outlineLevel="0" collapsed="false">
      <c r="A825" s="302" t="n">
        <v>822</v>
      </c>
      <c r="B825" s="303"/>
      <c r="C825" s="251"/>
      <c r="D825" s="278"/>
      <c r="E825" s="253"/>
      <c r="F825" s="280"/>
      <c r="G825" s="349"/>
      <c r="H825" s="280" t="str">
        <f aca="false">IF(G825="","",IF(LEN(G825)&gt;14,G825,REPLACE(REPLACE(G825,1,3,"XXX"),13,2,"XX")))</f>
        <v/>
      </c>
      <c r="I825" s="250"/>
      <c r="J825" s="250"/>
      <c r="K825" s="250"/>
      <c r="L825" s="303"/>
      <c r="M825" s="287"/>
      <c r="N825" s="287"/>
      <c r="O825" s="287"/>
      <c r="P825" s="287"/>
      <c r="Q825" s="287"/>
      <c r="R825" s="287"/>
      <c r="S825" s="287"/>
      <c r="T825" s="287"/>
      <c r="U825" s="287"/>
      <c r="V825" s="287"/>
      <c r="W825" s="287"/>
      <c r="X825" s="287"/>
      <c r="Y825" s="287"/>
      <c r="Z825" s="287"/>
    </row>
    <row r="826" customFormat="false" ht="12.75" hidden="false" customHeight="true" outlineLevel="0" collapsed="false">
      <c r="A826" s="302" t="n">
        <v>823</v>
      </c>
      <c r="B826" s="303"/>
      <c r="C826" s="251"/>
      <c r="D826" s="278"/>
      <c r="E826" s="253"/>
      <c r="F826" s="280"/>
      <c r="G826" s="349"/>
      <c r="H826" s="280" t="str">
        <f aca="false">IF(G826="","",IF(LEN(G826)&gt;14,G826,REPLACE(REPLACE(G826,1,3,"XXX"),13,2,"XX")))</f>
        <v/>
      </c>
      <c r="I826" s="250"/>
      <c r="J826" s="250"/>
      <c r="K826" s="250"/>
      <c r="L826" s="303"/>
      <c r="M826" s="287"/>
      <c r="N826" s="287"/>
      <c r="O826" s="287"/>
      <c r="P826" s="287"/>
      <c r="Q826" s="287"/>
      <c r="R826" s="287"/>
      <c r="S826" s="287"/>
      <c r="T826" s="287"/>
      <c r="U826" s="287"/>
      <c r="V826" s="287"/>
      <c r="W826" s="287"/>
      <c r="X826" s="287"/>
      <c r="Y826" s="287"/>
      <c r="Z826" s="287"/>
    </row>
    <row r="827" customFormat="false" ht="12.75" hidden="false" customHeight="true" outlineLevel="0" collapsed="false">
      <c r="A827" s="302" t="n">
        <v>824</v>
      </c>
      <c r="B827" s="303"/>
      <c r="C827" s="251"/>
      <c r="D827" s="278"/>
      <c r="E827" s="253"/>
      <c r="F827" s="280"/>
      <c r="G827" s="349"/>
      <c r="H827" s="280" t="str">
        <f aca="false">IF(G827="","",IF(LEN(G827)&gt;14,G827,REPLACE(REPLACE(G827,1,3,"XXX"),13,2,"XX")))</f>
        <v/>
      </c>
      <c r="I827" s="250"/>
      <c r="J827" s="250"/>
      <c r="K827" s="250"/>
      <c r="L827" s="303"/>
      <c r="M827" s="287"/>
      <c r="N827" s="287"/>
      <c r="O827" s="287"/>
      <c r="P827" s="287"/>
      <c r="Q827" s="287"/>
      <c r="R827" s="287"/>
      <c r="S827" s="287"/>
      <c r="T827" s="287"/>
      <c r="U827" s="287"/>
      <c r="V827" s="287"/>
      <c r="W827" s="287"/>
      <c r="X827" s="287"/>
      <c r="Y827" s="287"/>
      <c r="Z827" s="287"/>
    </row>
    <row r="828" customFormat="false" ht="12.75" hidden="false" customHeight="true" outlineLevel="0" collapsed="false">
      <c r="A828" s="302" t="n">
        <v>825</v>
      </c>
      <c r="B828" s="303"/>
      <c r="C828" s="251"/>
      <c r="D828" s="278"/>
      <c r="E828" s="253"/>
      <c r="F828" s="280"/>
      <c r="G828" s="349"/>
      <c r="H828" s="280" t="str">
        <f aca="false">IF(G828="","",IF(LEN(G828)&gt;14,G828,REPLACE(REPLACE(G828,1,3,"XXX"),13,2,"XX")))</f>
        <v/>
      </c>
      <c r="I828" s="250"/>
      <c r="J828" s="250"/>
      <c r="K828" s="250"/>
      <c r="L828" s="303"/>
      <c r="M828" s="287"/>
      <c r="N828" s="287"/>
      <c r="O828" s="287"/>
      <c r="P828" s="287"/>
      <c r="Q828" s="287"/>
      <c r="R828" s="287"/>
      <c r="S828" s="287"/>
      <c r="T828" s="287"/>
      <c r="U828" s="287"/>
      <c r="V828" s="287"/>
      <c r="W828" s="287"/>
      <c r="X828" s="287"/>
      <c r="Y828" s="287"/>
      <c r="Z828" s="287"/>
    </row>
    <row r="829" customFormat="false" ht="12.75" hidden="false" customHeight="true" outlineLevel="0" collapsed="false">
      <c r="A829" s="302" t="n">
        <v>826</v>
      </c>
      <c r="B829" s="303"/>
      <c r="C829" s="251"/>
      <c r="D829" s="278"/>
      <c r="E829" s="253"/>
      <c r="F829" s="280"/>
      <c r="G829" s="349"/>
      <c r="H829" s="280" t="str">
        <f aca="false">IF(G829="","",IF(LEN(G829)&gt;14,G829,REPLACE(REPLACE(G829,1,3,"XXX"),13,2,"XX")))</f>
        <v/>
      </c>
      <c r="I829" s="250"/>
      <c r="J829" s="250"/>
      <c r="K829" s="250"/>
      <c r="L829" s="303"/>
      <c r="M829" s="287"/>
      <c r="N829" s="287"/>
      <c r="O829" s="287"/>
      <c r="P829" s="287"/>
      <c r="Q829" s="287"/>
      <c r="R829" s="287"/>
      <c r="S829" s="287"/>
      <c r="T829" s="287"/>
      <c r="U829" s="287"/>
      <c r="V829" s="287"/>
      <c r="W829" s="287"/>
      <c r="X829" s="287"/>
      <c r="Y829" s="287"/>
      <c r="Z829" s="287"/>
    </row>
    <row r="830" customFormat="false" ht="12.75" hidden="false" customHeight="true" outlineLevel="0" collapsed="false">
      <c r="A830" s="302" t="n">
        <v>827</v>
      </c>
      <c r="B830" s="303"/>
      <c r="C830" s="251"/>
      <c r="D830" s="278"/>
      <c r="E830" s="253"/>
      <c r="F830" s="280"/>
      <c r="G830" s="349"/>
      <c r="H830" s="280" t="str">
        <f aca="false">IF(G830="","",IF(LEN(G830)&gt;14,G830,REPLACE(REPLACE(G830,1,3,"XXX"),13,2,"XX")))</f>
        <v/>
      </c>
      <c r="I830" s="250"/>
      <c r="J830" s="250"/>
      <c r="K830" s="250"/>
      <c r="L830" s="303"/>
      <c r="M830" s="287"/>
      <c r="N830" s="287"/>
      <c r="O830" s="287"/>
      <c r="P830" s="287"/>
      <c r="Q830" s="287"/>
      <c r="R830" s="287"/>
      <c r="S830" s="287"/>
      <c r="T830" s="287"/>
      <c r="U830" s="287"/>
      <c r="V830" s="287"/>
      <c r="W830" s="287"/>
      <c r="X830" s="287"/>
      <c r="Y830" s="287"/>
      <c r="Z830" s="287"/>
    </row>
    <row r="831" customFormat="false" ht="12.75" hidden="false" customHeight="true" outlineLevel="0" collapsed="false">
      <c r="A831" s="302" t="n">
        <v>828</v>
      </c>
      <c r="B831" s="303"/>
      <c r="C831" s="251"/>
      <c r="D831" s="278"/>
      <c r="E831" s="253"/>
      <c r="F831" s="280"/>
      <c r="G831" s="349"/>
      <c r="H831" s="280" t="str">
        <f aca="false">IF(G831="","",IF(LEN(G831)&gt;14,G831,REPLACE(REPLACE(G831,1,3,"XXX"),13,2,"XX")))</f>
        <v/>
      </c>
      <c r="I831" s="250"/>
      <c r="J831" s="250"/>
      <c r="K831" s="250"/>
      <c r="L831" s="303"/>
      <c r="M831" s="287"/>
      <c r="N831" s="287"/>
      <c r="O831" s="287"/>
      <c r="P831" s="287"/>
      <c r="Q831" s="287"/>
      <c r="R831" s="287"/>
      <c r="S831" s="287"/>
      <c r="T831" s="287"/>
      <c r="U831" s="287"/>
      <c r="V831" s="287"/>
      <c r="W831" s="287"/>
      <c r="X831" s="287"/>
      <c r="Y831" s="287"/>
      <c r="Z831" s="287"/>
    </row>
    <row r="832" customFormat="false" ht="12.75" hidden="false" customHeight="true" outlineLevel="0" collapsed="false">
      <c r="A832" s="302" t="n">
        <v>829</v>
      </c>
      <c r="B832" s="303"/>
      <c r="C832" s="251"/>
      <c r="D832" s="278"/>
      <c r="E832" s="253"/>
      <c r="F832" s="280"/>
      <c r="G832" s="349"/>
      <c r="H832" s="280" t="str">
        <f aca="false">IF(G832="","",IF(LEN(G832)&gt;14,G832,REPLACE(REPLACE(G832,1,3,"XXX"),13,2,"XX")))</f>
        <v/>
      </c>
      <c r="I832" s="250"/>
      <c r="J832" s="250"/>
      <c r="K832" s="250"/>
      <c r="L832" s="303"/>
      <c r="M832" s="287"/>
      <c r="N832" s="287"/>
      <c r="O832" s="287"/>
      <c r="P832" s="287"/>
      <c r="Q832" s="287"/>
      <c r="R832" s="287"/>
      <c r="S832" s="287"/>
      <c r="T832" s="287"/>
      <c r="U832" s="287"/>
      <c r="V832" s="287"/>
      <c r="W832" s="287"/>
      <c r="X832" s="287"/>
      <c r="Y832" s="287"/>
      <c r="Z832" s="287"/>
    </row>
    <row r="833" customFormat="false" ht="12.75" hidden="false" customHeight="true" outlineLevel="0" collapsed="false">
      <c r="A833" s="302" t="n">
        <v>830</v>
      </c>
      <c r="B833" s="303"/>
      <c r="C833" s="251"/>
      <c r="D833" s="278"/>
      <c r="E833" s="253"/>
      <c r="F833" s="280"/>
      <c r="G833" s="349"/>
      <c r="H833" s="280" t="str">
        <f aca="false">IF(G833="","",IF(LEN(G833)&gt;14,G833,REPLACE(REPLACE(G833,1,3,"XXX"),13,2,"XX")))</f>
        <v/>
      </c>
      <c r="I833" s="250"/>
      <c r="J833" s="250"/>
      <c r="K833" s="250"/>
      <c r="L833" s="303"/>
      <c r="M833" s="287"/>
      <c r="N833" s="287"/>
      <c r="O833" s="287"/>
      <c r="P833" s="287"/>
      <c r="Q833" s="287"/>
      <c r="R833" s="287"/>
      <c r="S833" s="287"/>
      <c r="T833" s="287"/>
      <c r="U833" s="287"/>
      <c r="V833" s="287"/>
      <c r="W833" s="287"/>
      <c r="X833" s="287"/>
      <c r="Y833" s="287"/>
      <c r="Z833" s="287"/>
    </row>
    <row r="834" customFormat="false" ht="12.75" hidden="false" customHeight="true" outlineLevel="0" collapsed="false">
      <c r="A834" s="302" t="n">
        <v>831</v>
      </c>
      <c r="B834" s="303"/>
      <c r="C834" s="251"/>
      <c r="D834" s="278"/>
      <c r="E834" s="253"/>
      <c r="F834" s="280"/>
      <c r="G834" s="349"/>
      <c r="H834" s="280" t="str">
        <f aca="false">IF(G834="","",IF(LEN(G834)&gt;14,G834,REPLACE(REPLACE(G834,1,3,"XXX"),13,2,"XX")))</f>
        <v/>
      </c>
      <c r="I834" s="250"/>
      <c r="J834" s="250"/>
      <c r="K834" s="250"/>
      <c r="L834" s="303"/>
      <c r="M834" s="287"/>
      <c r="N834" s="287"/>
      <c r="O834" s="287"/>
      <c r="P834" s="287"/>
      <c r="Q834" s="287"/>
      <c r="R834" s="287"/>
      <c r="S834" s="287"/>
      <c r="T834" s="287"/>
      <c r="U834" s="287"/>
      <c r="V834" s="287"/>
      <c r="W834" s="287"/>
      <c r="X834" s="287"/>
      <c r="Y834" s="287"/>
      <c r="Z834" s="287"/>
    </row>
    <row r="835" customFormat="false" ht="12.75" hidden="false" customHeight="true" outlineLevel="0" collapsed="false">
      <c r="A835" s="302" t="n">
        <v>832</v>
      </c>
      <c r="B835" s="303"/>
      <c r="C835" s="251"/>
      <c r="D835" s="278"/>
      <c r="E835" s="253"/>
      <c r="F835" s="280"/>
      <c r="G835" s="349"/>
      <c r="H835" s="280" t="str">
        <f aca="false">IF(G835="","",IF(LEN(G835)&gt;14,G835,REPLACE(REPLACE(G835,1,3,"XXX"),13,2,"XX")))</f>
        <v/>
      </c>
      <c r="I835" s="250"/>
      <c r="J835" s="250"/>
      <c r="K835" s="250"/>
      <c r="L835" s="303"/>
      <c r="M835" s="287"/>
      <c r="N835" s="287"/>
      <c r="O835" s="287"/>
      <c r="P835" s="287"/>
      <c r="Q835" s="287"/>
      <c r="R835" s="287"/>
      <c r="S835" s="287"/>
      <c r="T835" s="287"/>
      <c r="U835" s="287"/>
      <c r="V835" s="287"/>
      <c r="W835" s="287"/>
      <c r="X835" s="287"/>
      <c r="Y835" s="287"/>
      <c r="Z835" s="287"/>
    </row>
    <row r="836" customFormat="false" ht="12.75" hidden="false" customHeight="true" outlineLevel="0" collapsed="false">
      <c r="A836" s="302" t="n">
        <v>833</v>
      </c>
      <c r="B836" s="303"/>
      <c r="C836" s="251"/>
      <c r="D836" s="278"/>
      <c r="E836" s="253"/>
      <c r="F836" s="280"/>
      <c r="G836" s="349"/>
      <c r="H836" s="280" t="str">
        <f aca="false">IF(G836="","",IF(LEN(G836)&gt;14,G836,REPLACE(REPLACE(G836,1,3,"XXX"),13,2,"XX")))</f>
        <v/>
      </c>
      <c r="I836" s="250"/>
      <c r="J836" s="250"/>
      <c r="K836" s="250"/>
      <c r="L836" s="303"/>
      <c r="M836" s="287"/>
      <c r="N836" s="287"/>
      <c r="O836" s="287"/>
      <c r="P836" s="287"/>
      <c r="Q836" s="287"/>
      <c r="R836" s="287"/>
      <c r="S836" s="287"/>
      <c r="T836" s="287"/>
      <c r="U836" s="287"/>
      <c r="V836" s="287"/>
      <c r="W836" s="287"/>
      <c r="X836" s="287"/>
      <c r="Y836" s="287"/>
      <c r="Z836" s="287"/>
    </row>
    <row r="837" customFormat="false" ht="12.75" hidden="false" customHeight="true" outlineLevel="0" collapsed="false">
      <c r="A837" s="302" t="n">
        <v>834</v>
      </c>
      <c r="B837" s="303"/>
      <c r="C837" s="251"/>
      <c r="D837" s="278"/>
      <c r="E837" s="253"/>
      <c r="F837" s="280"/>
      <c r="G837" s="349"/>
      <c r="H837" s="280" t="str">
        <f aca="false">IF(G837="","",IF(LEN(G837)&gt;14,G837,REPLACE(REPLACE(G837,1,3,"XXX"),13,2,"XX")))</f>
        <v/>
      </c>
      <c r="I837" s="250"/>
      <c r="J837" s="250"/>
      <c r="K837" s="250"/>
      <c r="L837" s="303"/>
      <c r="M837" s="287"/>
      <c r="N837" s="287"/>
      <c r="O837" s="287"/>
      <c r="P837" s="287"/>
      <c r="Q837" s="287"/>
      <c r="R837" s="287"/>
      <c r="S837" s="287"/>
      <c r="T837" s="287"/>
      <c r="U837" s="287"/>
      <c r="V837" s="287"/>
      <c r="W837" s="287"/>
      <c r="X837" s="287"/>
      <c r="Y837" s="287"/>
      <c r="Z837" s="287"/>
    </row>
    <row r="838" customFormat="false" ht="12.75" hidden="false" customHeight="true" outlineLevel="0" collapsed="false">
      <c r="A838" s="302" t="n">
        <v>835</v>
      </c>
      <c r="B838" s="303"/>
      <c r="C838" s="251"/>
      <c r="D838" s="278"/>
      <c r="E838" s="253"/>
      <c r="F838" s="280"/>
      <c r="G838" s="349"/>
      <c r="H838" s="280" t="str">
        <f aca="false">IF(G838="","",IF(LEN(G838)&gt;14,G838,REPLACE(REPLACE(G838,1,3,"XXX"),13,2,"XX")))</f>
        <v/>
      </c>
      <c r="I838" s="250"/>
      <c r="J838" s="250"/>
      <c r="K838" s="250"/>
      <c r="L838" s="303"/>
      <c r="M838" s="287"/>
      <c r="N838" s="287"/>
      <c r="O838" s="287"/>
      <c r="P838" s="287"/>
      <c r="Q838" s="287"/>
      <c r="R838" s="287"/>
      <c r="S838" s="287"/>
      <c r="T838" s="287"/>
      <c r="U838" s="287"/>
      <c r="V838" s="287"/>
      <c r="W838" s="287"/>
      <c r="X838" s="287"/>
      <c r="Y838" s="287"/>
      <c r="Z838" s="287"/>
    </row>
    <row r="839" customFormat="false" ht="12.75" hidden="false" customHeight="true" outlineLevel="0" collapsed="false">
      <c r="A839" s="302" t="n">
        <v>836</v>
      </c>
      <c r="B839" s="303"/>
      <c r="C839" s="251"/>
      <c r="D839" s="278"/>
      <c r="E839" s="253"/>
      <c r="F839" s="280"/>
      <c r="G839" s="349"/>
      <c r="H839" s="280" t="str">
        <f aca="false">IF(G839="","",IF(LEN(G839)&gt;14,G839,REPLACE(REPLACE(G839,1,3,"XXX"),13,2,"XX")))</f>
        <v/>
      </c>
      <c r="I839" s="250"/>
      <c r="J839" s="250"/>
      <c r="K839" s="250"/>
      <c r="L839" s="303"/>
      <c r="M839" s="287"/>
      <c r="N839" s="287"/>
      <c r="O839" s="287"/>
      <c r="P839" s="287"/>
      <c r="Q839" s="287"/>
      <c r="R839" s="287"/>
      <c r="S839" s="287"/>
      <c r="T839" s="287"/>
      <c r="U839" s="287"/>
      <c r="V839" s="287"/>
      <c r="W839" s="287"/>
      <c r="X839" s="287"/>
      <c r="Y839" s="287"/>
      <c r="Z839" s="287"/>
    </row>
    <row r="840" customFormat="false" ht="12.75" hidden="false" customHeight="true" outlineLevel="0" collapsed="false">
      <c r="A840" s="302" t="n">
        <v>837</v>
      </c>
      <c r="B840" s="303"/>
      <c r="C840" s="251"/>
      <c r="D840" s="278"/>
      <c r="E840" s="253"/>
      <c r="F840" s="280"/>
      <c r="G840" s="349"/>
      <c r="H840" s="280" t="str">
        <f aca="false">IF(G840="","",IF(LEN(G840)&gt;14,G840,REPLACE(REPLACE(G840,1,3,"XXX"),13,2,"XX")))</f>
        <v/>
      </c>
      <c r="I840" s="250"/>
      <c r="J840" s="250"/>
      <c r="K840" s="250"/>
      <c r="L840" s="303"/>
      <c r="M840" s="287"/>
      <c r="N840" s="287"/>
      <c r="O840" s="287"/>
      <c r="P840" s="287"/>
      <c r="Q840" s="287"/>
      <c r="R840" s="287"/>
      <c r="S840" s="287"/>
      <c r="T840" s="287"/>
      <c r="U840" s="287"/>
      <c r="V840" s="287"/>
      <c r="W840" s="287"/>
      <c r="X840" s="287"/>
      <c r="Y840" s="287"/>
      <c r="Z840" s="287"/>
    </row>
    <row r="841" customFormat="false" ht="12.75" hidden="false" customHeight="true" outlineLevel="0" collapsed="false">
      <c r="A841" s="302" t="n">
        <v>838</v>
      </c>
      <c r="B841" s="303"/>
      <c r="C841" s="251"/>
      <c r="D841" s="278"/>
      <c r="E841" s="253"/>
      <c r="F841" s="280"/>
      <c r="G841" s="349"/>
      <c r="H841" s="280" t="str">
        <f aca="false">IF(G841="","",IF(LEN(G841)&gt;14,G841,REPLACE(REPLACE(G841,1,3,"XXX"),13,2,"XX")))</f>
        <v/>
      </c>
      <c r="I841" s="250"/>
      <c r="J841" s="250"/>
      <c r="K841" s="250"/>
      <c r="L841" s="303"/>
      <c r="M841" s="287"/>
      <c r="N841" s="287"/>
      <c r="O841" s="287"/>
      <c r="P841" s="287"/>
      <c r="Q841" s="287"/>
      <c r="R841" s="287"/>
      <c r="S841" s="287"/>
      <c r="T841" s="287"/>
      <c r="U841" s="287"/>
      <c r="V841" s="287"/>
      <c r="W841" s="287"/>
      <c r="X841" s="287"/>
      <c r="Y841" s="287"/>
      <c r="Z841" s="287"/>
    </row>
    <row r="842" customFormat="false" ht="12.75" hidden="false" customHeight="true" outlineLevel="0" collapsed="false">
      <c r="A842" s="302" t="n">
        <v>839</v>
      </c>
      <c r="B842" s="303"/>
      <c r="C842" s="251"/>
      <c r="D842" s="278"/>
      <c r="E842" s="253"/>
      <c r="F842" s="280"/>
      <c r="G842" s="349"/>
      <c r="H842" s="280" t="str">
        <f aca="false">IF(G842="","",IF(LEN(G842)&gt;14,G842,REPLACE(REPLACE(G842,1,3,"XXX"),13,2,"XX")))</f>
        <v/>
      </c>
      <c r="I842" s="250"/>
      <c r="J842" s="250"/>
      <c r="K842" s="250"/>
      <c r="L842" s="303"/>
      <c r="M842" s="287"/>
      <c r="N842" s="287"/>
      <c r="O842" s="287"/>
      <c r="P842" s="287"/>
      <c r="Q842" s="287"/>
      <c r="R842" s="287"/>
      <c r="S842" s="287"/>
      <c r="T842" s="287"/>
      <c r="U842" s="287"/>
      <c r="V842" s="287"/>
      <c r="W842" s="287"/>
      <c r="X842" s="287"/>
      <c r="Y842" s="287"/>
      <c r="Z842" s="287"/>
    </row>
    <row r="843" customFormat="false" ht="12.75" hidden="false" customHeight="true" outlineLevel="0" collapsed="false">
      <c r="A843" s="302" t="n">
        <v>840</v>
      </c>
      <c r="B843" s="303"/>
      <c r="C843" s="251"/>
      <c r="D843" s="278"/>
      <c r="E843" s="253"/>
      <c r="F843" s="280"/>
      <c r="G843" s="349"/>
      <c r="H843" s="280" t="str">
        <f aca="false">IF(G843="","",IF(LEN(G843)&gt;14,G843,REPLACE(REPLACE(G843,1,3,"XXX"),13,2,"XX")))</f>
        <v/>
      </c>
      <c r="I843" s="250"/>
      <c r="J843" s="250"/>
      <c r="K843" s="250"/>
      <c r="L843" s="303"/>
      <c r="M843" s="287"/>
      <c r="N843" s="287"/>
      <c r="O843" s="287"/>
      <c r="P843" s="287"/>
      <c r="Q843" s="287"/>
      <c r="R843" s="287"/>
      <c r="S843" s="287"/>
      <c r="T843" s="287"/>
      <c r="U843" s="287"/>
      <c r="V843" s="287"/>
      <c r="W843" s="287"/>
      <c r="X843" s="287"/>
      <c r="Y843" s="287"/>
      <c r="Z843" s="287"/>
    </row>
    <row r="844" customFormat="false" ht="12.75" hidden="false" customHeight="true" outlineLevel="0" collapsed="false">
      <c r="A844" s="302" t="n">
        <v>841</v>
      </c>
      <c r="B844" s="303"/>
      <c r="C844" s="251"/>
      <c r="D844" s="278"/>
      <c r="E844" s="253"/>
      <c r="F844" s="280"/>
      <c r="G844" s="349"/>
      <c r="H844" s="280" t="str">
        <f aca="false">IF(G844="","",IF(LEN(G844)&gt;14,G844,REPLACE(REPLACE(G844,1,3,"XXX"),13,2,"XX")))</f>
        <v/>
      </c>
      <c r="I844" s="250"/>
      <c r="J844" s="250"/>
      <c r="K844" s="250"/>
      <c r="L844" s="303"/>
      <c r="M844" s="287"/>
      <c r="N844" s="287"/>
      <c r="O844" s="287"/>
      <c r="P844" s="287"/>
      <c r="Q844" s="287"/>
      <c r="R844" s="287"/>
      <c r="S844" s="287"/>
      <c r="T844" s="287"/>
      <c r="U844" s="287"/>
      <c r="V844" s="287"/>
      <c r="W844" s="287"/>
      <c r="X844" s="287"/>
      <c r="Y844" s="287"/>
      <c r="Z844" s="287"/>
    </row>
    <row r="845" customFormat="false" ht="12.75" hidden="false" customHeight="true" outlineLevel="0" collapsed="false">
      <c r="A845" s="302" t="n">
        <v>842</v>
      </c>
      <c r="B845" s="303"/>
      <c r="C845" s="251"/>
      <c r="D845" s="278"/>
      <c r="E845" s="253"/>
      <c r="F845" s="280"/>
      <c r="G845" s="349"/>
      <c r="H845" s="280" t="str">
        <f aca="false">IF(G845="","",IF(LEN(G845)&gt;14,G845,REPLACE(REPLACE(G845,1,3,"XXX"),13,2,"XX")))</f>
        <v/>
      </c>
      <c r="I845" s="250"/>
      <c r="J845" s="250"/>
      <c r="K845" s="250"/>
      <c r="L845" s="303"/>
      <c r="M845" s="287"/>
      <c r="N845" s="287"/>
      <c r="O845" s="287"/>
      <c r="P845" s="287"/>
      <c r="Q845" s="287"/>
      <c r="R845" s="287"/>
      <c r="S845" s="287"/>
      <c r="T845" s="287"/>
      <c r="U845" s="287"/>
      <c r="V845" s="287"/>
      <c r="W845" s="287"/>
      <c r="X845" s="287"/>
      <c r="Y845" s="287"/>
      <c r="Z845" s="287"/>
    </row>
    <row r="846" customFormat="false" ht="12.75" hidden="false" customHeight="true" outlineLevel="0" collapsed="false">
      <c r="A846" s="302" t="n">
        <v>843</v>
      </c>
      <c r="B846" s="303"/>
      <c r="C846" s="251"/>
      <c r="D846" s="278"/>
      <c r="E846" s="253"/>
      <c r="F846" s="280"/>
      <c r="G846" s="349"/>
      <c r="H846" s="280" t="str">
        <f aca="false">IF(G846="","",IF(LEN(G846)&gt;14,G846,REPLACE(REPLACE(G846,1,3,"XXX"),13,2,"XX")))</f>
        <v/>
      </c>
      <c r="I846" s="250"/>
      <c r="J846" s="250"/>
      <c r="K846" s="250"/>
      <c r="L846" s="303"/>
      <c r="M846" s="287"/>
      <c r="N846" s="287"/>
      <c r="O846" s="287"/>
      <c r="P846" s="287"/>
      <c r="Q846" s="287"/>
      <c r="R846" s="287"/>
      <c r="S846" s="287"/>
      <c r="T846" s="287"/>
      <c r="U846" s="287"/>
      <c r="V846" s="287"/>
      <c r="W846" s="287"/>
      <c r="X846" s="287"/>
      <c r="Y846" s="287"/>
      <c r="Z846" s="287"/>
    </row>
    <row r="847" customFormat="false" ht="12.75" hidden="false" customHeight="true" outlineLevel="0" collapsed="false">
      <c r="A847" s="302" t="n">
        <v>844</v>
      </c>
      <c r="B847" s="303"/>
      <c r="C847" s="251"/>
      <c r="D847" s="278"/>
      <c r="E847" s="253"/>
      <c r="F847" s="280"/>
      <c r="G847" s="349"/>
      <c r="H847" s="280" t="str">
        <f aca="false">IF(G847="","",IF(LEN(G847)&gt;14,G847,REPLACE(REPLACE(G847,1,3,"XXX"),13,2,"XX")))</f>
        <v/>
      </c>
      <c r="I847" s="250"/>
      <c r="J847" s="250"/>
      <c r="K847" s="250"/>
      <c r="L847" s="303"/>
      <c r="M847" s="287"/>
      <c r="N847" s="287"/>
      <c r="O847" s="287"/>
      <c r="P847" s="287"/>
      <c r="Q847" s="287"/>
      <c r="R847" s="287"/>
      <c r="S847" s="287"/>
      <c r="T847" s="287"/>
      <c r="U847" s="287"/>
      <c r="V847" s="287"/>
      <c r="W847" s="287"/>
      <c r="X847" s="287"/>
      <c r="Y847" s="287"/>
      <c r="Z847" s="287"/>
    </row>
    <row r="848" customFormat="false" ht="12.75" hidden="false" customHeight="true" outlineLevel="0" collapsed="false">
      <c r="A848" s="302" t="n">
        <v>845</v>
      </c>
      <c r="B848" s="303"/>
      <c r="C848" s="251"/>
      <c r="D848" s="278"/>
      <c r="E848" s="253"/>
      <c r="F848" s="280"/>
      <c r="G848" s="349"/>
      <c r="H848" s="280" t="str">
        <f aca="false">IF(G848="","",IF(LEN(G848)&gt;14,G848,REPLACE(REPLACE(G848,1,3,"XXX"),13,2,"XX")))</f>
        <v/>
      </c>
      <c r="I848" s="250"/>
      <c r="J848" s="250"/>
      <c r="K848" s="250"/>
      <c r="L848" s="303"/>
      <c r="M848" s="287"/>
      <c r="N848" s="287"/>
      <c r="O848" s="287"/>
      <c r="P848" s="287"/>
      <c r="Q848" s="287"/>
      <c r="R848" s="287"/>
      <c r="S848" s="287"/>
      <c r="T848" s="287"/>
      <c r="U848" s="287"/>
      <c r="V848" s="287"/>
      <c r="W848" s="287"/>
      <c r="X848" s="287"/>
      <c r="Y848" s="287"/>
      <c r="Z848" s="287"/>
    </row>
    <row r="849" customFormat="false" ht="12.75" hidden="false" customHeight="true" outlineLevel="0" collapsed="false">
      <c r="A849" s="302" t="n">
        <v>846</v>
      </c>
      <c r="B849" s="303"/>
      <c r="C849" s="251"/>
      <c r="D849" s="278"/>
      <c r="E849" s="253"/>
      <c r="F849" s="280"/>
      <c r="G849" s="349"/>
      <c r="H849" s="280" t="str">
        <f aca="false">IF(G849="","",IF(LEN(G849)&gt;14,G849,REPLACE(REPLACE(G849,1,3,"XXX"),13,2,"XX")))</f>
        <v/>
      </c>
      <c r="I849" s="250"/>
      <c r="J849" s="250"/>
      <c r="K849" s="250"/>
      <c r="L849" s="303"/>
      <c r="M849" s="287"/>
      <c r="N849" s="287"/>
      <c r="O849" s="287"/>
      <c r="P849" s="287"/>
      <c r="Q849" s="287"/>
      <c r="R849" s="287"/>
      <c r="S849" s="287"/>
      <c r="T849" s="287"/>
      <c r="U849" s="287"/>
      <c r="V849" s="287"/>
      <c r="W849" s="287"/>
      <c r="X849" s="287"/>
      <c r="Y849" s="287"/>
      <c r="Z849" s="287"/>
    </row>
    <row r="850" customFormat="false" ht="12.75" hidden="false" customHeight="true" outlineLevel="0" collapsed="false">
      <c r="A850" s="302" t="n">
        <v>847</v>
      </c>
      <c r="B850" s="303"/>
      <c r="C850" s="251"/>
      <c r="D850" s="278"/>
      <c r="E850" s="253"/>
      <c r="F850" s="280"/>
      <c r="G850" s="349"/>
      <c r="H850" s="280" t="str">
        <f aca="false">IF(G850="","",IF(LEN(G850)&gt;14,G850,REPLACE(REPLACE(G850,1,3,"XXX"),13,2,"XX")))</f>
        <v/>
      </c>
      <c r="I850" s="250"/>
      <c r="J850" s="250"/>
      <c r="K850" s="250"/>
      <c r="L850" s="303"/>
      <c r="M850" s="287"/>
      <c r="N850" s="287"/>
      <c r="O850" s="287"/>
      <c r="P850" s="287"/>
      <c r="Q850" s="287"/>
      <c r="R850" s="287"/>
      <c r="S850" s="287"/>
      <c r="T850" s="287"/>
      <c r="U850" s="287"/>
      <c r="V850" s="287"/>
      <c r="W850" s="287"/>
      <c r="X850" s="287"/>
      <c r="Y850" s="287"/>
      <c r="Z850" s="287"/>
    </row>
    <row r="851" customFormat="false" ht="12.75" hidden="false" customHeight="true" outlineLevel="0" collapsed="false">
      <c r="A851" s="302" t="n">
        <v>848</v>
      </c>
      <c r="B851" s="303"/>
      <c r="C851" s="251"/>
      <c r="D851" s="278"/>
      <c r="E851" s="253"/>
      <c r="F851" s="280"/>
      <c r="G851" s="349"/>
      <c r="H851" s="280" t="str">
        <f aca="false">IF(G851="","",IF(LEN(G851)&gt;14,G851,REPLACE(REPLACE(G851,1,3,"XXX"),13,2,"XX")))</f>
        <v/>
      </c>
      <c r="I851" s="250"/>
      <c r="J851" s="250"/>
      <c r="K851" s="250"/>
      <c r="L851" s="303"/>
      <c r="M851" s="287"/>
      <c r="N851" s="287"/>
      <c r="O851" s="287"/>
      <c r="P851" s="287"/>
      <c r="Q851" s="287"/>
      <c r="R851" s="287"/>
      <c r="S851" s="287"/>
      <c r="T851" s="287"/>
      <c r="U851" s="287"/>
      <c r="V851" s="287"/>
      <c r="W851" s="287"/>
      <c r="X851" s="287"/>
      <c r="Y851" s="287"/>
      <c r="Z851" s="287"/>
    </row>
    <row r="852" customFormat="false" ht="12.75" hidden="false" customHeight="true" outlineLevel="0" collapsed="false">
      <c r="A852" s="302" t="n">
        <v>849</v>
      </c>
      <c r="B852" s="303"/>
      <c r="C852" s="251"/>
      <c r="D852" s="278"/>
      <c r="E852" s="253"/>
      <c r="F852" s="280"/>
      <c r="G852" s="349"/>
      <c r="H852" s="280" t="str">
        <f aca="false">IF(G852="","",IF(LEN(G852)&gt;14,G852,REPLACE(REPLACE(G852,1,3,"XXX"),13,2,"XX")))</f>
        <v/>
      </c>
      <c r="I852" s="250"/>
      <c r="J852" s="250"/>
      <c r="K852" s="250"/>
      <c r="L852" s="303"/>
      <c r="M852" s="287"/>
      <c r="N852" s="287"/>
      <c r="O852" s="287"/>
      <c r="P852" s="287"/>
      <c r="Q852" s="287"/>
      <c r="R852" s="287"/>
      <c r="S852" s="287"/>
      <c r="T852" s="287"/>
      <c r="U852" s="287"/>
      <c r="V852" s="287"/>
      <c r="W852" s="287"/>
      <c r="X852" s="287"/>
      <c r="Y852" s="287"/>
      <c r="Z852" s="287"/>
    </row>
    <row r="853" customFormat="false" ht="12.75" hidden="false" customHeight="true" outlineLevel="0" collapsed="false">
      <c r="A853" s="302" t="n">
        <v>850</v>
      </c>
      <c r="B853" s="303"/>
      <c r="C853" s="251"/>
      <c r="D853" s="278"/>
      <c r="E853" s="253"/>
      <c r="F853" s="280"/>
      <c r="G853" s="349"/>
      <c r="H853" s="280" t="str">
        <f aca="false">IF(G853="","",IF(LEN(G853)&gt;14,G853,REPLACE(REPLACE(G853,1,3,"XXX"),13,2,"XX")))</f>
        <v/>
      </c>
      <c r="I853" s="250"/>
      <c r="J853" s="250"/>
      <c r="K853" s="250"/>
      <c r="L853" s="303"/>
      <c r="M853" s="287"/>
      <c r="N853" s="287"/>
      <c r="O853" s="287"/>
      <c r="P853" s="287"/>
      <c r="Q853" s="287"/>
      <c r="R853" s="287"/>
      <c r="S853" s="287"/>
      <c r="T853" s="287"/>
      <c r="U853" s="287"/>
      <c r="V853" s="287"/>
      <c r="W853" s="287"/>
      <c r="X853" s="287"/>
      <c r="Y853" s="287"/>
      <c r="Z853" s="287"/>
    </row>
    <row r="854" customFormat="false" ht="12.75" hidden="false" customHeight="true" outlineLevel="0" collapsed="false">
      <c r="A854" s="302" t="n">
        <v>851</v>
      </c>
      <c r="B854" s="303"/>
      <c r="C854" s="251"/>
      <c r="D854" s="278"/>
      <c r="E854" s="253"/>
      <c r="F854" s="280"/>
      <c r="G854" s="349"/>
      <c r="H854" s="280" t="str">
        <f aca="false">IF(G854="","",IF(LEN(G854)&gt;14,G854,REPLACE(REPLACE(G854,1,3,"XXX"),13,2,"XX")))</f>
        <v/>
      </c>
      <c r="I854" s="250"/>
      <c r="J854" s="250"/>
      <c r="K854" s="250"/>
      <c r="L854" s="303"/>
      <c r="M854" s="287"/>
      <c r="N854" s="287"/>
      <c r="O854" s="287"/>
      <c r="P854" s="287"/>
      <c r="Q854" s="287"/>
      <c r="R854" s="287"/>
      <c r="S854" s="287"/>
      <c r="T854" s="287"/>
      <c r="U854" s="287"/>
      <c r="V854" s="287"/>
      <c r="W854" s="287"/>
      <c r="X854" s="287"/>
      <c r="Y854" s="287"/>
      <c r="Z854" s="287"/>
    </row>
    <row r="855" customFormat="false" ht="12.75" hidden="false" customHeight="true" outlineLevel="0" collapsed="false">
      <c r="A855" s="302" t="n">
        <v>852</v>
      </c>
      <c r="B855" s="303"/>
      <c r="C855" s="251"/>
      <c r="D855" s="278"/>
      <c r="E855" s="253"/>
      <c r="F855" s="280"/>
      <c r="G855" s="349"/>
      <c r="H855" s="280" t="str">
        <f aca="false">IF(G855="","",IF(LEN(G855)&gt;14,G855,REPLACE(REPLACE(G855,1,3,"XXX"),13,2,"XX")))</f>
        <v/>
      </c>
      <c r="I855" s="250"/>
      <c r="J855" s="250"/>
      <c r="K855" s="250"/>
      <c r="L855" s="303"/>
      <c r="M855" s="287"/>
      <c r="N855" s="287"/>
      <c r="O855" s="287"/>
      <c r="P855" s="287"/>
      <c r="Q855" s="287"/>
      <c r="R855" s="287"/>
      <c r="S855" s="287"/>
      <c r="T855" s="287"/>
      <c r="U855" s="287"/>
      <c r="V855" s="287"/>
      <c r="W855" s="287"/>
      <c r="X855" s="287"/>
      <c r="Y855" s="287"/>
      <c r="Z855" s="287"/>
    </row>
    <row r="856" customFormat="false" ht="12.75" hidden="false" customHeight="true" outlineLevel="0" collapsed="false">
      <c r="A856" s="302" t="n">
        <v>853</v>
      </c>
      <c r="B856" s="303"/>
      <c r="C856" s="251"/>
      <c r="D856" s="278"/>
      <c r="E856" s="253"/>
      <c r="F856" s="280"/>
      <c r="G856" s="349"/>
      <c r="H856" s="280" t="str">
        <f aca="false">IF(G856="","",IF(LEN(G856)&gt;14,G856,REPLACE(REPLACE(G856,1,3,"XXX"),13,2,"XX")))</f>
        <v/>
      </c>
      <c r="I856" s="250"/>
      <c r="J856" s="250"/>
      <c r="K856" s="250"/>
      <c r="L856" s="303"/>
      <c r="M856" s="287"/>
      <c r="N856" s="287"/>
      <c r="O856" s="287"/>
      <c r="P856" s="287"/>
      <c r="Q856" s="287"/>
      <c r="R856" s="287"/>
      <c r="S856" s="287"/>
      <c r="T856" s="287"/>
      <c r="U856" s="287"/>
      <c r="V856" s="287"/>
      <c r="W856" s="287"/>
      <c r="X856" s="287"/>
      <c r="Y856" s="287"/>
      <c r="Z856" s="287"/>
    </row>
    <row r="857" customFormat="false" ht="12.75" hidden="false" customHeight="true" outlineLevel="0" collapsed="false">
      <c r="A857" s="302" t="n">
        <v>854</v>
      </c>
      <c r="B857" s="303"/>
      <c r="C857" s="251"/>
      <c r="D857" s="278"/>
      <c r="E857" s="253"/>
      <c r="F857" s="280"/>
      <c r="G857" s="349"/>
      <c r="H857" s="280" t="str">
        <f aca="false">IF(G857="","",IF(LEN(G857)&gt;14,G857,REPLACE(REPLACE(G857,1,3,"XXX"),13,2,"XX")))</f>
        <v/>
      </c>
      <c r="I857" s="250"/>
      <c r="J857" s="250"/>
      <c r="K857" s="250"/>
      <c r="L857" s="303"/>
      <c r="M857" s="287"/>
      <c r="N857" s="287"/>
      <c r="O857" s="287"/>
      <c r="P857" s="287"/>
      <c r="Q857" s="287"/>
      <c r="R857" s="287"/>
      <c r="S857" s="287"/>
      <c r="T857" s="287"/>
      <c r="U857" s="287"/>
      <c r="V857" s="287"/>
      <c r="W857" s="287"/>
      <c r="X857" s="287"/>
      <c r="Y857" s="287"/>
      <c r="Z857" s="287"/>
    </row>
    <row r="858" customFormat="false" ht="12.75" hidden="false" customHeight="true" outlineLevel="0" collapsed="false">
      <c r="A858" s="302" t="n">
        <v>855</v>
      </c>
      <c r="B858" s="303"/>
      <c r="C858" s="251"/>
      <c r="D858" s="278"/>
      <c r="E858" s="253"/>
      <c r="F858" s="280"/>
      <c r="G858" s="349"/>
      <c r="H858" s="280" t="str">
        <f aca="false">IF(G858="","",IF(LEN(G858)&gt;14,G858,REPLACE(REPLACE(G858,1,3,"XXX"),13,2,"XX")))</f>
        <v/>
      </c>
      <c r="I858" s="250"/>
      <c r="J858" s="250"/>
      <c r="K858" s="250"/>
      <c r="L858" s="303"/>
      <c r="M858" s="287"/>
      <c r="N858" s="287"/>
      <c r="O858" s="287"/>
      <c r="P858" s="287"/>
      <c r="Q858" s="287"/>
      <c r="R858" s="287"/>
      <c r="S858" s="287"/>
      <c r="T858" s="287"/>
      <c r="U858" s="287"/>
      <c r="V858" s="287"/>
      <c r="W858" s="287"/>
      <c r="X858" s="287"/>
      <c r="Y858" s="287"/>
      <c r="Z858" s="287"/>
    </row>
    <row r="859" customFormat="false" ht="12.75" hidden="false" customHeight="true" outlineLevel="0" collapsed="false">
      <c r="A859" s="302" t="n">
        <v>856</v>
      </c>
      <c r="B859" s="303"/>
      <c r="C859" s="251"/>
      <c r="D859" s="278"/>
      <c r="E859" s="253"/>
      <c r="F859" s="280"/>
      <c r="G859" s="349"/>
      <c r="H859" s="280" t="str">
        <f aca="false">IF(G859="","",IF(LEN(G859)&gt;14,G859,REPLACE(REPLACE(G859,1,3,"XXX"),13,2,"XX")))</f>
        <v/>
      </c>
      <c r="I859" s="250"/>
      <c r="J859" s="250"/>
      <c r="K859" s="250"/>
      <c r="L859" s="303"/>
      <c r="M859" s="287"/>
      <c r="N859" s="287"/>
      <c r="O859" s="287"/>
      <c r="P859" s="287"/>
      <c r="Q859" s="287"/>
      <c r="R859" s="287"/>
      <c r="S859" s="287"/>
      <c r="T859" s="287"/>
      <c r="U859" s="287"/>
      <c r="V859" s="287"/>
      <c r="W859" s="287"/>
      <c r="X859" s="287"/>
      <c r="Y859" s="287"/>
      <c r="Z859" s="287"/>
    </row>
    <row r="860" customFormat="false" ht="12.75" hidden="false" customHeight="true" outlineLevel="0" collapsed="false">
      <c r="A860" s="302" t="n">
        <v>857</v>
      </c>
      <c r="B860" s="303"/>
      <c r="C860" s="251"/>
      <c r="D860" s="278"/>
      <c r="E860" s="253"/>
      <c r="F860" s="280"/>
      <c r="G860" s="349"/>
      <c r="H860" s="280" t="str">
        <f aca="false">IF(G860="","",IF(LEN(G860)&gt;14,G860,REPLACE(REPLACE(G860,1,3,"XXX"),13,2,"XX")))</f>
        <v/>
      </c>
      <c r="I860" s="250"/>
      <c r="J860" s="250"/>
      <c r="K860" s="250"/>
      <c r="L860" s="303"/>
      <c r="M860" s="287"/>
      <c r="N860" s="287"/>
      <c r="O860" s="287"/>
      <c r="P860" s="287"/>
      <c r="Q860" s="287"/>
      <c r="R860" s="287"/>
      <c r="S860" s="287"/>
      <c r="T860" s="287"/>
      <c r="U860" s="287"/>
      <c r="V860" s="287"/>
      <c r="W860" s="287"/>
      <c r="X860" s="287"/>
      <c r="Y860" s="287"/>
      <c r="Z860" s="287"/>
    </row>
    <row r="861" customFormat="false" ht="12.75" hidden="false" customHeight="true" outlineLevel="0" collapsed="false">
      <c r="A861" s="302" t="n">
        <v>858</v>
      </c>
      <c r="B861" s="303"/>
      <c r="C861" s="251"/>
      <c r="D861" s="278"/>
      <c r="E861" s="253"/>
      <c r="F861" s="280"/>
      <c r="G861" s="349"/>
      <c r="H861" s="280" t="str">
        <f aca="false">IF(G861="","",IF(LEN(G861)&gt;14,G861,REPLACE(REPLACE(G861,1,3,"XXX"),13,2,"XX")))</f>
        <v/>
      </c>
      <c r="I861" s="250"/>
      <c r="J861" s="250"/>
      <c r="K861" s="250"/>
      <c r="L861" s="303"/>
      <c r="M861" s="287"/>
      <c r="N861" s="287"/>
      <c r="O861" s="287"/>
      <c r="P861" s="287"/>
      <c r="Q861" s="287"/>
      <c r="R861" s="287"/>
      <c r="S861" s="287"/>
      <c r="T861" s="287"/>
      <c r="U861" s="287"/>
      <c r="V861" s="287"/>
      <c r="W861" s="287"/>
      <c r="X861" s="287"/>
      <c r="Y861" s="287"/>
      <c r="Z861" s="287"/>
    </row>
    <row r="862" customFormat="false" ht="12.75" hidden="false" customHeight="true" outlineLevel="0" collapsed="false">
      <c r="A862" s="302" t="n">
        <v>859</v>
      </c>
      <c r="B862" s="303"/>
      <c r="C862" s="251"/>
      <c r="D862" s="278"/>
      <c r="E862" s="253"/>
      <c r="F862" s="280"/>
      <c r="G862" s="349"/>
      <c r="H862" s="280" t="str">
        <f aca="false">IF(G862="","",IF(LEN(G862)&gt;14,G862,REPLACE(REPLACE(G862,1,3,"XXX"),13,2,"XX")))</f>
        <v/>
      </c>
      <c r="I862" s="250"/>
      <c r="J862" s="250"/>
      <c r="K862" s="250"/>
      <c r="L862" s="303"/>
      <c r="M862" s="287"/>
      <c r="N862" s="287"/>
      <c r="O862" s="287"/>
      <c r="P862" s="287"/>
      <c r="Q862" s="287"/>
      <c r="R862" s="287"/>
      <c r="S862" s="287"/>
      <c r="T862" s="287"/>
      <c r="U862" s="287"/>
      <c r="V862" s="287"/>
      <c r="W862" s="287"/>
      <c r="X862" s="287"/>
      <c r="Y862" s="287"/>
      <c r="Z862" s="287"/>
    </row>
    <row r="863" customFormat="false" ht="12.75" hidden="false" customHeight="true" outlineLevel="0" collapsed="false">
      <c r="A863" s="302" t="n">
        <v>860</v>
      </c>
      <c r="B863" s="303"/>
      <c r="C863" s="251"/>
      <c r="D863" s="278"/>
      <c r="E863" s="253"/>
      <c r="F863" s="280"/>
      <c r="G863" s="349"/>
      <c r="H863" s="280" t="str">
        <f aca="false">IF(G863="","",IF(LEN(G863)&gt;14,G863,REPLACE(REPLACE(G863,1,3,"XXX"),13,2,"XX")))</f>
        <v/>
      </c>
      <c r="I863" s="250"/>
      <c r="J863" s="250"/>
      <c r="K863" s="250"/>
      <c r="L863" s="303"/>
      <c r="M863" s="287"/>
      <c r="N863" s="287"/>
      <c r="O863" s="287"/>
      <c r="P863" s="287"/>
      <c r="Q863" s="287"/>
      <c r="R863" s="287"/>
      <c r="S863" s="287"/>
      <c r="T863" s="287"/>
      <c r="U863" s="287"/>
      <c r="V863" s="287"/>
      <c r="W863" s="287"/>
      <c r="X863" s="287"/>
      <c r="Y863" s="287"/>
      <c r="Z863" s="287"/>
    </row>
    <row r="864" customFormat="false" ht="12.75" hidden="false" customHeight="true" outlineLevel="0" collapsed="false">
      <c r="A864" s="302" t="n">
        <v>861</v>
      </c>
      <c r="B864" s="303"/>
      <c r="C864" s="251"/>
      <c r="D864" s="278"/>
      <c r="E864" s="253"/>
      <c r="F864" s="280"/>
      <c r="G864" s="349"/>
      <c r="H864" s="280" t="str">
        <f aca="false">IF(G864="","",IF(LEN(G864)&gt;14,G864,REPLACE(REPLACE(G864,1,3,"XXX"),13,2,"XX")))</f>
        <v/>
      </c>
      <c r="I864" s="250"/>
      <c r="J864" s="250"/>
      <c r="K864" s="250"/>
      <c r="L864" s="303"/>
      <c r="M864" s="287"/>
      <c r="N864" s="287"/>
      <c r="O864" s="287"/>
      <c r="P864" s="287"/>
      <c r="Q864" s="287"/>
      <c r="R864" s="287"/>
      <c r="S864" s="287"/>
      <c r="T864" s="287"/>
      <c r="U864" s="287"/>
      <c r="V864" s="287"/>
      <c r="W864" s="287"/>
      <c r="X864" s="287"/>
      <c r="Y864" s="287"/>
      <c r="Z864" s="287"/>
    </row>
    <row r="865" customFormat="false" ht="12.75" hidden="false" customHeight="true" outlineLevel="0" collapsed="false">
      <c r="A865" s="302" t="n">
        <v>862</v>
      </c>
      <c r="B865" s="303"/>
      <c r="C865" s="251"/>
      <c r="D865" s="278"/>
      <c r="E865" s="253"/>
      <c r="F865" s="280"/>
      <c r="G865" s="349"/>
      <c r="H865" s="280" t="str">
        <f aca="false">IF(G865="","",IF(LEN(G865)&gt;14,G865,REPLACE(REPLACE(G865,1,3,"XXX"),13,2,"XX")))</f>
        <v/>
      </c>
      <c r="I865" s="250"/>
      <c r="J865" s="250"/>
      <c r="K865" s="250"/>
      <c r="L865" s="303"/>
      <c r="M865" s="287"/>
      <c r="N865" s="287"/>
      <c r="O865" s="287"/>
      <c r="P865" s="287"/>
      <c r="Q865" s="287"/>
      <c r="R865" s="287"/>
      <c r="S865" s="287"/>
      <c r="T865" s="287"/>
      <c r="U865" s="287"/>
      <c r="V865" s="287"/>
      <c r="W865" s="287"/>
      <c r="X865" s="287"/>
      <c r="Y865" s="287"/>
      <c r="Z865" s="287"/>
    </row>
    <row r="866" customFormat="false" ht="12.75" hidden="false" customHeight="true" outlineLevel="0" collapsed="false">
      <c r="A866" s="302" t="n">
        <v>863</v>
      </c>
      <c r="B866" s="303"/>
      <c r="C866" s="251"/>
      <c r="D866" s="278"/>
      <c r="E866" s="253"/>
      <c r="F866" s="280"/>
      <c r="G866" s="349"/>
      <c r="H866" s="280" t="str">
        <f aca="false">IF(G866="","",IF(LEN(G866)&gt;14,G866,REPLACE(REPLACE(G866,1,3,"XXX"),13,2,"XX")))</f>
        <v/>
      </c>
      <c r="I866" s="250"/>
      <c r="J866" s="250"/>
      <c r="K866" s="250"/>
      <c r="L866" s="303"/>
      <c r="M866" s="287"/>
      <c r="N866" s="287"/>
      <c r="O866" s="287"/>
      <c r="P866" s="287"/>
      <c r="Q866" s="287"/>
      <c r="R866" s="287"/>
      <c r="S866" s="287"/>
      <c r="T866" s="287"/>
      <c r="U866" s="287"/>
      <c r="V866" s="287"/>
      <c r="W866" s="287"/>
      <c r="X866" s="287"/>
      <c r="Y866" s="287"/>
      <c r="Z866" s="287"/>
    </row>
    <row r="867" customFormat="false" ht="12.75" hidden="false" customHeight="true" outlineLevel="0" collapsed="false">
      <c r="A867" s="302" t="n">
        <v>864</v>
      </c>
      <c r="B867" s="303"/>
      <c r="C867" s="251"/>
      <c r="D867" s="278"/>
      <c r="E867" s="253"/>
      <c r="F867" s="280"/>
      <c r="G867" s="349"/>
      <c r="H867" s="280" t="str">
        <f aca="false">IF(G867="","",IF(LEN(G867)&gt;14,G867,REPLACE(REPLACE(G867,1,3,"XXX"),13,2,"XX")))</f>
        <v/>
      </c>
      <c r="I867" s="250"/>
      <c r="J867" s="250"/>
      <c r="K867" s="250"/>
      <c r="L867" s="303"/>
      <c r="M867" s="287"/>
      <c r="N867" s="287"/>
      <c r="O867" s="287"/>
      <c r="P867" s="287"/>
      <c r="Q867" s="287"/>
      <c r="R867" s="287"/>
      <c r="S867" s="287"/>
      <c r="T867" s="287"/>
      <c r="U867" s="287"/>
      <c r="V867" s="287"/>
      <c r="W867" s="287"/>
      <c r="X867" s="287"/>
      <c r="Y867" s="287"/>
      <c r="Z867" s="287"/>
    </row>
    <row r="868" customFormat="false" ht="12.75" hidden="false" customHeight="true" outlineLevel="0" collapsed="false">
      <c r="A868" s="302" t="n">
        <v>865</v>
      </c>
      <c r="B868" s="303"/>
      <c r="C868" s="251"/>
      <c r="D868" s="278"/>
      <c r="E868" s="253"/>
      <c r="F868" s="280"/>
      <c r="G868" s="349"/>
      <c r="H868" s="280" t="str">
        <f aca="false">IF(G868="","",IF(LEN(G868)&gt;14,G868,REPLACE(REPLACE(G868,1,3,"XXX"),13,2,"XX")))</f>
        <v/>
      </c>
      <c r="I868" s="250"/>
      <c r="J868" s="250"/>
      <c r="K868" s="250"/>
      <c r="L868" s="303"/>
      <c r="M868" s="287"/>
      <c r="N868" s="287"/>
      <c r="O868" s="287"/>
      <c r="P868" s="287"/>
      <c r="Q868" s="287"/>
      <c r="R868" s="287"/>
      <c r="S868" s="287"/>
      <c r="T868" s="287"/>
      <c r="U868" s="287"/>
      <c r="V868" s="287"/>
      <c r="W868" s="287"/>
      <c r="X868" s="287"/>
      <c r="Y868" s="287"/>
      <c r="Z868" s="287"/>
    </row>
    <row r="869" customFormat="false" ht="12.75" hidden="false" customHeight="true" outlineLevel="0" collapsed="false">
      <c r="A869" s="302" t="n">
        <v>866</v>
      </c>
      <c r="B869" s="303"/>
      <c r="C869" s="251"/>
      <c r="D869" s="278"/>
      <c r="E869" s="253"/>
      <c r="F869" s="280"/>
      <c r="G869" s="349"/>
      <c r="H869" s="280" t="str">
        <f aca="false">IF(G869="","",IF(LEN(G869)&gt;14,G869,REPLACE(REPLACE(G869,1,3,"XXX"),13,2,"XX")))</f>
        <v/>
      </c>
      <c r="I869" s="250"/>
      <c r="J869" s="250"/>
      <c r="K869" s="250"/>
      <c r="L869" s="303"/>
      <c r="M869" s="287"/>
      <c r="N869" s="287"/>
      <c r="O869" s="287"/>
      <c r="P869" s="287"/>
      <c r="Q869" s="287"/>
      <c r="R869" s="287"/>
      <c r="S869" s="287"/>
      <c r="T869" s="287"/>
      <c r="U869" s="287"/>
      <c r="V869" s="287"/>
      <c r="W869" s="287"/>
      <c r="X869" s="287"/>
      <c r="Y869" s="287"/>
      <c r="Z869" s="287"/>
    </row>
    <row r="870" customFormat="false" ht="12.75" hidden="false" customHeight="true" outlineLevel="0" collapsed="false">
      <c r="A870" s="302" t="n">
        <v>867</v>
      </c>
      <c r="B870" s="303"/>
      <c r="C870" s="251"/>
      <c r="D870" s="278"/>
      <c r="E870" s="253"/>
      <c r="F870" s="280"/>
      <c r="G870" s="349"/>
      <c r="H870" s="280" t="str">
        <f aca="false">IF(G870="","",IF(LEN(G870)&gt;14,G870,REPLACE(REPLACE(G870,1,3,"XXX"),13,2,"XX")))</f>
        <v/>
      </c>
      <c r="I870" s="250"/>
      <c r="J870" s="250"/>
      <c r="K870" s="250"/>
      <c r="L870" s="303"/>
      <c r="M870" s="287"/>
      <c r="N870" s="287"/>
      <c r="O870" s="287"/>
      <c r="P870" s="287"/>
      <c r="Q870" s="287"/>
      <c r="R870" s="287"/>
      <c r="S870" s="287"/>
      <c r="T870" s="287"/>
      <c r="U870" s="287"/>
      <c r="V870" s="287"/>
      <c r="W870" s="287"/>
      <c r="X870" s="287"/>
      <c r="Y870" s="287"/>
      <c r="Z870" s="287"/>
    </row>
    <row r="871" customFormat="false" ht="12.75" hidden="false" customHeight="true" outlineLevel="0" collapsed="false">
      <c r="A871" s="302" t="n">
        <v>868</v>
      </c>
      <c r="B871" s="303"/>
      <c r="C871" s="251"/>
      <c r="D871" s="278"/>
      <c r="E871" s="253"/>
      <c r="F871" s="280"/>
      <c r="G871" s="349"/>
      <c r="H871" s="280" t="str">
        <f aca="false">IF(G871="","",IF(LEN(G871)&gt;14,G871,REPLACE(REPLACE(G871,1,3,"XXX"),13,2,"XX")))</f>
        <v/>
      </c>
      <c r="I871" s="250"/>
      <c r="J871" s="250"/>
      <c r="K871" s="250"/>
      <c r="L871" s="303"/>
      <c r="M871" s="287"/>
      <c r="N871" s="287"/>
      <c r="O871" s="287"/>
      <c r="P871" s="287"/>
      <c r="Q871" s="287"/>
      <c r="R871" s="287"/>
      <c r="S871" s="287"/>
      <c r="T871" s="287"/>
      <c r="U871" s="287"/>
      <c r="V871" s="287"/>
      <c r="W871" s="287"/>
      <c r="X871" s="287"/>
      <c r="Y871" s="287"/>
      <c r="Z871" s="287"/>
    </row>
    <row r="872" customFormat="false" ht="12.75" hidden="false" customHeight="true" outlineLevel="0" collapsed="false">
      <c r="A872" s="302" t="n">
        <v>869</v>
      </c>
      <c r="B872" s="303"/>
      <c r="C872" s="251"/>
      <c r="D872" s="278"/>
      <c r="E872" s="253"/>
      <c r="F872" s="280"/>
      <c r="G872" s="349"/>
      <c r="H872" s="280" t="str">
        <f aca="false">IF(G872="","",IF(LEN(G872)&gt;14,G872,REPLACE(REPLACE(G872,1,3,"XXX"),13,2,"XX")))</f>
        <v/>
      </c>
      <c r="I872" s="250"/>
      <c r="J872" s="250"/>
      <c r="K872" s="250"/>
      <c r="L872" s="303"/>
      <c r="M872" s="287"/>
      <c r="N872" s="287"/>
      <c r="O872" s="287"/>
      <c r="P872" s="287"/>
      <c r="Q872" s="287"/>
      <c r="R872" s="287"/>
      <c r="S872" s="287"/>
      <c r="T872" s="287"/>
      <c r="U872" s="287"/>
      <c r="V872" s="287"/>
      <c r="W872" s="287"/>
      <c r="X872" s="287"/>
      <c r="Y872" s="287"/>
      <c r="Z872" s="287"/>
    </row>
    <row r="873" customFormat="false" ht="12.75" hidden="false" customHeight="true" outlineLevel="0" collapsed="false">
      <c r="A873" s="302" t="n">
        <v>870</v>
      </c>
      <c r="B873" s="303"/>
      <c r="C873" s="251"/>
      <c r="D873" s="278"/>
      <c r="E873" s="253"/>
      <c r="F873" s="280"/>
      <c r="G873" s="349"/>
      <c r="H873" s="280" t="str">
        <f aca="false">IF(G873="","",IF(LEN(G873)&gt;14,G873,REPLACE(REPLACE(G873,1,3,"XXX"),13,2,"XX")))</f>
        <v/>
      </c>
      <c r="I873" s="250"/>
      <c r="J873" s="250"/>
      <c r="K873" s="250"/>
      <c r="L873" s="303"/>
      <c r="M873" s="287"/>
      <c r="N873" s="287"/>
      <c r="O873" s="287"/>
      <c r="P873" s="287"/>
      <c r="Q873" s="287"/>
      <c r="R873" s="287"/>
      <c r="S873" s="287"/>
      <c r="T873" s="287"/>
      <c r="U873" s="287"/>
      <c r="V873" s="287"/>
      <c r="W873" s="287"/>
      <c r="X873" s="287"/>
      <c r="Y873" s="287"/>
      <c r="Z873" s="287"/>
    </row>
    <row r="874" customFormat="false" ht="12.75" hidden="false" customHeight="true" outlineLevel="0" collapsed="false">
      <c r="A874" s="302" t="n">
        <v>871</v>
      </c>
      <c r="B874" s="303"/>
      <c r="C874" s="251"/>
      <c r="D874" s="278"/>
      <c r="E874" s="253"/>
      <c r="F874" s="280"/>
      <c r="G874" s="349"/>
      <c r="H874" s="280" t="str">
        <f aca="false">IF(G874="","",IF(LEN(G874)&gt;14,G874,REPLACE(REPLACE(G874,1,3,"XXX"),13,2,"XX")))</f>
        <v/>
      </c>
      <c r="I874" s="250"/>
      <c r="J874" s="250"/>
      <c r="K874" s="250"/>
      <c r="L874" s="303"/>
      <c r="M874" s="287"/>
      <c r="N874" s="287"/>
      <c r="O874" s="287"/>
      <c r="P874" s="287"/>
      <c r="Q874" s="287"/>
      <c r="R874" s="287"/>
      <c r="S874" s="287"/>
      <c r="T874" s="287"/>
      <c r="U874" s="287"/>
      <c r="V874" s="287"/>
      <c r="W874" s="287"/>
      <c r="X874" s="287"/>
      <c r="Y874" s="287"/>
      <c r="Z874" s="287"/>
    </row>
    <row r="875" customFormat="false" ht="12.75" hidden="false" customHeight="true" outlineLevel="0" collapsed="false">
      <c r="A875" s="302" t="n">
        <v>872</v>
      </c>
      <c r="B875" s="303"/>
      <c r="C875" s="251"/>
      <c r="D875" s="278"/>
      <c r="E875" s="253"/>
      <c r="F875" s="280"/>
      <c r="G875" s="349"/>
      <c r="H875" s="280" t="str">
        <f aca="false">IF(G875="","",IF(LEN(G875)&gt;14,G875,REPLACE(REPLACE(G875,1,3,"XXX"),13,2,"XX")))</f>
        <v/>
      </c>
      <c r="I875" s="250"/>
      <c r="J875" s="250"/>
      <c r="K875" s="250"/>
      <c r="L875" s="303"/>
      <c r="M875" s="287"/>
      <c r="N875" s="287"/>
      <c r="O875" s="287"/>
      <c r="P875" s="287"/>
      <c r="Q875" s="287"/>
      <c r="R875" s="287"/>
      <c r="S875" s="287"/>
      <c r="T875" s="287"/>
      <c r="U875" s="287"/>
      <c r="V875" s="287"/>
      <c r="W875" s="287"/>
      <c r="X875" s="287"/>
      <c r="Y875" s="287"/>
      <c r="Z875" s="287"/>
    </row>
    <row r="876" customFormat="false" ht="12.75" hidden="false" customHeight="true" outlineLevel="0" collapsed="false">
      <c r="A876" s="302" t="n">
        <v>873</v>
      </c>
      <c r="B876" s="303"/>
      <c r="C876" s="251"/>
      <c r="D876" s="278"/>
      <c r="E876" s="253"/>
      <c r="F876" s="280"/>
      <c r="G876" s="349"/>
      <c r="H876" s="280" t="str">
        <f aca="false">IF(G876="","",IF(LEN(G876)&gt;14,G876,REPLACE(REPLACE(G876,1,3,"XXX"),13,2,"XX")))</f>
        <v/>
      </c>
      <c r="I876" s="250"/>
      <c r="J876" s="250"/>
      <c r="K876" s="250"/>
      <c r="L876" s="303"/>
      <c r="M876" s="287"/>
      <c r="N876" s="287"/>
      <c r="O876" s="287"/>
      <c r="P876" s="287"/>
      <c r="Q876" s="287"/>
      <c r="R876" s="287"/>
      <c r="S876" s="287"/>
      <c r="T876" s="287"/>
      <c r="U876" s="287"/>
      <c r="V876" s="287"/>
      <c r="W876" s="287"/>
      <c r="X876" s="287"/>
      <c r="Y876" s="287"/>
      <c r="Z876" s="287"/>
    </row>
    <row r="877" customFormat="false" ht="12.75" hidden="false" customHeight="true" outlineLevel="0" collapsed="false">
      <c r="A877" s="302" t="n">
        <v>874</v>
      </c>
      <c r="B877" s="303"/>
      <c r="C877" s="251"/>
      <c r="D877" s="278"/>
      <c r="E877" s="253"/>
      <c r="F877" s="280"/>
      <c r="G877" s="349"/>
      <c r="H877" s="280" t="str">
        <f aca="false">IF(G877="","",IF(LEN(G877)&gt;14,G877,REPLACE(REPLACE(G877,1,3,"XXX"),13,2,"XX")))</f>
        <v/>
      </c>
      <c r="I877" s="250"/>
      <c r="J877" s="250"/>
      <c r="K877" s="250"/>
      <c r="L877" s="303"/>
      <c r="M877" s="287"/>
      <c r="N877" s="287"/>
      <c r="O877" s="287"/>
      <c r="P877" s="287"/>
      <c r="Q877" s="287"/>
      <c r="R877" s="287"/>
      <c r="S877" s="287"/>
      <c r="T877" s="287"/>
      <c r="U877" s="287"/>
      <c r="V877" s="287"/>
      <c r="W877" s="287"/>
      <c r="X877" s="287"/>
      <c r="Y877" s="287"/>
      <c r="Z877" s="287"/>
    </row>
    <row r="878" customFormat="false" ht="12.75" hidden="false" customHeight="true" outlineLevel="0" collapsed="false">
      <c r="A878" s="302" t="n">
        <v>875</v>
      </c>
      <c r="B878" s="303"/>
      <c r="C878" s="251"/>
      <c r="D878" s="278"/>
      <c r="E878" s="253"/>
      <c r="F878" s="280"/>
      <c r="G878" s="349"/>
      <c r="H878" s="280" t="str">
        <f aca="false">IF(G878="","",IF(LEN(G878)&gt;14,G878,REPLACE(REPLACE(G878,1,3,"XXX"),13,2,"XX")))</f>
        <v/>
      </c>
      <c r="I878" s="250"/>
      <c r="J878" s="250"/>
      <c r="K878" s="250"/>
      <c r="L878" s="303"/>
      <c r="M878" s="287"/>
      <c r="N878" s="287"/>
      <c r="O878" s="287"/>
      <c r="P878" s="287"/>
      <c r="Q878" s="287"/>
      <c r="R878" s="287"/>
      <c r="S878" s="287"/>
      <c r="T878" s="287"/>
      <c r="U878" s="287"/>
      <c r="V878" s="287"/>
      <c r="W878" s="287"/>
      <c r="X878" s="287"/>
      <c r="Y878" s="287"/>
      <c r="Z878" s="287"/>
    </row>
    <row r="879" customFormat="false" ht="12.75" hidden="false" customHeight="true" outlineLevel="0" collapsed="false">
      <c r="A879" s="302" t="n">
        <v>876</v>
      </c>
      <c r="B879" s="303"/>
      <c r="C879" s="251"/>
      <c r="D879" s="278"/>
      <c r="E879" s="253"/>
      <c r="F879" s="280"/>
      <c r="G879" s="349"/>
      <c r="H879" s="280" t="str">
        <f aca="false">IF(G879="","",IF(LEN(G879)&gt;14,G879,REPLACE(REPLACE(G879,1,3,"XXX"),13,2,"XX")))</f>
        <v/>
      </c>
      <c r="I879" s="250"/>
      <c r="J879" s="250"/>
      <c r="K879" s="250"/>
      <c r="L879" s="303"/>
      <c r="M879" s="287"/>
      <c r="N879" s="287"/>
      <c r="O879" s="287"/>
      <c r="P879" s="287"/>
      <c r="Q879" s="287"/>
      <c r="R879" s="287"/>
      <c r="S879" s="287"/>
      <c r="T879" s="287"/>
      <c r="U879" s="287"/>
      <c r="V879" s="287"/>
      <c r="W879" s="287"/>
      <c r="X879" s="287"/>
      <c r="Y879" s="287"/>
      <c r="Z879" s="287"/>
    </row>
    <row r="880" customFormat="false" ht="12.75" hidden="false" customHeight="true" outlineLevel="0" collapsed="false">
      <c r="A880" s="302" t="n">
        <v>877</v>
      </c>
      <c r="B880" s="303"/>
      <c r="C880" s="251"/>
      <c r="D880" s="278"/>
      <c r="E880" s="253"/>
      <c r="F880" s="280"/>
      <c r="G880" s="349"/>
      <c r="H880" s="280" t="str">
        <f aca="false">IF(G880="","",IF(LEN(G880)&gt;14,G880,REPLACE(REPLACE(G880,1,3,"XXX"),13,2,"XX")))</f>
        <v/>
      </c>
      <c r="I880" s="250"/>
      <c r="J880" s="250"/>
      <c r="K880" s="250"/>
      <c r="L880" s="303"/>
      <c r="M880" s="287"/>
      <c r="N880" s="287"/>
      <c r="O880" s="287"/>
      <c r="P880" s="287"/>
      <c r="Q880" s="287"/>
      <c r="R880" s="287"/>
      <c r="S880" s="287"/>
      <c r="T880" s="287"/>
      <c r="U880" s="287"/>
      <c r="V880" s="287"/>
      <c r="W880" s="287"/>
      <c r="X880" s="287"/>
      <c r="Y880" s="287"/>
      <c r="Z880" s="287"/>
    </row>
    <row r="881" customFormat="false" ht="12.75" hidden="false" customHeight="true" outlineLevel="0" collapsed="false">
      <c r="A881" s="302" t="n">
        <v>878</v>
      </c>
      <c r="B881" s="303"/>
      <c r="C881" s="251"/>
      <c r="D881" s="278"/>
      <c r="E881" s="253"/>
      <c r="F881" s="280"/>
      <c r="G881" s="349"/>
      <c r="H881" s="280" t="str">
        <f aca="false">IF(G881="","",IF(LEN(G881)&gt;14,G881,REPLACE(REPLACE(G881,1,3,"XXX"),13,2,"XX")))</f>
        <v/>
      </c>
      <c r="I881" s="250"/>
      <c r="J881" s="250"/>
      <c r="K881" s="250"/>
      <c r="L881" s="303"/>
      <c r="M881" s="287"/>
      <c r="N881" s="287"/>
      <c r="O881" s="287"/>
      <c r="P881" s="287"/>
      <c r="Q881" s="287"/>
      <c r="R881" s="287"/>
      <c r="S881" s="287"/>
      <c r="T881" s="287"/>
      <c r="U881" s="287"/>
      <c r="V881" s="287"/>
      <c r="W881" s="287"/>
      <c r="X881" s="287"/>
      <c r="Y881" s="287"/>
      <c r="Z881" s="287"/>
    </row>
    <row r="882" customFormat="false" ht="12.75" hidden="false" customHeight="true" outlineLevel="0" collapsed="false">
      <c r="A882" s="302" t="n">
        <v>879</v>
      </c>
      <c r="B882" s="303"/>
      <c r="C882" s="251"/>
      <c r="D882" s="278"/>
      <c r="E882" s="253"/>
      <c r="F882" s="280"/>
      <c r="G882" s="349"/>
      <c r="H882" s="280" t="str">
        <f aca="false">IF(G882="","",IF(LEN(G882)&gt;14,G882,REPLACE(REPLACE(G882,1,3,"XXX"),13,2,"XX")))</f>
        <v/>
      </c>
      <c r="I882" s="250"/>
      <c r="J882" s="250"/>
      <c r="K882" s="250"/>
      <c r="L882" s="303"/>
      <c r="M882" s="287"/>
      <c r="N882" s="287"/>
      <c r="O882" s="287"/>
      <c r="P882" s="287"/>
      <c r="Q882" s="287"/>
      <c r="R882" s="287"/>
      <c r="S882" s="287"/>
      <c r="T882" s="287"/>
      <c r="U882" s="287"/>
      <c r="V882" s="287"/>
      <c r="W882" s="287"/>
      <c r="X882" s="287"/>
      <c r="Y882" s="287"/>
      <c r="Z882" s="287"/>
    </row>
    <row r="883" customFormat="false" ht="12.75" hidden="false" customHeight="true" outlineLevel="0" collapsed="false">
      <c r="A883" s="302" t="n">
        <v>880</v>
      </c>
      <c r="B883" s="303"/>
      <c r="C883" s="251"/>
      <c r="D883" s="278"/>
      <c r="E883" s="253"/>
      <c r="F883" s="280"/>
      <c r="G883" s="349"/>
      <c r="H883" s="280" t="str">
        <f aca="false">IF(G883="","",IF(LEN(G883)&gt;14,G883,REPLACE(REPLACE(G883,1,3,"XXX"),13,2,"XX")))</f>
        <v/>
      </c>
      <c r="I883" s="250"/>
      <c r="J883" s="250"/>
      <c r="K883" s="250"/>
      <c r="L883" s="303"/>
      <c r="M883" s="287"/>
      <c r="N883" s="287"/>
      <c r="O883" s="287"/>
      <c r="P883" s="287"/>
      <c r="Q883" s="287"/>
      <c r="R883" s="287"/>
      <c r="S883" s="287"/>
      <c r="T883" s="287"/>
      <c r="U883" s="287"/>
      <c r="V883" s="287"/>
      <c r="W883" s="287"/>
      <c r="X883" s="287"/>
      <c r="Y883" s="287"/>
      <c r="Z883" s="287"/>
    </row>
    <row r="884" customFormat="false" ht="12.75" hidden="false" customHeight="true" outlineLevel="0" collapsed="false">
      <c r="A884" s="302" t="n">
        <v>881</v>
      </c>
      <c r="B884" s="303"/>
      <c r="C884" s="251"/>
      <c r="D884" s="278"/>
      <c r="E884" s="253"/>
      <c r="F884" s="280"/>
      <c r="G884" s="349"/>
      <c r="H884" s="280" t="str">
        <f aca="false">IF(G884="","",IF(LEN(G884)&gt;14,G884,REPLACE(REPLACE(G884,1,3,"XXX"),13,2,"XX")))</f>
        <v/>
      </c>
      <c r="I884" s="250"/>
      <c r="J884" s="250"/>
      <c r="K884" s="250"/>
      <c r="L884" s="303"/>
      <c r="M884" s="287"/>
      <c r="N884" s="287"/>
      <c r="O884" s="287"/>
      <c r="P884" s="287"/>
      <c r="Q884" s="287"/>
      <c r="R884" s="287"/>
      <c r="S884" s="287"/>
      <c r="T884" s="287"/>
      <c r="U884" s="287"/>
      <c r="V884" s="287"/>
      <c r="W884" s="287"/>
      <c r="X884" s="287"/>
      <c r="Y884" s="287"/>
      <c r="Z884" s="287"/>
    </row>
    <row r="885" customFormat="false" ht="12.75" hidden="false" customHeight="true" outlineLevel="0" collapsed="false">
      <c r="A885" s="302" t="n">
        <v>882</v>
      </c>
      <c r="B885" s="303"/>
      <c r="C885" s="251"/>
      <c r="D885" s="278"/>
      <c r="E885" s="253"/>
      <c r="F885" s="280"/>
      <c r="G885" s="349"/>
      <c r="H885" s="280" t="str">
        <f aca="false">IF(G885="","",IF(LEN(G885)&gt;14,G885,REPLACE(REPLACE(G885,1,3,"XXX"),13,2,"XX")))</f>
        <v/>
      </c>
      <c r="I885" s="250"/>
      <c r="J885" s="250"/>
      <c r="K885" s="250"/>
      <c r="L885" s="303"/>
      <c r="M885" s="287"/>
      <c r="N885" s="287"/>
      <c r="O885" s="287"/>
      <c r="P885" s="287"/>
      <c r="Q885" s="287"/>
      <c r="R885" s="287"/>
      <c r="S885" s="287"/>
      <c r="T885" s="287"/>
      <c r="U885" s="287"/>
      <c r="V885" s="287"/>
      <c r="W885" s="287"/>
      <c r="X885" s="287"/>
      <c r="Y885" s="287"/>
      <c r="Z885" s="287"/>
    </row>
    <row r="886" customFormat="false" ht="12.75" hidden="false" customHeight="true" outlineLevel="0" collapsed="false">
      <c r="A886" s="302" t="n">
        <v>883</v>
      </c>
      <c r="B886" s="303"/>
      <c r="C886" s="251"/>
      <c r="D886" s="278"/>
      <c r="E886" s="253"/>
      <c r="F886" s="280"/>
      <c r="G886" s="349"/>
      <c r="H886" s="280" t="str">
        <f aca="false">IF(G886="","",IF(LEN(G886)&gt;14,G886,REPLACE(REPLACE(G886,1,3,"XXX"),13,2,"XX")))</f>
        <v/>
      </c>
      <c r="I886" s="250"/>
      <c r="J886" s="250"/>
      <c r="K886" s="250"/>
      <c r="L886" s="303"/>
      <c r="M886" s="287"/>
      <c r="N886" s="287"/>
      <c r="O886" s="287"/>
      <c r="P886" s="287"/>
      <c r="Q886" s="287"/>
      <c r="R886" s="287"/>
      <c r="S886" s="287"/>
      <c r="T886" s="287"/>
      <c r="U886" s="287"/>
      <c r="V886" s="287"/>
      <c r="W886" s="287"/>
      <c r="X886" s="287"/>
      <c r="Y886" s="287"/>
      <c r="Z886" s="287"/>
    </row>
    <row r="887" customFormat="false" ht="12.75" hidden="false" customHeight="true" outlineLevel="0" collapsed="false">
      <c r="A887" s="302" t="n">
        <v>884</v>
      </c>
      <c r="B887" s="303"/>
      <c r="C887" s="251"/>
      <c r="D887" s="278"/>
      <c r="E887" s="253"/>
      <c r="F887" s="280"/>
      <c r="G887" s="349"/>
      <c r="H887" s="280" t="str">
        <f aca="false">IF(G887="","",IF(LEN(G887)&gt;14,G887,REPLACE(REPLACE(G887,1,3,"XXX"),13,2,"XX")))</f>
        <v/>
      </c>
      <c r="I887" s="250"/>
      <c r="J887" s="250"/>
      <c r="K887" s="250"/>
      <c r="L887" s="303"/>
      <c r="M887" s="287"/>
      <c r="N887" s="287"/>
      <c r="O887" s="287"/>
      <c r="P887" s="287"/>
      <c r="Q887" s="287"/>
      <c r="R887" s="287"/>
      <c r="S887" s="287"/>
      <c r="T887" s="287"/>
      <c r="U887" s="287"/>
      <c r="V887" s="287"/>
      <c r="W887" s="287"/>
      <c r="X887" s="287"/>
      <c r="Y887" s="287"/>
      <c r="Z887" s="287"/>
    </row>
    <row r="888" customFormat="false" ht="12.75" hidden="false" customHeight="true" outlineLevel="0" collapsed="false">
      <c r="A888" s="302" t="n">
        <v>885</v>
      </c>
      <c r="B888" s="303"/>
      <c r="C888" s="251"/>
      <c r="D888" s="278"/>
      <c r="E888" s="253"/>
      <c r="F888" s="280"/>
      <c r="G888" s="349"/>
      <c r="H888" s="280" t="str">
        <f aca="false">IF(G888="","",IF(LEN(G888)&gt;14,G888,REPLACE(REPLACE(G888,1,3,"XXX"),13,2,"XX")))</f>
        <v/>
      </c>
      <c r="I888" s="250"/>
      <c r="J888" s="250"/>
      <c r="K888" s="250"/>
      <c r="L888" s="303"/>
      <c r="M888" s="287"/>
      <c r="N888" s="287"/>
      <c r="O888" s="287"/>
      <c r="P888" s="287"/>
      <c r="Q888" s="287"/>
      <c r="R888" s="287"/>
      <c r="S888" s="287"/>
      <c r="T888" s="287"/>
      <c r="U888" s="287"/>
      <c r="V888" s="287"/>
      <c r="W888" s="287"/>
      <c r="X888" s="287"/>
      <c r="Y888" s="287"/>
      <c r="Z888" s="287"/>
    </row>
    <row r="889" customFormat="false" ht="12.75" hidden="false" customHeight="true" outlineLevel="0" collapsed="false">
      <c r="A889" s="302" t="n">
        <v>886</v>
      </c>
      <c r="B889" s="303"/>
      <c r="C889" s="251"/>
      <c r="D889" s="278"/>
      <c r="E889" s="253"/>
      <c r="F889" s="280"/>
      <c r="G889" s="349"/>
      <c r="H889" s="280" t="str">
        <f aca="false">IF(G889="","",IF(LEN(G889)&gt;14,G889,REPLACE(REPLACE(G889,1,3,"XXX"),13,2,"XX")))</f>
        <v/>
      </c>
      <c r="I889" s="250"/>
      <c r="J889" s="250"/>
      <c r="K889" s="250"/>
      <c r="L889" s="303"/>
      <c r="M889" s="287"/>
      <c r="N889" s="287"/>
      <c r="O889" s="287"/>
      <c r="P889" s="287"/>
      <c r="Q889" s="287"/>
      <c r="R889" s="287"/>
      <c r="S889" s="287"/>
      <c r="T889" s="287"/>
      <c r="U889" s="287"/>
      <c r="V889" s="287"/>
      <c r="W889" s="287"/>
      <c r="X889" s="287"/>
      <c r="Y889" s="287"/>
      <c r="Z889" s="287"/>
    </row>
    <row r="890" customFormat="false" ht="12.75" hidden="false" customHeight="true" outlineLevel="0" collapsed="false">
      <c r="A890" s="302" t="n">
        <v>887</v>
      </c>
      <c r="B890" s="303"/>
      <c r="C890" s="251"/>
      <c r="D890" s="278"/>
      <c r="E890" s="253"/>
      <c r="F890" s="280"/>
      <c r="G890" s="349"/>
      <c r="H890" s="280" t="str">
        <f aca="false">IF(G890="","",IF(LEN(G890)&gt;14,G890,REPLACE(REPLACE(G890,1,3,"XXX"),13,2,"XX")))</f>
        <v/>
      </c>
      <c r="I890" s="250"/>
      <c r="J890" s="250"/>
      <c r="K890" s="250"/>
      <c r="L890" s="303"/>
      <c r="M890" s="287"/>
      <c r="N890" s="287"/>
      <c r="O890" s="287"/>
      <c r="P890" s="287"/>
      <c r="Q890" s="287"/>
      <c r="R890" s="287"/>
      <c r="S890" s="287"/>
      <c r="T890" s="287"/>
      <c r="U890" s="287"/>
      <c r="V890" s="287"/>
      <c r="W890" s="287"/>
      <c r="X890" s="287"/>
      <c r="Y890" s="287"/>
      <c r="Z890" s="287"/>
    </row>
    <row r="891" customFormat="false" ht="12.75" hidden="false" customHeight="true" outlineLevel="0" collapsed="false">
      <c r="A891" s="302" t="n">
        <v>888</v>
      </c>
      <c r="B891" s="303"/>
      <c r="C891" s="251"/>
      <c r="D891" s="278"/>
      <c r="E891" s="253"/>
      <c r="F891" s="280"/>
      <c r="G891" s="349"/>
      <c r="H891" s="280" t="str">
        <f aca="false">IF(G891="","",IF(LEN(G891)&gt;14,G891,REPLACE(REPLACE(G891,1,3,"XXX"),13,2,"XX")))</f>
        <v/>
      </c>
      <c r="I891" s="250"/>
      <c r="J891" s="250"/>
      <c r="K891" s="250"/>
      <c r="L891" s="303"/>
      <c r="M891" s="287"/>
      <c r="N891" s="287"/>
      <c r="O891" s="287"/>
      <c r="P891" s="287"/>
      <c r="Q891" s="287"/>
      <c r="R891" s="287"/>
      <c r="S891" s="287"/>
      <c r="T891" s="287"/>
      <c r="U891" s="287"/>
      <c r="V891" s="287"/>
      <c r="W891" s="287"/>
      <c r="X891" s="287"/>
      <c r="Y891" s="287"/>
      <c r="Z891" s="287"/>
    </row>
    <row r="892" customFormat="false" ht="12.75" hidden="false" customHeight="true" outlineLevel="0" collapsed="false">
      <c r="A892" s="302" t="n">
        <v>889</v>
      </c>
      <c r="B892" s="303"/>
      <c r="C892" s="251"/>
      <c r="D892" s="278"/>
      <c r="E892" s="253"/>
      <c r="F892" s="280"/>
      <c r="G892" s="349"/>
      <c r="H892" s="280" t="str">
        <f aca="false">IF(G892="","",IF(LEN(G892)&gt;14,G892,REPLACE(REPLACE(G892,1,3,"XXX"),13,2,"XX")))</f>
        <v/>
      </c>
      <c r="I892" s="250"/>
      <c r="J892" s="250"/>
      <c r="K892" s="250"/>
      <c r="L892" s="303"/>
      <c r="M892" s="287"/>
      <c r="N892" s="287"/>
      <c r="O892" s="287"/>
      <c r="P892" s="287"/>
      <c r="Q892" s="287"/>
      <c r="R892" s="287"/>
      <c r="S892" s="287"/>
      <c r="T892" s="287"/>
      <c r="U892" s="287"/>
      <c r="V892" s="287"/>
      <c r="W892" s="287"/>
      <c r="X892" s="287"/>
      <c r="Y892" s="287"/>
      <c r="Z892" s="287"/>
    </row>
    <row r="893" customFormat="false" ht="12.75" hidden="false" customHeight="true" outlineLevel="0" collapsed="false">
      <c r="A893" s="302" t="n">
        <v>890</v>
      </c>
      <c r="B893" s="303"/>
      <c r="C893" s="251"/>
      <c r="D893" s="278"/>
      <c r="E893" s="253"/>
      <c r="F893" s="280"/>
      <c r="G893" s="349"/>
      <c r="H893" s="280" t="str">
        <f aca="false">IF(G893="","",IF(LEN(G893)&gt;14,G893,REPLACE(REPLACE(G893,1,3,"XXX"),13,2,"XX")))</f>
        <v/>
      </c>
      <c r="I893" s="250"/>
      <c r="J893" s="250"/>
      <c r="K893" s="250"/>
      <c r="L893" s="303"/>
      <c r="M893" s="287"/>
      <c r="N893" s="287"/>
      <c r="O893" s="287"/>
      <c r="P893" s="287"/>
      <c r="Q893" s="287"/>
      <c r="R893" s="287"/>
      <c r="S893" s="287"/>
      <c r="T893" s="287"/>
      <c r="U893" s="287"/>
      <c r="V893" s="287"/>
      <c r="W893" s="287"/>
      <c r="X893" s="287"/>
      <c r="Y893" s="287"/>
      <c r="Z893" s="287"/>
    </row>
    <row r="894" customFormat="false" ht="12.75" hidden="false" customHeight="true" outlineLevel="0" collapsed="false">
      <c r="A894" s="302" t="n">
        <v>891</v>
      </c>
      <c r="B894" s="303"/>
      <c r="C894" s="251"/>
      <c r="D894" s="278"/>
      <c r="E894" s="253"/>
      <c r="F894" s="280"/>
      <c r="G894" s="349"/>
      <c r="H894" s="280" t="str">
        <f aca="false">IF(G894="","",IF(LEN(G894)&gt;14,G894,REPLACE(REPLACE(G894,1,3,"XXX"),13,2,"XX")))</f>
        <v/>
      </c>
      <c r="I894" s="250"/>
      <c r="J894" s="250"/>
      <c r="K894" s="250"/>
      <c r="L894" s="303"/>
      <c r="M894" s="287"/>
      <c r="N894" s="287"/>
      <c r="O894" s="287"/>
      <c r="P894" s="287"/>
      <c r="Q894" s="287"/>
      <c r="R894" s="287"/>
      <c r="S894" s="287"/>
      <c r="T894" s="287"/>
      <c r="U894" s="287"/>
      <c r="V894" s="287"/>
      <c r="W894" s="287"/>
      <c r="X894" s="287"/>
      <c r="Y894" s="287"/>
      <c r="Z894" s="287"/>
    </row>
    <row r="895" customFormat="false" ht="12.75" hidden="false" customHeight="true" outlineLevel="0" collapsed="false">
      <c r="A895" s="302" t="n">
        <v>892</v>
      </c>
      <c r="B895" s="303"/>
      <c r="C895" s="251"/>
      <c r="D895" s="278"/>
      <c r="E895" s="253"/>
      <c r="F895" s="280"/>
      <c r="G895" s="349"/>
      <c r="H895" s="280" t="str">
        <f aca="false">IF(G895="","",IF(LEN(G895)&gt;14,G895,REPLACE(REPLACE(G895,1,3,"XXX"),13,2,"XX")))</f>
        <v/>
      </c>
      <c r="I895" s="250"/>
      <c r="J895" s="250"/>
      <c r="K895" s="250"/>
      <c r="L895" s="303"/>
      <c r="M895" s="287"/>
      <c r="N895" s="287"/>
      <c r="O895" s="287"/>
      <c r="P895" s="287"/>
      <c r="Q895" s="287"/>
      <c r="R895" s="287"/>
      <c r="S895" s="287"/>
      <c r="T895" s="287"/>
      <c r="U895" s="287"/>
      <c r="V895" s="287"/>
      <c r="W895" s="287"/>
      <c r="X895" s="287"/>
      <c r="Y895" s="287"/>
      <c r="Z895" s="287"/>
    </row>
    <row r="896" customFormat="false" ht="12.75" hidden="false" customHeight="true" outlineLevel="0" collapsed="false">
      <c r="A896" s="302" t="n">
        <v>893</v>
      </c>
      <c r="B896" s="303"/>
      <c r="C896" s="251"/>
      <c r="D896" s="278"/>
      <c r="E896" s="253"/>
      <c r="F896" s="280"/>
      <c r="G896" s="349"/>
      <c r="H896" s="280" t="str">
        <f aca="false">IF(G896="","",IF(LEN(G896)&gt;14,G896,REPLACE(REPLACE(G896,1,3,"XXX"),13,2,"XX")))</f>
        <v/>
      </c>
      <c r="I896" s="250"/>
      <c r="J896" s="250"/>
      <c r="K896" s="250"/>
      <c r="L896" s="303"/>
      <c r="M896" s="287"/>
      <c r="N896" s="287"/>
      <c r="O896" s="287"/>
      <c r="P896" s="287"/>
      <c r="Q896" s="287"/>
      <c r="R896" s="287"/>
      <c r="S896" s="287"/>
      <c r="T896" s="287"/>
      <c r="U896" s="287"/>
      <c r="V896" s="287"/>
      <c r="W896" s="287"/>
      <c r="X896" s="287"/>
      <c r="Y896" s="287"/>
      <c r="Z896" s="287"/>
    </row>
    <row r="897" customFormat="false" ht="12.75" hidden="false" customHeight="true" outlineLevel="0" collapsed="false">
      <c r="A897" s="302" t="n">
        <v>894</v>
      </c>
      <c r="B897" s="303"/>
      <c r="C897" s="251"/>
      <c r="D897" s="278"/>
      <c r="E897" s="253"/>
      <c r="F897" s="280"/>
      <c r="G897" s="349"/>
      <c r="H897" s="280" t="str">
        <f aca="false">IF(G897="","",IF(LEN(G897)&gt;14,G897,REPLACE(REPLACE(G897,1,3,"XXX"),13,2,"XX")))</f>
        <v/>
      </c>
      <c r="I897" s="250"/>
      <c r="J897" s="250"/>
      <c r="K897" s="250"/>
      <c r="L897" s="303"/>
      <c r="M897" s="287"/>
      <c r="N897" s="287"/>
      <c r="O897" s="287"/>
      <c r="P897" s="287"/>
      <c r="Q897" s="287"/>
      <c r="R897" s="287"/>
      <c r="S897" s="287"/>
      <c r="T897" s="287"/>
      <c r="U897" s="287"/>
      <c r="V897" s="287"/>
      <c r="W897" s="287"/>
      <c r="X897" s="287"/>
      <c r="Y897" s="287"/>
      <c r="Z897" s="287"/>
    </row>
    <row r="898" customFormat="false" ht="12.75" hidden="false" customHeight="true" outlineLevel="0" collapsed="false">
      <c r="A898" s="302" t="n">
        <v>895</v>
      </c>
      <c r="B898" s="303"/>
      <c r="C898" s="251"/>
      <c r="D898" s="278"/>
      <c r="E898" s="253"/>
      <c r="F898" s="280"/>
      <c r="G898" s="349"/>
      <c r="H898" s="280" t="str">
        <f aca="false">IF(G898="","",IF(LEN(G898)&gt;14,G898,REPLACE(REPLACE(G898,1,3,"XXX"),13,2,"XX")))</f>
        <v/>
      </c>
      <c r="I898" s="250"/>
      <c r="J898" s="250"/>
      <c r="K898" s="250"/>
      <c r="L898" s="303"/>
      <c r="M898" s="287"/>
      <c r="N898" s="287"/>
      <c r="O898" s="287"/>
      <c r="P898" s="287"/>
      <c r="Q898" s="287"/>
      <c r="R898" s="287"/>
      <c r="S898" s="287"/>
      <c r="T898" s="287"/>
      <c r="U898" s="287"/>
      <c r="V898" s="287"/>
      <c r="W898" s="287"/>
      <c r="X898" s="287"/>
      <c r="Y898" s="287"/>
      <c r="Z898" s="287"/>
    </row>
    <row r="899" customFormat="false" ht="12.75" hidden="false" customHeight="true" outlineLevel="0" collapsed="false">
      <c r="A899" s="302" t="n">
        <v>896</v>
      </c>
      <c r="B899" s="303"/>
      <c r="C899" s="251"/>
      <c r="D899" s="278"/>
      <c r="E899" s="253"/>
      <c r="F899" s="280"/>
      <c r="G899" s="349"/>
      <c r="H899" s="280" t="str">
        <f aca="false">IF(G899="","",IF(LEN(G899)&gt;14,G899,REPLACE(REPLACE(G899,1,3,"XXX"),13,2,"XX")))</f>
        <v/>
      </c>
      <c r="I899" s="250"/>
      <c r="J899" s="250"/>
      <c r="K899" s="250"/>
      <c r="L899" s="303"/>
      <c r="M899" s="287"/>
      <c r="N899" s="287"/>
      <c r="O899" s="287"/>
      <c r="P899" s="287"/>
      <c r="Q899" s="287"/>
      <c r="R899" s="287"/>
      <c r="S899" s="287"/>
      <c r="T899" s="287"/>
      <c r="U899" s="287"/>
      <c r="V899" s="287"/>
      <c r="W899" s="287"/>
      <c r="X899" s="287"/>
      <c r="Y899" s="287"/>
      <c r="Z899" s="287"/>
    </row>
    <row r="900" customFormat="false" ht="12.75" hidden="false" customHeight="true" outlineLevel="0" collapsed="false">
      <c r="A900" s="302" t="n">
        <v>897</v>
      </c>
      <c r="B900" s="303"/>
      <c r="C900" s="251"/>
      <c r="D900" s="278"/>
      <c r="E900" s="253"/>
      <c r="F900" s="280"/>
      <c r="G900" s="349"/>
      <c r="H900" s="280" t="str">
        <f aca="false">IF(G900="","",IF(LEN(G900)&gt;14,G900,REPLACE(REPLACE(G900,1,3,"XXX"),13,2,"XX")))</f>
        <v/>
      </c>
      <c r="I900" s="250"/>
      <c r="J900" s="250"/>
      <c r="K900" s="250"/>
      <c r="L900" s="303"/>
      <c r="M900" s="287"/>
      <c r="N900" s="287"/>
      <c r="O900" s="287"/>
      <c r="P900" s="287"/>
      <c r="Q900" s="287"/>
      <c r="R900" s="287"/>
      <c r="S900" s="287"/>
      <c r="T900" s="287"/>
      <c r="U900" s="287"/>
      <c r="V900" s="287"/>
      <c r="W900" s="287"/>
      <c r="X900" s="287"/>
      <c r="Y900" s="287"/>
      <c r="Z900" s="287"/>
    </row>
    <row r="901" customFormat="false" ht="12.75" hidden="false" customHeight="true" outlineLevel="0" collapsed="false">
      <c r="A901" s="302" t="n">
        <v>898</v>
      </c>
      <c r="B901" s="303"/>
      <c r="C901" s="251"/>
      <c r="D901" s="278"/>
      <c r="E901" s="253"/>
      <c r="F901" s="280"/>
      <c r="G901" s="349"/>
      <c r="H901" s="280" t="str">
        <f aca="false">IF(G901="","",IF(LEN(G901)&gt;14,G901,REPLACE(REPLACE(G901,1,3,"XXX"),13,2,"XX")))</f>
        <v/>
      </c>
      <c r="I901" s="250"/>
      <c r="J901" s="250"/>
      <c r="K901" s="250"/>
      <c r="L901" s="303"/>
      <c r="M901" s="287"/>
      <c r="N901" s="287"/>
      <c r="O901" s="287"/>
      <c r="P901" s="287"/>
      <c r="Q901" s="287"/>
      <c r="R901" s="287"/>
      <c r="S901" s="287"/>
      <c r="T901" s="287"/>
      <c r="U901" s="287"/>
      <c r="V901" s="287"/>
      <c r="W901" s="287"/>
      <c r="X901" s="287"/>
      <c r="Y901" s="287"/>
      <c r="Z901" s="287"/>
    </row>
    <row r="902" customFormat="false" ht="12.75" hidden="false" customHeight="true" outlineLevel="0" collapsed="false">
      <c r="A902" s="302" t="n">
        <v>899</v>
      </c>
      <c r="B902" s="303"/>
      <c r="C902" s="251"/>
      <c r="D902" s="278"/>
      <c r="E902" s="253"/>
      <c r="F902" s="280"/>
      <c r="G902" s="349"/>
      <c r="H902" s="280" t="str">
        <f aca="false">IF(G902="","",IF(LEN(G902)&gt;14,G902,REPLACE(REPLACE(G902,1,3,"XXX"),13,2,"XX")))</f>
        <v/>
      </c>
      <c r="I902" s="250"/>
      <c r="J902" s="250"/>
      <c r="K902" s="250"/>
      <c r="L902" s="303"/>
      <c r="M902" s="287"/>
      <c r="N902" s="287"/>
      <c r="O902" s="287"/>
      <c r="P902" s="287"/>
      <c r="Q902" s="287"/>
      <c r="R902" s="287"/>
      <c r="S902" s="287"/>
      <c r="T902" s="287"/>
      <c r="U902" s="287"/>
      <c r="V902" s="287"/>
      <c r="W902" s="287"/>
      <c r="X902" s="287"/>
      <c r="Y902" s="287"/>
      <c r="Z902" s="287"/>
    </row>
    <row r="903" customFormat="false" ht="12.75" hidden="false" customHeight="true" outlineLevel="0" collapsed="false">
      <c r="A903" s="302" t="n">
        <v>900</v>
      </c>
      <c r="B903" s="303"/>
      <c r="C903" s="251"/>
      <c r="D903" s="278"/>
      <c r="E903" s="253"/>
      <c r="F903" s="280"/>
      <c r="G903" s="349"/>
      <c r="H903" s="280" t="str">
        <f aca="false">IF(G903="","",IF(LEN(G903)&gt;14,G903,REPLACE(REPLACE(G903,1,3,"XXX"),13,2,"XX")))</f>
        <v/>
      </c>
      <c r="I903" s="250"/>
      <c r="J903" s="250"/>
      <c r="K903" s="250"/>
      <c r="L903" s="303"/>
      <c r="M903" s="287"/>
      <c r="N903" s="287"/>
      <c r="O903" s="287"/>
      <c r="P903" s="287"/>
      <c r="Q903" s="287"/>
      <c r="R903" s="287"/>
      <c r="S903" s="287"/>
      <c r="T903" s="287"/>
      <c r="U903" s="287"/>
      <c r="V903" s="287"/>
      <c r="W903" s="287"/>
      <c r="X903" s="287"/>
      <c r="Y903" s="287"/>
      <c r="Z903" s="287"/>
    </row>
    <row r="904" customFormat="false" ht="12.75" hidden="false" customHeight="true" outlineLevel="0" collapsed="false">
      <c r="A904" s="302" t="n">
        <v>901</v>
      </c>
      <c r="B904" s="303"/>
      <c r="C904" s="251"/>
      <c r="D904" s="278"/>
      <c r="E904" s="253"/>
      <c r="F904" s="280"/>
      <c r="G904" s="349"/>
      <c r="H904" s="280" t="str">
        <f aca="false">IF(G904="","",IF(LEN(G904)&gt;14,G904,REPLACE(REPLACE(G904,1,3,"XXX"),13,2,"XX")))</f>
        <v/>
      </c>
      <c r="I904" s="250"/>
      <c r="J904" s="250"/>
      <c r="K904" s="250"/>
      <c r="L904" s="303"/>
      <c r="M904" s="287"/>
      <c r="N904" s="287"/>
      <c r="O904" s="287"/>
      <c r="P904" s="287"/>
      <c r="Q904" s="287"/>
      <c r="R904" s="287"/>
      <c r="S904" s="287"/>
      <c r="T904" s="287"/>
      <c r="U904" s="287"/>
      <c r="V904" s="287"/>
      <c r="W904" s="287"/>
      <c r="X904" s="287"/>
      <c r="Y904" s="287"/>
      <c r="Z904" s="287"/>
    </row>
    <row r="905" customFormat="false" ht="12.75" hidden="false" customHeight="true" outlineLevel="0" collapsed="false">
      <c r="A905" s="302" t="n">
        <v>902</v>
      </c>
      <c r="B905" s="303"/>
      <c r="C905" s="251"/>
      <c r="D905" s="278"/>
      <c r="E905" s="253"/>
      <c r="F905" s="280"/>
      <c r="G905" s="349"/>
      <c r="H905" s="280" t="str">
        <f aca="false">IF(G905="","",IF(LEN(G905)&gt;14,G905,REPLACE(REPLACE(G905,1,3,"XXX"),13,2,"XX")))</f>
        <v/>
      </c>
      <c r="I905" s="250"/>
      <c r="J905" s="250"/>
      <c r="K905" s="250"/>
      <c r="L905" s="303"/>
      <c r="M905" s="287"/>
      <c r="N905" s="287"/>
      <c r="O905" s="287"/>
      <c r="P905" s="287"/>
      <c r="Q905" s="287"/>
      <c r="R905" s="287"/>
      <c r="S905" s="287"/>
      <c r="T905" s="287"/>
      <c r="U905" s="287"/>
      <c r="V905" s="287"/>
      <c r="W905" s="287"/>
      <c r="X905" s="287"/>
      <c r="Y905" s="287"/>
      <c r="Z905" s="287"/>
    </row>
    <row r="906" customFormat="false" ht="12.75" hidden="false" customHeight="true" outlineLevel="0" collapsed="false">
      <c r="A906" s="302" t="n">
        <v>903</v>
      </c>
      <c r="B906" s="303"/>
      <c r="C906" s="251"/>
      <c r="D906" s="278"/>
      <c r="E906" s="253"/>
      <c r="F906" s="280"/>
      <c r="G906" s="349"/>
      <c r="H906" s="280" t="str">
        <f aca="false">IF(G906="","",IF(LEN(G906)&gt;14,G906,REPLACE(REPLACE(G906,1,3,"XXX"),13,2,"XX")))</f>
        <v/>
      </c>
      <c r="I906" s="250"/>
      <c r="J906" s="250"/>
      <c r="K906" s="250"/>
      <c r="L906" s="303"/>
      <c r="M906" s="287"/>
      <c r="N906" s="287"/>
      <c r="O906" s="287"/>
      <c r="P906" s="287"/>
      <c r="Q906" s="287"/>
      <c r="R906" s="287"/>
      <c r="S906" s="287"/>
      <c r="T906" s="287"/>
      <c r="U906" s="287"/>
      <c r="V906" s="287"/>
      <c r="W906" s="287"/>
      <c r="X906" s="287"/>
      <c r="Y906" s="287"/>
      <c r="Z906" s="287"/>
    </row>
    <row r="907" customFormat="false" ht="12.75" hidden="false" customHeight="true" outlineLevel="0" collapsed="false">
      <c r="A907" s="302" t="n">
        <v>904</v>
      </c>
      <c r="B907" s="303"/>
      <c r="C907" s="251"/>
      <c r="D907" s="278"/>
      <c r="E907" s="253"/>
      <c r="F907" s="280"/>
      <c r="G907" s="349"/>
      <c r="H907" s="280" t="str">
        <f aca="false">IF(G907="","",IF(LEN(G907)&gt;14,G907,REPLACE(REPLACE(G907,1,3,"XXX"),13,2,"XX")))</f>
        <v/>
      </c>
      <c r="I907" s="250"/>
      <c r="J907" s="250"/>
      <c r="K907" s="250"/>
      <c r="L907" s="303"/>
      <c r="M907" s="287"/>
      <c r="N907" s="287"/>
      <c r="O907" s="287"/>
      <c r="P907" s="287"/>
      <c r="Q907" s="287"/>
      <c r="R907" s="287"/>
      <c r="S907" s="287"/>
      <c r="T907" s="287"/>
      <c r="U907" s="287"/>
      <c r="V907" s="287"/>
      <c r="W907" s="287"/>
      <c r="X907" s="287"/>
      <c r="Y907" s="287"/>
      <c r="Z907" s="287"/>
    </row>
    <row r="908" customFormat="false" ht="12.75" hidden="false" customHeight="true" outlineLevel="0" collapsed="false">
      <c r="A908" s="302" t="n">
        <v>905</v>
      </c>
      <c r="B908" s="303"/>
      <c r="C908" s="251"/>
      <c r="D908" s="278"/>
      <c r="E908" s="253"/>
      <c r="F908" s="280"/>
      <c r="G908" s="349"/>
      <c r="H908" s="280" t="str">
        <f aca="false">IF(G908="","",IF(LEN(G908)&gt;14,G908,REPLACE(REPLACE(G908,1,3,"XXX"),13,2,"XX")))</f>
        <v/>
      </c>
      <c r="I908" s="250"/>
      <c r="J908" s="250"/>
      <c r="K908" s="250"/>
      <c r="L908" s="303"/>
      <c r="M908" s="287"/>
      <c r="N908" s="287"/>
      <c r="O908" s="287"/>
      <c r="P908" s="287"/>
      <c r="Q908" s="287"/>
      <c r="R908" s="287"/>
      <c r="S908" s="287"/>
      <c r="T908" s="287"/>
      <c r="U908" s="287"/>
      <c r="V908" s="287"/>
      <c r="W908" s="287"/>
      <c r="X908" s="287"/>
      <c r="Y908" s="287"/>
      <c r="Z908" s="287"/>
    </row>
    <row r="909" customFormat="false" ht="12.75" hidden="false" customHeight="true" outlineLevel="0" collapsed="false">
      <c r="A909" s="302" t="n">
        <v>906</v>
      </c>
      <c r="B909" s="303"/>
      <c r="C909" s="251"/>
      <c r="D909" s="278"/>
      <c r="E909" s="253"/>
      <c r="F909" s="280"/>
      <c r="G909" s="349"/>
      <c r="H909" s="280" t="str">
        <f aca="false">IF(G909="","",IF(LEN(G909)&gt;14,G909,REPLACE(REPLACE(G909,1,3,"XXX"),13,2,"XX")))</f>
        <v/>
      </c>
      <c r="I909" s="250"/>
      <c r="J909" s="250"/>
      <c r="K909" s="250"/>
      <c r="L909" s="303"/>
      <c r="M909" s="287"/>
      <c r="N909" s="287"/>
      <c r="O909" s="287"/>
      <c r="P909" s="287"/>
      <c r="Q909" s="287"/>
      <c r="R909" s="287"/>
      <c r="S909" s="287"/>
      <c r="T909" s="287"/>
      <c r="U909" s="287"/>
      <c r="V909" s="287"/>
      <c r="W909" s="287"/>
      <c r="X909" s="287"/>
      <c r="Y909" s="287"/>
      <c r="Z909" s="287"/>
    </row>
    <row r="910" customFormat="false" ht="12.75" hidden="false" customHeight="true" outlineLevel="0" collapsed="false">
      <c r="A910" s="302" t="n">
        <v>907</v>
      </c>
      <c r="B910" s="303"/>
      <c r="C910" s="251"/>
      <c r="D910" s="278"/>
      <c r="E910" s="253"/>
      <c r="F910" s="280"/>
      <c r="G910" s="349"/>
      <c r="H910" s="280" t="str">
        <f aca="false">IF(G910="","",IF(LEN(G910)&gt;14,G910,REPLACE(REPLACE(G910,1,3,"XXX"),13,2,"XX")))</f>
        <v/>
      </c>
      <c r="I910" s="250"/>
      <c r="J910" s="250"/>
      <c r="K910" s="250"/>
      <c r="L910" s="303"/>
      <c r="M910" s="287"/>
      <c r="N910" s="287"/>
      <c r="O910" s="287"/>
      <c r="P910" s="287"/>
      <c r="Q910" s="287"/>
      <c r="R910" s="287"/>
      <c r="S910" s="287"/>
      <c r="T910" s="287"/>
      <c r="U910" s="287"/>
      <c r="V910" s="287"/>
      <c r="W910" s="287"/>
      <c r="X910" s="287"/>
      <c r="Y910" s="287"/>
      <c r="Z910" s="287"/>
    </row>
    <row r="911" customFormat="false" ht="12.75" hidden="false" customHeight="true" outlineLevel="0" collapsed="false">
      <c r="A911" s="302" t="n">
        <v>908</v>
      </c>
      <c r="B911" s="303"/>
      <c r="C911" s="251"/>
      <c r="D911" s="278"/>
      <c r="E911" s="253"/>
      <c r="F911" s="280"/>
      <c r="G911" s="349"/>
      <c r="H911" s="280" t="str">
        <f aca="false">IF(G911="","",IF(LEN(G911)&gt;14,G911,REPLACE(REPLACE(G911,1,3,"XXX"),13,2,"XX")))</f>
        <v/>
      </c>
      <c r="I911" s="250"/>
      <c r="J911" s="250"/>
      <c r="K911" s="250"/>
      <c r="L911" s="303"/>
      <c r="M911" s="287"/>
      <c r="N911" s="287"/>
      <c r="O911" s="287"/>
      <c r="P911" s="287"/>
      <c r="Q911" s="287"/>
      <c r="R911" s="287"/>
      <c r="S911" s="287"/>
      <c r="T911" s="287"/>
      <c r="U911" s="287"/>
      <c r="V911" s="287"/>
      <c r="W911" s="287"/>
      <c r="X911" s="287"/>
      <c r="Y911" s="287"/>
      <c r="Z911" s="287"/>
    </row>
    <row r="912" customFormat="false" ht="12.75" hidden="false" customHeight="true" outlineLevel="0" collapsed="false">
      <c r="A912" s="302" t="n">
        <v>909</v>
      </c>
      <c r="B912" s="303"/>
      <c r="C912" s="251"/>
      <c r="D912" s="278"/>
      <c r="E912" s="253"/>
      <c r="F912" s="280"/>
      <c r="G912" s="349"/>
      <c r="H912" s="280" t="str">
        <f aca="false">IF(G912="","",IF(LEN(G912)&gt;14,G912,REPLACE(REPLACE(G912,1,3,"XXX"),13,2,"XX")))</f>
        <v/>
      </c>
      <c r="I912" s="250"/>
      <c r="J912" s="250"/>
      <c r="K912" s="250"/>
      <c r="L912" s="303"/>
      <c r="M912" s="287"/>
      <c r="N912" s="287"/>
      <c r="O912" s="287"/>
      <c r="P912" s="287"/>
      <c r="Q912" s="287"/>
      <c r="R912" s="287"/>
      <c r="S912" s="287"/>
      <c r="T912" s="287"/>
      <c r="U912" s="287"/>
      <c r="V912" s="287"/>
      <c r="W912" s="287"/>
      <c r="X912" s="287"/>
      <c r="Y912" s="287"/>
      <c r="Z912" s="287"/>
    </row>
    <row r="913" customFormat="false" ht="12.75" hidden="false" customHeight="true" outlineLevel="0" collapsed="false">
      <c r="A913" s="302" t="n">
        <v>910</v>
      </c>
      <c r="B913" s="303"/>
      <c r="C913" s="251"/>
      <c r="D913" s="278"/>
      <c r="E913" s="253"/>
      <c r="F913" s="280"/>
      <c r="G913" s="349"/>
      <c r="H913" s="280" t="str">
        <f aca="false">IF(G913="","",IF(LEN(G913)&gt;14,G913,REPLACE(REPLACE(G913,1,3,"XXX"),13,2,"XX")))</f>
        <v/>
      </c>
      <c r="I913" s="250"/>
      <c r="J913" s="250"/>
      <c r="K913" s="250"/>
      <c r="L913" s="303"/>
      <c r="M913" s="287"/>
      <c r="N913" s="287"/>
      <c r="O913" s="287"/>
      <c r="P913" s="287"/>
      <c r="Q913" s="287"/>
      <c r="R913" s="287"/>
      <c r="S913" s="287"/>
      <c r="T913" s="287"/>
      <c r="U913" s="287"/>
      <c r="V913" s="287"/>
      <c r="W913" s="287"/>
      <c r="X913" s="287"/>
      <c r="Y913" s="287"/>
      <c r="Z913" s="287"/>
    </row>
    <row r="914" customFormat="false" ht="12.75" hidden="false" customHeight="true" outlineLevel="0" collapsed="false">
      <c r="A914" s="302" t="n">
        <v>911</v>
      </c>
      <c r="B914" s="303"/>
      <c r="C914" s="251"/>
      <c r="D914" s="278"/>
      <c r="E914" s="253"/>
      <c r="F914" s="280"/>
      <c r="G914" s="349"/>
      <c r="H914" s="280" t="str">
        <f aca="false">IF(G914="","",IF(LEN(G914)&gt;14,G914,REPLACE(REPLACE(G914,1,3,"XXX"),13,2,"XX")))</f>
        <v/>
      </c>
      <c r="I914" s="250"/>
      <c r="J914" s="250"/>
      <c r="K914" s="250"/>
      <c r="L914" s="303"/>
      <c r="M914" s="287"/>
      <c r="N914" s="287"/>
      <c r="O914" s="287"/>
      <c r="P914" s="287"/>
      <c r="Q914" s="287"/>
      <c r="R914" s="287"/>
      <c r="S914" s="287"/>
      <c r="T914" s="287"/>
      <c r="U914" s="287"/>
      <c r="V914" s="287"/>
      <c r="W914" s="287"/>
      <c r="X914" s="287"/>
      <c r="Y914" s="287"/>
      <c r="Z914" s="287"/>
    </row>
    <row r="915" customFormat="false" ht="12.75" hidden="false" customHeight="true" outlineLevel="0" collapsed="false">
      <c r="A915" s="302" t="n">
        <v>912</v>
      </c>
      <c r="B915" s="303"/>
      <c r="C915" s="251"/>
      <c r="D915" s="278"/>
      <c r="E915" s="253"/>
      <c r="F915" s="280"/>
      <c r="G915" s="349"/>
      <c r="H915" s="280" t="str">
        <f aca="false">IF(G915="","",IF(LEN(G915)&gt;14,G915,REPLACE(REPLACE(G915,1,3,"XXX"),13,2,"XX")))</f>
        <v/>
      </c>
      <c r="I915" s="250"/>
      <c r="J915" s="250"/>
      <c r="K915" s="250"/>
      <c r="L915" s="303"/>
      <c r="M915" s="287"/>
      <c r="N915" s="287"/>
      <c r="O915" s="287"/>
      <c r="P915" s="287"/>
      <c r="Q915" s="287"/>
      <c r="R915" s="287"/>
      <c r="S915" s="287"/>
      <c r="T915" s="287"/>
      <c r="U915" s="287"/>
      <c r="V915" s="287"/>
      <c r="W915" s="287"/>
      <c r="X915" s="287"/>
      <c r="Y915" s="287"/>
      <c r="Z915" s="287"/>
    </row>
    <row r="916" customFormat="false" ht="12.75" hidden="false" customHeight="true" outlineLevel="0" collapsed="false">
      <c r="A916" s="302" t="n">
        <v>913</v>
      </c>
      <c r="B916" s="303"/>
      <c r="C916" s="251"/>
      <c r="D916" s="278"/>
      <c r="E916" s="253"/>
      <c r="F916" s="280"/>
      <c r="G916" s="349"/>
      <c r="H916" s="280" t="str">
        <f aca="false">IF(G916="","",IF(LEN(G916)&gt;14,G916,REPLACE(REPLACE(G916,1,3,"XXX"),13,2,"XX")))</f>
        <v/>
      </c>
      <c r="I916" s="250"/>
      <c r="J916" s="250"/>
      <c r="K916" s="250"/>
      <c r="L916" s="303"/>
      <c r="M916" s="287"/>
      <c r="N916" s="287"/>
      <c r="O916" s="287"/>
      <c r="P916" s="287"/>
      <c r="Q916" s="287"/>
      <c r="R916" s="287"/>
      <c r="S916" s="287"/>
      <c r="T916" s="287"/>
      <c r="U916" s="287"/>
      <c r="V916" s="287"/>
      <c r="W916" s="287"/>
      <c r="X916" s="287"/>
      <c r="Y916" s="287"/>
      <c r="Z916" s="287"/>
    </row>
    <row r="917" customFormat="false" ht="12.75" hidden="false" customHeight="true" outlineLevel="0" collapsed="false">
      <c r="A917" s="302" t="n">
        <v>914</v>
      </c>
      <c r="B917" s="303"/>
      <c r="C917" s="251"/>
      <c r="D917" s="278"/>
      <c r="E917" s="253"/>
      <c r="F917" s="280"/>
      <c r="G917" s="349"/>
      <c r="H917" s="280" t="str">
        <f aca="false">IF(G917="","",IF(LEN(G917)&gt;14,G917,REPLACE(REPLACE(G917,1,3,"XXX"),13,2,"XX")))</f>
        <v/>
      </c>
      <c r="I917" s="250"/>
      <c r="J917" s="250"/>
      <c r="K917" s="250"/>
      <c r="L917" s="303"/>
      <c r="M917" s="287"/>
      <c r="N917" s="287"/>
      <c r="O917" s="287"/>
      <c r="P917" s="287"/>
      <c r="Q917" s="287"/>
      <c r="R917" s="287"/>
      <c r="S917" s="287"/>
      <c r="T917" s="287"/>
      <c r="U917" s="287"/>
      <c r="V917" s="287"/>
      <c r="W917" s="287"/>
      <c r="X917" s="287"/>
      <c r="Y917" s="287"/>
      <c r="Z917" s="287"/>
    </row>
    <row r="918" customFormat="false" ht="12.75" hidden="false" customHeight="true" outlineLevel="0" collapsed="false">
      <c r="A918" s="302" t="n">
        <v>915</v>
      </c>
      <c r="B918" s="303"/>
      <c r="C918" s="251"/>
      <c r="D918" s="278"/>
      <c r="E918" s="253"/>
      <c r="F918" s="280"/>
      <c r="G918" s="349"/>
      <c r="H918" s="280" t="str">
        <f aca="false">IF(G918="","",IF(LEN(G918)&gt;14,G918,REPLACE(REPLACE(G918,1,3,"XXX"),13,2,"XX")))</f>
        <v/>
      </c>
      <c r="I918" s="250"/>
      <c r="J918" s="250"/>
      <c r="K918" s="250"/>
      <c r="L918" s="303"/>
      <c r="M918" s="287"/>
      <c r="N918" s="287"/>
      <c r="O918" s="287"/>
      <c r="P918" s="287"/>
      <c r="Q918" s="287"/>
      <c r="R918" s="287"/>
      <c r="S918" s="287"/>
      <c r="T918" s="287"/>
      <c r="U918" s="287"/>
      <c r="V918" s="287"/>
      <c r="W918" s="287"/>
      <c r="X918" s="287"/>
      <c r="Y918" s="287"/>
      <c r="Z918" s="287"/>
    </row>
    <row r="919" customFormat="false" ht="12.75" hidden="false" customHeight="true" outlineLevel="0" collapsed="false">
      <c r="A919" s="302" t="n">
        <v>916</v>
      </c>
      <c r="B919" s="303"/>
      <c r="C919" s="251"/>
      <c r="D919" s="278"/>
      <c r="E919" s="253"/>
      <c r="F919" s="280"/>
      <c r="G919" s="349"/>
      <c r="H919" s="280" t="str">
        <f aca="false">IF(G919="","",IF(LEN(G919)&gt;14,G919,REPLACE(REPLACE(G919,1,3,"XXX"),13,2,"XX")))</f>
        <v/>
      </c>
      <c r="I919" s="250"/>
      <c r="J919" s="250"/>
      <c r="K919" s="250"/>
      <c r="L919" s="303"/>
      <c r="M919" s="287"/>
      <c r="N919" s="287"/>
      <c r="O919" s="287"/>
      <c r="P919" s="287"/>
      <c r="Q919" s="287"/>
      <c r="R919" s="287"/>
      <c r="S919" s="287"/>
      <c r="T919" s="287"/>
      <c r="U919" s="287"/>
      <c r="V919" s="287"/>
      <c r="W919" s="287"/>
      <c r="X919" s="287"/>
      <c r="Y919" s="287"/>
      <c r="Z919" s="287"/>
    </row>
    <row r="920" customFormat="false" ht="12.75" hidden="false" customHeight="true" outlineLevel="0" collapsed="false">
      <c r="A920" s="302" t="n">
        <v>917</v>
      </c>
      <c r="B920" s="303"/>
      <c r="C920" s="251"/>
      <c r="D920" s="278"/>
      <c r="E920" s="253"/>
      <c r="F920" s="280"/>
      <c r="G920" s="349"/>
      <c r="H920" s="280" t="str">
        <f aca="false">IF(G920="","",IF(LEN(G920)&gt;14,G920,REPLACE(REPLACE(G920,1,3,"XXX"),13,2,"XX")))</f>
        <v/>
      </c>
      <c r="I920" s="250"/>
      <c r="J920" s="250"/>
      <c r="K920" s="250"/>
      <c r="L920" s="303"/>
      <c r="M920" s="287"/>
      <c r="N920" s="287"/>
      <c r="O920" s="287"/>
      <c r="P920" s="287"/>
      <c r="Q920" s="287"/>
      <c r="R920" s="287"/>
      <c r="S920" s="287"/>
      <c r="T920" s="287"/>
      <c r="U920" s="287"/>
      <c r="V920" s="287"/>
      <c r="W920" s="287"/>
      <c r="X920" s="287"/>
      <c r="Y920" s="287"/>
      <c r="Z920" s="287"/>
    </row>
    <row r="921" customFormat="false" ht="12.75" hidden="false" customHeight="true" outlineLevel="0" collapsed="false">
      <c r="A921" s="302" t="n">
        <v>918</v>
      </c>
      <c r="B921" s="303"/>
      <c r="C921" s="251"/>
      <c r="D921" s="278"/>
      <c r="E921" s="253"/>
      <c r="F921" s="280"/>
      <c r="G921" s="349"/>
      <c r="H921" s="280" t="str">
        <f aca="false">IF(G921="","",IF(LEN(G921)&gt;14,G921,REPLACE(REPLACE(G921,1,3,"XXX"),13,2,"XX")))</f>
        <v/>
      </c>
      <c r="I921" s="250"/>
      <c r="J921" s="250"/>
      <c r="K921" s="250"/>
      <c r="L921" s="303"/>
      <c r="M921" s="287"/>
      <c r="N921" s="287"/>
      <c r="O921" s="287"/>
      <c r="P921" s="287"/>
      <c r="Q921" s="287"/>
      <c r="R921" s="287"/>
      <c r="S921" s="287"/>
      <c r="T921" s="287"/>
      <c r="U921" s="287"/>
      <c r="V921" s="287"/>
      <c r="W921" s="287"/>
      <c r="X921" s="287"/>
      <c r="Y921" s="287"/>
      <c r="Z921" s="287"/>
    </row>
    <row r="922" customFormat="false" ht="12.75" hidden="false" customHeight="true" outlineLevel="0" collapsed="false">
      <c r="A922" s="302" t="n">
        <v>919</v>
      </c>
      <c r="B922" s="303"/>
      <c r="C922" s="251"/>
      <c r="D922" s="278"/>
      <c r="E922" s="253"/>
      <c r="F922" s="280"/>
      <c r="G922" s="349"/>
      <c r="H922" s="280" t="str">
        <f aca="false">IF(G922="","",IF(LEN(G922)&gt;14,G922,REPLACE(REPLACE(G922,1,3,"XXX"),13,2,"XX")))</f>
        <v/>
      </c>
      <c r="I922" s="250"/>
      <c r="J922" s="250"/>
      <c r="K922" s="250"/>
      <c r="L922" s="303"/>
      <c r="M922" s="287"/>
      <c r="N922" s="287"/>
      <c r="O922" s="287"/>
      <c r="P922" s="287"/>
      <c r="Q922" s="287"/>
      <c r="R922" s="287"/>
      <c r="S922" s="287"/>
      <c r="T922" s="287"/>
      <c r="U922" s="287"/>
      <c r="V922" s="287"/>
      <c r="W922" s="287"/>
      <c r="X922" s="287"/>
      <c r="Y922" s="287"/>
      <c r="Z922" s="287"/>
    </row>
    <row r="923" customFormat="false" ht="12.75" hidden="false" customHeight="true" outlineLevel="0" collapsed="false">
      <c r="A923" s="302" t="n">
        <v>920</v>
      </c>
      <c r="B923" s="303"/>
      <c r="C923" s="251"/>
      <c r="D923" s="278"/>
      <c r="E923" s="253"/>
      <c r="F923" s="280"/>
      <c r="G923" s="349"/>
      <c r="H923" s="280" t="str">
        <f aca="false">IF(G923="","",IF(LEN(G923)&gt;14,G923,REPLACE(REPLACE(G923,1,3,"XXX"),13,2,"XX")))</f>
        <v/>
      </c>
      <c r="I923" s="250"/>
      <c r="J923" s="250"/>
      <c r="K923" s="250"/>
      <c r="L923" s="303"/>
      <c r="M923" s="287"/>
      <c r="N923" s="287"/>
      <c r="O923" s="287"/>
      <c r="P923" s="287"/>
      <c r="Q923" s="287"/>
      <c r="R923" s="287"/>
      <c r="S923" s="287"/>
      <c r="T923" s="287"/>
      <c r="U923" s="287"/>
      <c r="V923" s="287"/>
      <c r="W923" s="287"/>
      <c r="X923" s="287"/>
      <c r="Y923" s="287"/>
      <c r="Z923" s="287"/>
    </row>
    <row r="924" customFormat="false" ht="12.75" hidden="false" customHeight="true" outlineLevel="0" collapsed="false">
      <c r="A924" s="302" t="n">
        <v>921</v>
      </c>
      <c r="B924" s="303"/>
      <c r="C924" s="251"/>
      <c r="D924" s="278"/>
      <c r="E924" s="253"/>
      <c r="F924" s="280"/>
      <c r="G924" s="349"/>
      <c r="H924" s="280" t="str">
        <f aca="false">IF(G924="","",IF(LEN(G924)&gt;14,G924,REPLACE(REPLACE(G924,1,3,"XXX"),13,2,"XX")))</f>
        <v/>
      </c>
      <c r="I924" s="250"/>
      <c r="J924" s="250"/>
      <c r="K924" s="250"/>
      <c r="L924" s="303"/>
      <c r="M924" s="287"/>
      <c r="N924" s="287"/>
      <c r="O924" s="287"/>
      <c r="P924" s="287"/>
      <c r="Q924" s="287"/>
      <c r="R924" s="287"/>
      <c r="S924" s="287"/>
      <c r="T924" s="287"/>
      <c r="U924" s="287"/>
      <c r="V924" s="287"/>
      <c r="W924" s="287"/>
      <c r="X924" s="287"/>
      <c r="Y924" s="287"/>
      <c r="Z924" s="287"/>
    </row>
    <row r="925" customFormat="false" ht="12.75" hidden="false" customHeight="true" outlineLevel="0" collapsed="false">
      <c r="A925" s="302" t="n">
        <v>922</v>
      </c>
      <c r="B925" s="303"/>
      <c r="C925" s="251"/>
      <c r="D925" s="278"/>
      <c r="E925" s="253"/>
      <c r="F925" s="280"/>
      <c r="G925" s="349"/>
      <c r="H925" s="280" t="str">
        <f aca="false">IF(G925="","",IF(LEN(G925)&gt;14,G925,REPLACE(REPLACE(G925,1,3,"XXX"),13,2,"XX")))</f>
        <v/>
      </c>
      <c r="I925" s="250"/>
      <c r="J925" s="250"/>
      <c r="K925" s="250"/>
      <c r="L925" s="303"/>
      <c r="M925" s="287"/>
      <c r="N925" s="287"/>
      <c r="O925" s="287"/>
      <c r="P925" s="287"/>
      <c r="Q925" s="287"/>
      <c r="R925" s="287"/>
      <c r="S925" s="287"/>
      <c r="T925" s="287"/>
      <c r="U925" s="287"/>
      <c r="V925" s="287"/>
      <c r="W925" s="287"/>
      <c r="X925" s="287"/>
      <c r="Y925" s="287"/>
      <c r="Z925" s="287"/>
    </row>
    <row r="926" customFormat="false" ht="12.75" hidden="false" customHeight="true" outlineLevel="0" collapsed="false">
      <c r="A926" s="302" t="n">
        <v>923</v>
      </c>
      <c r="B926" s="303"/>
      <c r="C926" s="251"/>
      <c r="D926" s="278"/>
      <c r="E926" s="253"/>
      <c r="F926" s="280"/>
      <c r="G926" s="349"/>
      <c r="H926" s="280" t="str">
        <f aca="false">IF(G926="","",IF(LEN(G926)&gt;14,G926,REPLACE(REPLACE(G926,1,3,"XXX"),13,2,"XX")))</f>
        <v/>
      </c>
      <c r="I926" s="250"/>
      <c r="J926" s="250"/>
      <c r="K926" s="250"/>
      <c r="L926" s="303"/>
      <c r="M926" s="287"/>
      <c r="N926" s="287"/>
      <c r="O926" s="287"/>
      <c r="P926" s="287"/>
      <c r="Q926" s="287"/>
      <c r="R926" s="287"/>
      <c r="S926" s="287"/>
      <c r="T926" s="287"/>
      <c r="U926" s="287"/>
      <c r="V926" s="287"/>
      <c r="W926" s="287"/>
      <c r="X926" s="287"/>
      <c r="Y926" s="287"/>
      <c r="Z926" s="287"/>
    </row>
    <row r="927" customFormat="false" ht="12.75" hidden="false" customHeight="true" outlineLevel="0" collapsed="false">
      <c r="A927" s="302" t="n">
        <v>924</v>
      </c>
      <c r="B927" s="303"/>
      <c r="C927" s="251"/>
      <c r="D927" s="278"/>
      <c r="E927" s="253"/>
      <c r="F927" s="280"/>
      <c r="G927" s="349"/>
      <c r="H927" s="280" t="str">
        <f aca="false">IF(G927="","",IF(LEN(G927)&gt;14,G927,REPLACE(REPLACE(G927,1,3,"XXX"),13,2,"XX")))</f>
        <v/>
      </c>
      <c r="I927" s="250"/>
      <c r="J927" s="250"/>
      <c r="K927" s="250"/>
      <c r="L927" s="303"/>
      <c r="M927" s="287"/>
      <c r="N927" s="287"/>
      <c r="O927" s="287"/>
      <c r="P927" s="287"/>
      <c r="Q927" s="287"/>
      <c r="R927" s="287"/>
      <c r="S927" s="287"/>
      <c r="T927" s="287"/>
      <c r="U927" s="287"/>
      <c r="V927" s="287"/>
      <c r="W927" s="287"/>
      <c r="X927" s="287"/>
      <c r="Y927" s="287"/>
      <c r="Z927" s="287"/>
    </row>
    <row r="928" customFormat="false" ht="12.75" hidden="false" customHeight="true" outlineLevel="0" collapsed="false">
      <c r="A928" s="302" t="n">
        <v>925</v>
      </c>
      <c r="B928" s="303"/>
      <c r="C928" s="251"/>
      <c r="D928" s="278"/>
      <c r="E928" s="253"/>
      <c r="F928" s="280"/>
      <c r="G928" s="349"/>
      <c r="H928" s="280" t="str">
        <f aca="false">IF(G928="","",IF(LEN(G928)&gt;14,G928,REPLACE(REPLACE(G928,1,3,"XXX"),13,2,"XX")))</f>
        <v/>
      </c>
      <c r="I928" s="250"/>
      <c r="J928" s="250"/>
      <c r="K928" s="250"/>
      <c r="L928" s="303"/>
      <c r="M928" s="287"/>
      <c r="N928" s="287"/>
      <c r="O928" s="287"/>
      <c r="P928" s="287"/>
      <c r="Q928" s="287"/>
      <c r="R928" s="287"/>
      <c r="S928" s="287"/>
      <c r="T928" s="287"/>
      <c r="U928" s="287"/>
      <c r="V928" s="287"/>
      <c r="W928" s="287"/>
      <c r="X928" s="287"/>
      <c r="Y928" s="287"/>
      <c r="Z928" s="287"/>
    </row>
    <row r="929" customFormat="false" ht="12.75" hidden="false" customHeight="true" outlineLevel="0" collapsed="false">
      <c r="A929" s="302" t="n">
        <v>926</v>
      </c>
      <c r="B929" s="303"/>
      <c r="C929" s="251"/>
      <c r="D929" s="278"/>
      <c r="E929" s="253"/>
      <c r="F929" s="280"/>
      <c r="G929" s="349"/>
      <c r="H929" s="280" t="str">
        <f aca="false">IF(G929="","",IF(LEN(G929)&gt;14,G929,REPLACE(REPLACE(G929,1,3,"XXX"),13,2,"XX")))</f>
        <v/>
      </c>
      <c r="I929" s="250"/>
      <c r="J929" s="250"/>
      <c r="K929" s="250"/>
      <c r="L929" s="303"/>
      <c r="M929" s="287"/>
      <c r="N929" s="287"/>
      <c r="O929" s="287"/>
      <c r="P929" s="287"/>
      <c r="Q929" s="287"/>
      <c r="R929" s="287"/>
      <c r="S929" s="287"/>
      <c r="T929" s="287"/>
      <c r="U929" s="287"/>
      <c r="V929" s="287"/>
      <c r="W929" s="287"/>
      <c r="X929" s="287"/>
      <c r="Y929" s="287"/>
      <c r="Z929" s="287"/>
    </row>
    <row r="930" customFormat="false" ht="12.75" hidden="false" customHeight="true" outlineLevel="0" collapsed="false">
      <c r="A930" s="302" t="n">
        <v>927</v>
      </c>
      <c r="B930" s="303"/>
      <c r="C930" s="251"/>
      <c r="D930" s="278"/>
      <c r="E930" s="253"/>
      <c r="F930" s="280"/>
      <c r="G930" s="349"/>
      <c r="H930" s="280" t="str">
        <f aca="false">IF(G930="","",IF(LEN(G930)&gt;14,G930,REPLACE(REPLACE(G930,1,3,"XXX"),13,2,"XX")))</f>
        <v/>
      </c>
      <c r="I930" s="250"/>
      <c r="J930" s="250"/>
      <c r="K930" s="250"/>
      <c r="L930" s="303"/>
      <c r="M930" s="287"/>
      <c r="N930" s="287"/>
      <c r="O930" s="287"/>
      <c r="P930" s="287"/>
      <c r="Q930" s="287"/>
      <c r="R930" s="287"/>
      <c r="S930" s="287"/>
      <c r="T930" s="287"/>
      <c r="U930" s="287"/>
      <c r="V930" s="287"/>
      <c r="W930" s="287"/>
      <c r="X930" s="287"/>
      <c r="Y930" s="287"/>
      <c r="Z930" s="287"/>
    </row>
    <row r="931" customFormat="false" ht="12.75" hidden="false" customHeight="true" outlineLevel="0" collapsed="false">
      <c r="A931" s="302" t="n">
        <v>928</v>
      </c>
      <c r="B931" s="303"/>
      <c r="C931" s="251"/>
      <c r="D931" s="278"/>
      <c r="E931" s="253"/>
      <c r="F931" s="280"/>
      <c r="G931" s="349"/>
      <c r="H931" s="280" t="str">
        <f aca="false">IF(G931="","",IF(LEN(G931)&gt;14,G931,REPLACE(REPLACE(G931,1,3,"XXX"),13,2,"XX")))</f>
        <v/>
      </c>
      <c r="I931" s="250"/>
      <c r="J931" s="250"/>
      <c r="K931" s="250"/>
      <c r="L931" s="303"/>
      <c r="M931" s="287"/>
      <c r="N931" s="287"/>
      <c r="O931" s="287"/>
      <c r="P931" s="287"/>
      <c r="Q931" s="287"/>
      <c r="R931" s="287"/>
      <c r="S931" s="287"/>
      <c r="T931" s="287"/>
      <c r="U931" s="287"/>
      <c r="V931" s="287"/>
      <c r="W931" s="287"/>
      <c r="X931" s="287"/>
      <c r="Y931" s="287"/>
      <c r="Z931" s="287"/>
    </row>
    <row r="932" customFormat="false" ht="12.75" hidden="false" customHeight="true" outlineLevel="0" collapsed="false">
      <c r="A932" s="302" t="n">
        <v>929</v>
      </c>
      <c r="B932" s="303"/>
      <c r="C932" s="251"/>
      <c r="D932" s="278"/>
      <c r="E932" s="253"/>
      <c r="F932" s="280"/>
      <c r="G932" s="349"/>
      <c r="H932" s="280" t="str">
        <f aca="false">IF(G932="","",IF(LEN(G932)&gt;14,G932,REPLACE(REPLACE(G932,1,3,"XXX"),13,2,"XX")))</f>
        <v/>
      </c>
      <c r="I932" s="250"/>
      <c r="J932" s="250"/>
      <c r="K932" s="250"/>
      <c r="L932" s="303"/>
      <c r="M932" s="287"/>
      <c r="N932" s="287"/>
      <c r="O932" s="287"/>
      <c r="P932" s="287"/>
      <c r="Q932" s="287"/>
      <c r="R932" s="287"/>
      <c r="S932" s="287"/>
      <c r="T932" s="287"/>
      <c r="U932" s="287"/>
      <c r="V932" s="287"/>
      <c r="W932" s="287"/>
      <c r="X932" s="287"/>
      <c r="Y932" s="287"/>
      <c r="Z932" s="287"/>
    </row>
    <row r="933" customFormat="false" ht="12.75" hidden="false" customHeight="true" outlineLevel="0" collapsed="false">
      <c r="A933" s="302" t="n">
        <v>930</v>
      </c>
      <c r="B933" s="303"/>
      <c r="C933" s="251"/>
      <c r="D933" s="278"/>
      <c r="E933" s="253"/>
      <c r="F933" s="280"/>
      <c r="G933" s="349"/>
      <c r="H933" s="280" t="str">
        <f aca="false">IF(G933="","",IF(LEN(G933)&gt;14,G933,REPLACE(REPLACE(G933,1,3,"XXX"),13,2,"XX")))</f>
        <v/>
      </c>
      <c r="I933" s="250"/>
      <c r="J933" s="250"/>
      <c r="K933" s="250"/>
      <c r="L933" s="303"/>
      <c r="M933" s="287"/>
      <c r="N933" s="287"/>
      <c r="O933" s="287"/>
      <c r="P933" s="287"/>
      <c r="Q933" s="287"/>
      <c r="R933" s="287"/>
      <c r="S933" s="287"/>
      <c r="T933" s="287"/>
      <c r="U933" s="287"/>
      <c r="V933" s="287"/>
      <c r="W933" s="287"/>
      <c r="X933" s="287"/>
      <c r="Y933" s="287"/>
      <c r="Z933" s="287"/>
    </row>
    <row r="934" customFormat="false" ht="12.75" hidden="false" customHeight="true" outlineLevel="0" collapsed="false">
      <c r="A934" s="302" t="n">
        <v>931</v>
      </c>
      <c r="B934" s="303"/>
      <c r="C934" s="251"/>
      <c r="D934" s="278"/>
      <c r="E934" s="253"/>
      <c r="F934" s="280"/>
      <c r="G934" s="349"/>
      <c r="H934" s="280" t="str">
        <f aca="false">IF(G934="","",IF(LEN(G934)&gt;14,G934,REPLACE(REPLACE(G934,1,3,"XXX"),13,2,"XX")))</f>
        <v/>
      </c>
      <c r="I934" s="250"/>
      <c r="J934" s="250"/>
      <c r="K934" s="250"/>
      <c r="L934" s="303"/>
      <c r="M934" s="287"/>
      <c r="N934" s="287"/>
      <c r="O934" s="287"/>
      <c r="P934" s="287"/>
      <c r="Q934" s="287"/>
      <c r="R934" s="287"/>
      <c r="S934" s="287"/>
      <c r="T934" s="287"/>
      <c r="U934" s="287"/>
      <c r="V934" s="287"/>
      <c r="W934" s="287"/>
      <c r="X934" s="287"/>
      <c r="Y934" s="287"/>
      <c r="Z934" s="287"/>
    </row>
    <row r="935" customFormat="false" ht="12.75" hidden="false" customHeight="true" outlineLevel="0" collapsed="false">
      <c r="A935" s="302" t="n">
        <v>932</v>
      </c>
      <c r="B935" s="303"/>
      <c r="C935" s="251"/>
      <c r="D935" s="278"/>
      <c r="E935" s="253"/>
      <c r="F935" s="280"/>
      <c r="G935" s="349"/>
      <c r="H935" s="280" t="str">
        <f aca="false">IF(G935="","",IF(LEN(G935)&gt;14,G935,REPLACE(REPLACE(G935,1,3,"XXX"),13,2,"XX")))</f>
        <v/>
      </c>
      <c r="I935" s="250"/>
      <c r="J935" s="250"/>
      <c r="K935" s="250"/>
      <c r="L935" s="303"/>
      <c r="M935" s="287"/>
      <c r="N935" s="287"/>
      <c r="O935" s="287"/>
      <c r="P935" s="287"/>
      <c r="Q935" s="287"/>
      <c r="R935" s="287"/>
      <c r="S935" s="287"/>
      <c r="T935" s="287"/>
      <c r="U935" s="287"/>
      <c r="V935" s="287"/>
      <c r="W935" s="287"/>
      <c r="X935" s="287"/>
      <c r="Y935" s="287"/>
      <c r="Z935" s="287"/>
    </row>
    <row r="936" customFormat="false" ht="12.75" hidden="false" customHeight="true" outlineLevel="0" collapsed="false">
      <c r="A936" s="302" t="n">
        <v>933</v>
      </c>
      <c r="B936" s="303"/>
      <c r="C936" s="251"/>
      <c r="D936" s="278"/>
      <c r="E936" s="253"/>
      <c r="F936" s="280"/>
      <c r="G936" s="349"/>
      <c r="H936" s="280" t="str">
        <f aca="false">IF(G936="","",IF(LEN(G936)&gt;14,G936,REPLACE(REPLACE(G936,1,3,"XXX"),13,2,"XX")))</f>
        <v/>
      </c>
      <c r="I936" s="250"/>
      <c r="J936" s="250"/>
      <c r="K936" s="250"/>
      <c r="L936" s="303"/>
      <c r="M936" s="287"/>
      <c r="N936" s="287"/>
      <c r="O936" s="287"/>
      <c r="P936" s="287"/>
      <c r="Q936" s="287"/>
      <c r="R936" s="287"/>
      <c r="S936" s="287"/>
      <c r="T936" s="287"/>
      <c r="U936" s="287"/>
      <c r="V936" s="287"/>
      <c r="W936" s="287"/>
      <c r="X936" s="287"/>
      <c r="Y936" s="287"/>
      <c r="Z936" s="287"/>
    </row>
    <row r="937" customFormat="false" ht="12.75" hidden="false" customHeight="true" outlineLevel="0" collapsed="false">
      <c r="A937" s="302" t="n">
        <v>934</v>
      </c>
      <c r="B937" s="303"/>
      <c r="C937" s="251"/>
      <c r="D937" s="278"/>
      <c r="E937" s="253"/>
      <c r="F937" s="280"/>
      <c r="G937" s="349"/>
      <c r="H937" s="280" t="str">
        <f aca="false">IF(G937="","",IF(LEN(G937)&gt;14,G937,REPLACE(REPLACE(G937,1,3,"XXX"),13,2,"XX")))</f>
        <v/>
      </c>
      <c r="I937" s="250"/>
      <c r="J937" s="250"/>
      <c r="K937" s="250"/>
      <c r="L937" s="303"/>
      <c r="M937" s="287"/>
      <c r="N937" s="287"/>
      <c r="O937" s="287"/>
      <c r="P937" s="287"/>
      <c r="Q937" s="287"/>
      <c r="R937" s="287"/>
      <c r="S937" s="287"/>
      <c r="T937" s="287"/>
      <c r="U937" s="287"/>
      <c r="V937" s="287"/>
      <c r="W937" s="287"/>
      <c r="X937" s="287"/>
      <c r="Y937" s="287"/>
      <c r="Z937" s="287"/>
    </row>
    <row r="938" customFormat="false" ht="12.75" hidden="false" customHeight="true" outlineLevel="0" collapsed="false">
      <c r="A938" s="302" t="n">
        <v>935</v>
      </c>
      <c r="B938" s="303"/>
      <c r="C938" s="251"/>
      <c r="D938" s="278"/>
      <c r="E938" s="253"/>
      <c r="F938" s="280"/>
      <c r="G938" s="349"/>
      <c r="H938" s="280" t="str">
        <f aca="false">IF(G938="","",IF(LEN(G938)&gt;14,G938,REPLACE(REPLACE(G938,1,3,"XXX"),13,2,"XX")))</f>
        <v/>
      </c>
      <c r="I938" s="250"/>
      <c r="J938" s="250"/>
      <c r="K938" s="250"/>
      <c r="L938" s="303"/>
      <c r="M938" s="287"/>
      <c r="N938" s="287"/>
      <c r="O938" s="287"/>
      <c r="P938" s="287"/>
      <c r="Q938" s="287"/>
      <c r="R938" s="287"/>
      <c r="S938" s="287"/>
      <c r="T938" s="287"/>
      <c r="U938" s="287"/>
      <c r="V938" s="287"/>
      <c r="W938" s="287"/>
      <c r="X938" s="287"/>
      <c r="Y938" s="287"/>
      <c r="Z938" s="287"/>
    </row>
    <row r="939" customFormat="false" ht="12.75" hidden="false" customHeight="true" outlineLevel="0" collapsed="false">
      <c r="A939" s="302" t="n">
        <v>936</v>
      </c>
      <c r="B939" s="303"/>
      <c r="C939" s="251"/>
      <c r="D939" s="278"/>
      <c r="E939" s="253"/>
      <c r="F939" s="280"/>
      <c r="G939" s="349"/>
      <c r="H939" s="280" t="str">
        <f aca="false">IF(G939="","",IF(LEN(G939)&gt;14,G939,REPLACE(REPLACE(G939,1,3,"XXX"),13,2,"XX")))</f>
        <v/>
      </c>
      <c r="I939" s="250"/>
      <c r="J939" s="250"/>
      <c r="K939" s="250"/>
      <c r="L939" s="303"/>
      <c r="M939" s="287"/>
      <c r="N939" s="287"/>
      <c r="O939" s="287"/>
      <c r="P939" s="287"/>
      <c r="Q939" s="287"/>
      <c r="R939" s="287"/>
      <c r="S939" s="287"/>
      <c r="T939" s="287"/>
      <c r="U939" s="287"/>
      <c r="V939" s="287"/>
      <c r="W939" s="287"/>
      <c r="X939" s="287"/>
      <c r="Y939" s="287"/>
      <c r="Z939" s="287"/>
    </row>
    <row r="940" customFormat="false" ht="12.75" hidden="false" customHeight="true" outlineLevel="0" collapsed="false">
      <c r="A940" s="302" t="n">
        <v>937</v>
      </c>
      <c r="B940" s="303"/>
      <c r="C940" s="251"/>
      <c r="D940" s="278"/>
      <c r="E940" s="253"/>
      <c r="F940" s="280"/>
      <c r="G940" s="349"/>
      <c r="H940" s="280" t="str">
        <f aca="false">IF(G940="","",IF(LEN(G940)&gt;14,G940,REPLACE(REPLACE(G940,1,3,"XXX"),13,2,"XX")))</f>
        <v/>
      </c>
      <c r="I940" s="250"/>
      <c r="J940" s="250"/>
      <c r="K940" s="250"/>
      <c r="L940" s="303"/>
      <c r="M940" s="287"/>
      <c r="N940" s="287"/>
      <c r="O940" s="287"/>
      <c r="P940" s="287"/>
      <c r="Q940" s="287"/>
      <c r="R940" s="287"/>
      <c r="S940" s="287"/>
      <c r="T940" s="287"/>
      <c r="U940" s="287"/>
      <c r="V940" s="287"/>
      <c r="W940" s="287"/>
      <c r="X940" s="287"/>
      <c r="Y940" s="287"/>
      <c r="Z940" s="287"/>
    </row>
    <row r="941" customFormat="false" ht="12.75" hidden="false" customHeight="true" outlineLevel="0" collapsed="false">
      <c r="A941" s="302" t="n">
        <v>938</v>
      </c>
      <c r="B941" s="303"/>
      <c r="C941" s="251"/>
      <c r="D941" s="278"/>
      <c r="E941" s="253"/>
      <c r="F941" s="280"/>
      <c r="G941" s="349"/>
      <c r="H941" s="280" t="str">
        <f aca="false">IF(G941="","",IF(LEN(G941)&gt;14,G941,REPLACE(REPLACE(G941,1,3,"XXX"),13,2,"XX")))</f>
        <v/>
      </c>
      <c r="I941" s="250"/>
      <c r="J941" s="250"/>
      <c r="K941" s="250"/>
      <c r="L941" s="303"/>
      <c r="M941" s="287"/>
      <c r="N941" s="287"/>
      <c r="O941" s="287"/>
      <c r="P941" s="287"/>
      <c r="Q941" s="287"/>
      <c r="R941" s="287"/>
      <c r="S941" s="287"/>
      <c r="T941" s="287"/>
      <c r="U941" s="287"/>
      <c r="V941" s="287"/>
      <c r="W941" s="287"/>
      <c r="X941" s="287"/>
      <c r="Y941" s="287"/>
      <c r="Z941" s="287"/>
    </row>
    <row r="942" customFormat="false" ht="12.75" hidden="false" customHeight="true" outlineLevel="0" collapsed="false">
      <c r="A942" s="302" t="n">
        <v>939</v>
      </c>
      <c r="B942" s="303"/>
      <c r="C942" s="251"/>
      <c r="D942" s="278"/>
      <c r="E942" s="253"/>
      <c r="F942" s="280"/>
      <c r="G942" s="349"/>
      <c r="H942" s="280" t="str">
        <f aca="false">IF(G942="","",IF(LEN(G942)&gt;14,G942,REPLACE(REPLACE(G942,1,3,"XXX"),13,2,"XX")))</f>
        <v/>
      </c>
      <c r="I942" s="250"/>
      <c r="J942" s="250"/>
      <c r="K942" s="250"/>
      <c r="L942" s="303"/>
      <c r="M942" s="287"/>
      <c r="N942" s="287"/>
      <c r="O942" s="287"/>
      <c r="P942" s="287"/>
      <c r="Q942" s="287"/>
      <c r="R942" s="287"/>
      <c r="S942" s="287"/>
      <c r="T942" s="287"/>
      <c r="U942" s="287"/>
      <c r="V942" s="287"/>
      <c r="W942" s="287"/>
      <c r="X942" s="287"/>
      <c r="Y942" s="287"/>
      <c r="Z942" s="287"/>
    </row>
    <row r="943" customFormat="false" ht="12.75" hidden="false" customHeight="true" outlineLevel="0" collapsed="false">
      <c r="A943" s="302" t="n">
        <v>940</v>
      </c>
      <c r="B943" s="303"/>
      <c r="C943" s="251"/>
      <c r="D943" s="278"/>
      <c r="E943" s="253"/>
      <c r="F943" s="280"/>
      <c r="G943" s="349"/>
      <c r="H943" s="280" t="str">
        <f aca="false">IF(G943="","",IF(LEN(G943)&gt;14,G943,REPLACE(REPLACE(G943,1,3,"XXX"),13,2,"XX")))</f>
        <v/>
      </c>
      <c r="I943" s="250"/>
      <c r="J943" s="250"/>
      <c r="K943" s="250"/>
      <c r="L943" s="303"/>
      <c r="M943" s="287"/>
      <c r="N943" s="287"/>
      <c r="O943" s="287"/>
      <c r="P943" s="287"/>
      <c r="Q943" s="287"/>
      <c r="R943" s="287"/>
      <c r="S943" s="287"/>
      <c r="T943" s="287"/>
      <c r="U943" s="287"/>
      <c r="V943" s="287"/>
      <c r="W943" s="287"/>
      <c r="X943" s="287"/>
      <c r="Y943" s="287"/>
      <c r="Z943" s="287"/>
    </row>
    <row r="944" customFormat="false" ht="12.75" hidden="false" customHeight="true" outlineLevel="0" collapsed="false">
      <c r="A944" s="302" t="n">
        <v>941</v>
      </c>
      <c r="B944" s="303"/>
      <c r="C944" s="251"/>
      <c r="D944" s="278"/>
      <c r="E944" s="253"/>
      <c r="F944" s="280"/>
      <c r="G944" s="349"/>
      <c r="H944" s="280" t="str">
        <f aca="false">IF(G944="","",IF(LEN(G944)&gt;14,G944,REPLACE(REPLACE(G944,1,3,"XXX"),13,2,"XX")))</f>
        <v/>
      </c>
      <c r="I944" s="250"/>
      <c r="J944" s="250"/>
      <c r="K944" s="250"/>
      <c r="L944" s="303"/>
      <c r="M944" s="287"/>
      <c r="N944" s="287"/>
      <c r="O944" s="287"/>
      <c r="P944" s="287"/>
      <c r="Q944" s="287"/>
      <c r="R944" s="287"/>
      <c r="S944" s="287"/>
      <c r="T944" s="287"/>
      <c r="U944" s="287"/>
      <c r="V944" s="287"/>
      <c r="W944" s="287"/>
      <c r="X944" s="287"/>
      <c r="Y944" s="287"/>
      <c r="Z944" s="287"/>
    </row>
    <row r="945" customFormat="false" ht="12.75" hidden="false" customHeight="true" outlineLevel="0" collapsed="false">
      <c r="A945" s="302" t="n">
        <v>942</v>
      </c>
      <c r="B945" s="303"/>
      <c r="C945" s="251"/>
      <c r="D945" s="278"/>
      <c r="E945" s="253"/>
      <c r="F945" s="280"/>
      <c r="G945" s="349"/>
      <c r="H945" s="280" t="str">
        <f aca="false">IF(G945="","",IF(LEN(G945)&gt;14,G945,REPLACE(REPLACE(G945,1,3,"XXX"),13,2,"XX")))</f>
        <v/>
      </c>
      <c r="I945" s="250"/>
      <c r="J945" s="250"/>
      <c r="K945" s="250"/>
      <c r="L945" s="303"/>
      <c r="M945" s="287"/>
      <c r="N945" s="287"/>
      <c r="O945" s="287"/>
      <c r="P945" s="287"/>
      <c r="Q945" s="287"/>
      <c r="R945" s="287"/>
      <c r="S945" s="287"/>
      <c r="T945" s="287"/>
      <c r="U945" s="287"/>
      <c r="V945" s="287"/>
      <c r="W945" s="287"/>
      <c r="X945" s="287"/>
      <c r="Y945" s="287"/>
      <c r="Z945" s="287"/>
    </row>
    <row r="946" customFormat="false" ht="12.75" hidden="false" customHeight="true" outlineLevel="0" collapsed="false">
      <c r="A946" s="302" t="n">
        <v>943</v>
      </c>
      <c r="B946" s="303"/>
      <c r="C946" s="251"/>
      <c r="D946" s="278"/>
      <c r="E946" s="253"/>
      <c r="F946" s="280"/>
      <c r="G946" s="349"/>
      <c r="H946" s="280" t="str">
        <f aca="false">IF(G946="","",IF(LEN(G946)&gt;14,G946,REPLACE(REPLACE(G946,1,3,"XXX"),13,2,"XX")))</f>
        <v/>
      </c>
      <c r="I946" s="250"/>
      <c r="J946" s="250"/>
      <c r="K946" s="250"/>
      <c r="L946" s="303"/>
      <c r="M946" s="287"/>
      <c r="N946" s="287"/>
      <c r="O946" s="287"/>
      <c r="P946" s="287"/>
      <c r="Q946" s="287"/>
      <c r="R946" s="287"/>
      <c r="S946" s="287"/>
      <c r="T946" s="287"/>
      <c r="U946" s="287"/>
      <c r="V946" s="287"/>
      <c r="W946" s="287"/>
      <c r="X946" s="287"/>
      <c r="Y946" s="287"/>
      <c r="Z946" s="287"/>
    </row>
    <row r="947" customFormat="false" ht="12.75" hidden="false" customHeight="true" outlineLevel="0" collapsed="false">
      <c r="A947" s="302" t="n">
        <v>944</v>
      </c>
      <c r="B947" s="303"/>
      <c r="C947" s="251"/>
      <c r="D947" s="278"/>
      <c r="E947" s="253"/>
      <c r="F947" s="280"/>
      <c r="G947" s="349"/>
      <c r="H947" s="280" t="str">
        <f aca="false">IF(G947="","",IF(LEN(G947)&gt;14,G947,REPLACE(REPLACE(G947,1,3,"XXX"),13,2,"XX")))</f>
        <v/>
      </c>
      <c r="I947" s="250"/>
      <c r="J947" s="250"/>
      <c r="K947" s="250"/>
      <c r="L947" s="303"/>
      <c r="M947" s="287"/>
      <c r="N947" s="287"/>
      <c r="O947" s="287"/>
      <c r="P947" s="287"/>
      <c r="Q947" s="287"/>
      <c r="R947" s="287"/>
      <c r="S947" s="287"/>
      <c r="T947" s="287"/>
      <c r="U947" s="287"/>
      <c r="V947" s="287"/>
      <c r="W947" s="287"/>
      <c r="X947" s="287"/>
      <c r="Y947" s="287"/>
      <c r="Z947" s="287"/>
    </row>
    <row r="948" customFormat="false" ht="12.75" hidden="false" customHeight="true" outlineLevel="0" collapsed="false">
      <c r="A948" s="302" t="n">
        <v>945</v>
      </c>
      <c r="B948" s="303"/>
      <c r="C948" s="251"/>
      <c r="D948" s="278"/>
      <c r="E948" s="253"/>
      <c r="F948" s="280"/>
      <c r="G948" s="349"/>
      <c r="H948" s="280" t="str">
        <f aca="false">IF(G948="","",IF(LEN(G948)&gt;14,G948,REPLACE(REPLACE(G948,1,3,"XXX"),13,2,"XX")))</f>
        <v/>
      </c>
      <c r="I948" s="250"/>
      <c r="J948" s="250"/>
      <c r="K948" s="250"/>
      <c r="L948" s="303"/>
      <c r="M948" s="287"/>
      <c r="N948" s="287"/>
      <c r="O948" s="287"/>
      <c r="P948" s="287"/>
      <c r="Q948" s="287"/>
      <c r="R948" s="287"/>
      <c r="S948" s="287"/>
      <c r="T948" s="287"/>
      <c r="U948" s="287"/>
      <c r="V948" s="287"/>
      <c r="W948" s="287"/>
      <c r="X948" s="287"/>
      <c r="Y948" s="287"/>
      <c r="Z948" s="287"/>
    </row>
    <row r="949" customFormat="false" ht="12.75" hidden="false" customHeight="true" outlineLevel="0" collapsed="false">
      <c r="A949" s="302" t="n">
        <v>946</v>
      </c>
      <c r="B949" s="303"/>
      <c r="C949" s="251"/>
      <c r="D949" s="278"/>
      <c r="E949" s="253"/>
      <c r="F949" s="280"/>
      <c r="G949" s="349"/>
      <c r="H949" s="280" t="str">
        <f aca="false">IF(G949="","",IF(LEN(G949)&gt;14,G949,REPLACE(REPLACE(G949,1,3,"XXX"),13,2,"XX")))</f>
        <v/>
      </c>
      <c r="I949" s="250"/>
      <c r="J949" s="250"/>
      <c r="K949" s="250"/>
      <c r="L949" s="303"/>
      <c r="M949" s="287"/>
      <c r="N949" s="287"/>
      <c r="O949" s="287"/>
      <c r="P949" s="287"/>
      <c r="Q949" s="287"/>
      <c r="R949" s="287"/>
      <c r="S949" s="287"/>
      <c r="T949" s="287"/>
      <c r="U949" s="287"/>
      <c r="V949" s="287"/>
      <c r="W949" s="287"/>
      <c r="X949" s="287"/>
      <c r="Y949" s="287"/>
      <c r="Z949" s="287"/>
    </row>
    <row r="950" customFormat="false" ht="12.75" hidden="false" customHeight="true" outlineLevel="0" collapsed="false">
      <c r="A950" s="302" t="n">
        <v>947</v>
      </c>
      <c r="B950" s="303"/>
      <c r="C950" s="251"/>
      <c r="D950" s="278"/>
      <c r="E950" s="253"/>
      <c r="F950" s="280"/>
      <c r="G950" s="349"/>
      <c r="H950" s="280" t="str">
        <f aca="false">IF(G950="","",IF(LEN(G950)&gt;14,G950,REPLACE(REPLACE(G950,1,3,"XXX"),13,2,"XX")))</f>
        <v/>
      </c>
      <c r="I950" s="250"/>
      <c r="J950" s="250"/>
      <c r="K950" s="250"/>
      <c r="L950" s="303"/>
      <c r="M950" s="287"/>
      <c r="N950" s="287"/>
      <c r="O950" s="287"/>
      <c r="P950" s="287"/>
      <c r="Q950" s="287"/>
      <c r="R950" s="287"/>
      <c r="S950" s="287"/>
      <c r="T950" s="287"/>
      <c r="U950" s="287"/>
      <c r="V950" s="287"/>
      <c r="W950" s="287"/>
      <c r="X950" s="287"/>
      <c r="Y950" s="287"/>
      <c r="Z950" s="287"/>
    </row>
    <row r="951" customFormat="false" ht="12.75" hidden="false" customHeight="true" outlineLevel="0" collapsed="false">
      <c r="A951" s="302" t="n">
        <v>948</v>
      </c>
      <c r="B951" s="303"/>
      <c r="C951" s="251"/>
      <c r="D951" s="278"/>
      <c r="E951" s="253"/>
      <c r="F951" s="280"/>
      <c r="G951" s="349"/>
      <c r="H951" s="280" t="str">
        <f aca="false">IF(G951="","",IF(LEN(G951)&gt;14,G951,REPLACE(REPLACE(G951,1,3,"XXX"),13,2,"XX")))</f>
        <v/>
      </c>
      <c r="I951" s="250"/>
      <c r="J951" s="250"/>
      <c r="K951" s="250"/>
      <c r="L951" s="303"/>
      <c r="M951" s="287"/>
      <c r="N951" s="287"/>
      <c r="O951" s="287"/>
      <c r="P951" s="287"/>
      <c r="Q951" s="287"/>
      <c r="R951" s="287"/>
      <c r="S951" s="287"/>
      <c r="T951" s="287"/>
      <c r="U951" s="287"/>
      <c r="V951" s="287"/>
      <c r="W951" s="287"/>
      <c r="X951" s="287"/>
      <c r="Y951" s="287"/>
      <c r="Z951" s="287"/>
    </row>
    <row r="952" customFormat="false" ht="12.75" hidden="false" customHeight="true" outlineLevel="0" collapsed="false">
      <c r="A952" s="302" t="n">
        <v>949</v>
      </c>
      <c r="B952" s="303"/>
      <c r="C952" s="251"/>
      <c r="D952" s="278"/>
      <c r="E952" s="253"/>
      <c r="F952" s="280"/>
      <c r="G952" s="349"/>
      <c r="H952" s="280" t="str">
        <f aca="false">IF(G952="","",IF(LEN(G952)&gt;14,G952,REPLACE(REPLACE(G952,1,3,"XXX"),13,2,"XX")))</f>
        <v/>
      </c>
      <c r="I952" s="250"/>
      <c r="J952" s="250"/>
      <c r="K952" s="250"/>
      <c r="L952" s="303"/>
      <c r="M952" s="287"/>
      <c r="N952" s="287"/>
      <c r="O952" s="287"/>
      <c r="P952" s="287"/>
      <c r="Q952" s="287"/>
      <c r="R952" s="287"/>
      <c r="S952" s="287"/>
      <c r="T952" s="287"/>
      <c r="U952" s="287"/>
      <c r="V952" s="287"/>
      <c r="W952" s="287"/>
      <c r="X952" s="287"/>
      <c r="Y952" s="287"/>
      <c r="Z952" s="287"/>
    </row>
    <row r="953" customFormat="false" ht="12.75" hidden="false" customHeight="true" outlineLevel="0" collapsed="false">
      <c r="A953" s="302" t="n">
        <v>950</v>
      </c>
      <c r="B953" s="303"/>
      <c r="C953" s="251"/>
      <c r="D953" s="278"/>
      <c r="E953" s="253"/>
      <c r="F953" s="280"/>
      <c r="G953" s="349"/>
      <c r="H953" s="280" t="str">
        <f aca="false">IF(G953="","",IF(LEN(G953)&gt;14,G953,REPLACE(REPLACE(G953,1,3,"XXX"),13,2,"XX")))</f>
        <v/>
      </c>
      <c r="I953" s="250"/>
      <c r="J953" s="250"/>
      <c r="K953" s="250"/>
      <c r="L953" s="303"/>
      <c r="M953" s="287"/>
      <c r="N953" s="287"/>
      <c r="O953" s="287"/>
      <c r="P953" s="287"/>
      <c r="Q953" s="287"/>
      <c r="R953" s="287"/>
      <c r="S953" s="287"/>
      <c r="T953" s="287"/>
      <c r="U953" s="287"/>
      <c r="V953" s="287"/>
      <c r="W953" s="287"/>
      <c r="X953" s="287"/>
      <c r="Y953" s="287"/>
      <c r="Z953" s="287"/>
    </row>
    <row r="954" customFormat="false" ht="12.75" hidden="false" customHeight="true" outlineLevel="0" collapsed="false">
      <c r="A954" s="302" t="n">
        <v>951</v>
      </c>
      <c r="B954" s="303"/>
      <c r="C954" s="251"/>
      <c r="D954" s="278"/>
      <c r="E954" s="253"/>
      <c r="F954" s="280"/>
      <c r="G954" s="349"/>
      <c r="H954" s="280" t="str">
        <f aca="false">IF(G954="","",IF(LEN(G954)&gt;14,G954,REPLACE(REPLACE(G954,1,3,"XXX"),13,2,"XX")))</f>
        <v/>
      </c>
      <c r="I954" s="250"/>
      <c r="J954" s="250"/>
      <c r="K954" s="250"/>
      <c r="L954" s="303"/>
      <c r="M954" s="287"/>
      <c r="N954" s="287"/>
      <c r="O954" s="287"/>
      <c r="P954" s="287"/>
      <c r="Q954" s="287"/>
      <c r="R954" s="287"/>
      <c r="S954" s="287"/>
      <c r="T954" s="287"/>
      <c r="U954" s="287"/>
      <c r="V954" s="287"/>
      <c r="W954" s="287"/>
      <c r="X954" s="287"/>
      <c r="Y954" s="287"/>
      <c r="Z954" s="287"/>
    </row>
    <row r="955" customFormat="false" ht="12.75" hidden="false" customHeight="true" outlineLevel="0" collapsed="false">
      <c r="A955" s="302" t="n">
        <v>952</v>
      </c>
      <c r="B955" s="303"/>
      <c r="C955" s="251"/>
      <c r="D955" s="278"/>
      <c r="E955" s="253"/>
      <c r="F955" s="280"/>
      <c r="G955" s="349"/>
      <c r="H955" s="280" t="str">
        <f aca="false">IF(G955="","",IF(LEN(G955)&gt;14,G955,REPLACE(REPLACE(G955,1,3,"XXX"),13,2,"XX")))</f>
        <v/>
      </c>
      <c r="I955" s="250"/>
      <c r="J955" s="250"/>
      <c r="K955" s="250"/>
      <c r="L955" s="303"/>
      <c r="M955" s="287"/>
      <c r="N955" s="287"/>
      <c r="O955" s="287"/>
      <c r="P955" s="287"/>
      <c r="Q955" s="287"/>
      <c r="R955" s="287"/>
      <c r="S955" s="287"/>
      <c r="T955" s="287"/>
      <c r="U955" s="287"/>
      <c r="V955" s="287"/>
      <c r="W955" s="287"/>
      <c r="X955" s="287"/>
      <c r="Y955" s="287"/>
      <c r="Z955" s="287"/>
    </row>
    <row r="956" customFormat="false" ht="12.75" hidden="false" customHeight="true" outlineLevel="0" collapsed="false">
      <c r="A956" s="302" t="n">
        <v>953</v>
      </c>
      <c r="B956" s="303"/>
      <c r="C956" s="251"/>
      <c r="D956" s="278"/>
      <c r="E956" s="253"/>
      <c r="F956" s="280"/>
      <c r="G956" s="349"/>
      <c r="H956" s="280" t="str">
        <f aca="false">IF(G956="","",IF(LEN(G956)&gt;14,G956,REPLACE(REPLACE(G956,1,3,"XXX"),13,2,"XX")))</f>
        <v/>
      </c>
      <c r="I956" s="250"/>
      <c r="J956" s="250"/>
      <c r="K956" s="250"/>
      <c r="L956" s="303"/>
      <c r="M956" s="287"/>
      <c r="N956" s="287"/>
      <c r="O956" s="287"/>
      <c r="P956" s="287"/>
      <c r="Q956" s="287"/>
      <c r="R956" s="287"/>
      <c r="S956" s="287"/>
      <c r="T956" s="287"/>
      <c r="U956" s="287"/>
      <c r="V956" s="287"/>
      <c r="W956" s="287"/>
      <c r="X956" s="287"/>
      <c r="Y956" s="287"/>
      <c r="Z956" s="287"/>
    </row>
    <row r="957" customFormat="false" ht="12.75" hidden="false" customHeight="true" outlineLevel="0" collapsed="false">
      <c r="A957" s="302" t="n">
        <v>954</v>
      </c>
      <c r="B957" s="303"/>
      <c r="C957" s="251"/>
      <c r="D957" s="278"/>
      <c r="E957" s="253"/>
      <c r="F957" s="280"/>
      <c r="G957" s="349"/>
      <c r="H957" s="280" t="str">
        <f aca="false">IF(G957="","",IF(LEN(G957)&gt;14,G957,REPLACE(REPLACE(G957,1,3,"XXX"),13,2,"XX")))</f>
        <v/>
      </c>
      <c r="I957" s="250"/>
      <c r="J957" s="250"/>
      <c r="K957" s="250"/>
      <c r="L957" s="303"/>
      <c r="M957" s="287"/>
      <c r="N957" s="287"/>
      <c r="O957" s="287"/>
      <c r="P957" s="287"/>
      <c r="Q957" s="287"/>
      <c r="R957" s="287"/>
      <c r="S957" s="287"/>
      <c r="T957" s="287"/>
      <c r="U957" s="287"/>
      <c r="V957" s="287"/>
      <c r="W957" s="287"/>
      <c r="X957" s="287"/>
      <c r="Y957" s="287"/>
      <c r="Z957" s="287"/>
    </row>
    <row r="958" customFormat="false" ht="12.75" hidden="false" customHeight="true" outlineLevel="0" collapsed="false">
      <c r="A958" s="302" t="n">
        <v>955</v>
      </c>
      <c r="B958" s="303"/>
      <c r="C958" s="251"/>
      <c r="D958" s="278"/>
      <c r="E958" s="253"/>
      <c r="F958" s="280"/>
      <c r="G958" s="349"/>
      <c r="H958" s="280" t="str">
        <f aca="false">IF(G958="","",IF(LEN(G958)&gt;14,G958,REPLACE(REPLACE(G958,1,3,"XXX"),13,2,"XX")))</f>
        <v/>
      </c>
      <c r="I958" s="250"/>
      <c r="J958" s="250"/>
      <c r="K958" s="250"/>
      <c r="L958" s="303"/>
      <c r="M958" s="287"/>
      <c r="N958" s="287"/>
      <c r="O958" s="287"/>
      <c r="P958" s="287"/>
      <c r="Q958" s="287"/>
      <c r="R958" s="287"/>
      <c r="S958" s="287"/>
      <c r="T958" s="287"/>
      <c r="U958" s="287"/>
      <c r="V958" s="287"/>
      <c r="W958" s="287"/>
      <c r="X958" s="287"/>
      <c r="Y958" s="287"/>
      <c r="Z958" s="287"/>
    </row>
    <row r="959" customFormat="false" ht="12.75" hidden="false" customHeight="true" outlineLevel="0" collapsed="false">
      <c r="A959" s="302" t="n">
        <v>956</v>
      </c>
      <c r="B959" s="303"/>
      <c r="C959" s="251"/>
      <c r="D959" s="278"/>
      <c r="E959" s="253"/>
      <c r="F959" s="280"/>
      <c r="G959" s="349"/>
      <c r="H959" s="280" t="str">
        <f aca="false">IF(G959="","",IF(LEN(G959)&gt;14,G959,REPLACE(REPLACE(G959,1,3,"XXX"),13,2,"XX")))</f>
        <v/>
      </c>
      <c r="I959" s="250"/>
      <c r="J959" s="250"/>
      <c r="K959" s="250"/>
      <c r="L959" s="303"/>
      <c r="M959" s="287"/>
      <c r="N959" s="287"/>
      <c r="O959" s="287"/>
      <c r="P959" s="287"/>
      <c r="Q959" s="287"/>
      <c r="R959" s="287"/>
      <c r="S959" s="287"/>
      <c r="T959" s="287"/>
      <c r="U959" s="287"/>
      <c r="V959" s="287"/>
      <c r="W959" s="287"/>
      <c r="X959" s="287"/>
      <c r="Y959" s="287"/>
      <c r="Z959" s="287"/>
    </row>
    <row r="960" customFormat="false" ht="12.75" hidden="false" customHeight="true" outlineLevel="0" collapsed="false">
      <c r="A960" s="302" t="n">
        <v>957</v>
      </c>
      <c r="B960" s="303"/>
      <c r="C960" s="251"/>
      <c r="D960" s="278"/>
      <c r="E960" s="253"/>
      <c r="F960" s="280"/>
      <c r="G960" s="349"/>
      <c r="H960" s="280" t="str">
        <f aca="false">IF(G960="","",IF(LEN(G960)&gt;14,G960,REPLACE(REPLACE(G960,1,3,"XXX"),13,2,"XX")))</f>
        <v/>
      </c>
      <c r="I960" s="250"/>
      <c r="J960" s="250"/>
      <c r="K960" s="250"/>
      <c r="L960" s="303"/>
      <c r="M960" s="287"/>
      <c r="N960" s="287"/>
      <c r="O960" s="287"/>
      <c r="P960" s="287"/>
      <c r="Q960" s="287"/>
      <c r="R960" s="287"/>
      <c r="S960" s="287"/>
      <c r="T960" s="287"/>
      <c r="U960" s="287"/>
      <c r="V960" s="287"/>
      <c r="W960" s="287"/>
      <c r="X960" s="287"/>
      <c r="Y960" s="287"/>
      <c r="Z960" s="287"/>
    </row>
    <row r="961" customFormat="false" ht="12.75" hidden="false" customHeight="true" outlineLevel="0" collapsed="false">
      <c r="A961" s="302" t="n">
        <v>958</v>
      </c>
      <c r="B961" s="303"/>
      <c r="C961" s="251"/>
      <c r="D961" s="278"/>
      <c r="E961" s="253"/>
      <c r="F961" s="280"/>
      <c r="G961" s="349"/>
      <c r="H961" s="280" t="str">
        <f aca="false">IF(G961="","",IF(LEN(G961)&gt;14,G961,REPLACE(REPLACE(G961,1,3,"XXX"),13,2,"XX")))</f>
        <v/>
      </c>
      <c r="I961" s="250"/>
      <c r="J961" s="250"/>
      <c r="K961" s="250"/>
      <c r="L961" s="303"/>
      <c r="M961" s="287"/>
      <c r="N961" s="287"/>
      <c r="O961" s="287"/>
      <c r="P961" s="287"/>
      <c r="Q961" s="287"/>
      <c r="R961" s="287"/>
      <c r="S961" s="287"/>
      <c r="T961" s="287"/>
      <c r="U961" s="287"/>
      <c r="V961" s="287"/>
      <c r="W961" s="287"/>
      <c r="X961" s="287"/>
      <c r="Y961" s="287"/>
      <c r="Z961" s="287"/>
    </row>
    <row r="962" customFormat="false" ht="12.75" hidden="false" customHeight="true" outlineLevel="0" collapsed="false">
      <c r="A962" s="302" t="n">
        <v>959</v>
      </c>
      <c r="B962" s="303"/>
      <c r="C962" s="251"/>
      <c r="D962" s="278"/>
      <c r="E962" s="253"/>
      <c r="F962" s="280"/>
      <c r="G962" s="349"/>
      <c r="H962" s="280" t="str">
        <f aca="false">IF(G962="","",IF(LEN(G962)&gt;14,G962,REPLACE(REPLACE(G962,1,3,"XXX"),13,2,"XX")))</f>
        <v/>
      </c>
      <c r="I962" s="250"/>
      <c r="J962" s="250"/>
      <c r="K962" s="250"/>
      <c r="L962" s="303"/>
      <c r="M962" s="287"/>
      <c r="N962" s="287"/>
      <c r="O962" s="287"/>
      <c r="P962" s="287"/>
      <c r="Q962" s="287"/>
      <c r="R962" s="287"/>
      <c r="S962" s="287"/>
      <c r="T962" s="287"/>
      <c r="U962" s="287"/>
      <c r="V962" s="287"/>
      <c r="W962" s="287"/>
      <c r="X962" s="287"/>
      <c r="Y962" s="287"/>
      <c r="Z962" s="287"/>
    </row>
    <row r="963" customFormat="false" ht="12.75" hidden="false" customHeight="true" outlineLevel="0" collapsed="false">
      <c r="A963" s="302" t="n">
        <v>960</v>
      </c>
      <c r="B963" s="303"/>
      <c r="C963" s="251"/>
      <c r="D963" s="278"/>
      <c r="E963" s="253"/>
      <c r="F963" s="280"/>
      <c r="G963" s="349"/>
      <c r="H963" s="280" t="str">
        <f aca="false">IF(G963="","",IF(LEN(G963)&gt;14,G963,REPLACE(REPLACE(G963,1,3,"XXX"),13,2,"XX")))</f>
        <v/>
      </c>
      <c r="I963" s="250"/>
      <c r="J963" s="250"/>
      <c r="K963" s="250"/>
      <c r="L963" s="303"/>
      <c r="M963" s="287"/>
      <c r="N963" s="287"/>
      <c r="O963" s="287"/>
      <c r="P963" s="287"/>
      <c r="Q963" s="287"/>
      <c r="R963" s="287"/>
      <c r="S963" s="287"/>
      <c r="T963" s="287"/>
      <c r="U963" s="287"/>
      <c r="V963" s="287"/>
      <c r="W963" s="287"/>
      <c r="X963" s="287"/>
      <c r="Y963" s="287"/>
      <c r="Z963" s="287"/>
    </row>
    <row r="964" customFormat="false" ht="12.75" hidden="false" customHeight="true" outlineLevel="0" collapsed="false">
      <c r="A964" s="302" t="n">
        <v>961</v>
      </c>
      <c r="B964" s="303"/>
      <c r="C964" s="251"/>
      <c r="D964" s="278"/>
      <c r="E964" s="253"/>
      <c r="F964" s="280"/>
      <c r="G964" s="349"/>
      <c r="H964" s="280" t="str">
        <f aca="false">IF(G964="","",IF(LEN(G964)&gt;14,G964,REPLACE(REPLACE(G964,1,3,"XXX"),13,2,"XX")))</f>
        <v/>
      </c>
      <c r="I964" s="250"/>
      <c r="J964" s="250"/>
      <c r="K964" s="250"/>
      <c r="L964" s="303"/>
      <c r="M964" s="287"/>
      <c r="N964" s="287"/>
      <c r="O964" s="287"/>
      <c r="P964" s="287"/>
      <c r="Q964" s="287"/>
      <c r="R964" s="287"/>
      <c r="S964" s="287"/>
      <c r="T964" s="287"/>
      <c r="U964" s="287"/>
      <c r="V964" s="287"/>
      <c r="W964" s="287"/>
      <c r="X964" s="287"/>
      <c r="Y964" s="287"/>
      <c r="Z964" s="287"/>
    </row>
    <row r="965" customFormat="false" ht="12.75" hidden="false" customHeight="true" outlineLevel="0" collapsed="false">
      <c r="A965" s="302" t="n">
        <v>962</v>
      </c>
      <c r="B965" s="303"/>
      <c r="C965" s="251"/>
      <c r="D965" s="278"/>
      <c r="E965" s="253"/>
      <c r="F965" s="280"/>
      <c r="G965" s="349"/>
      <c r="H965" s="280" t="str">
        <f aca="false">IF(G965="","",IF(LEN(G965)&gt;14,G965,REPLACE(REPLACE(G965,1,3,"XXX"),13,2,"XX")))</f>
        <v/>
      </c>
      <c r="I965" s="250"/>
      <c r="J965" s="250"/>
      <c r="K965" s="250"/>
      <c r="L965" s="303"/>
      <c r="M965" s="287"/>
      <c r="N965" s="287"/>
      <c r="O965" s="287"/>
      <c r="P965" s="287"/>
      <c r="Q965" s="287"/>
      <c r="R965" s="287"/>
      <c r="S965" s="287"/>
      <c r="T965" s="287"/>
      <c r="U965" s="287"/>
      <c r="V965" s="287"/>
      <c r="W965" s="287"/>
      <c r="X965" s="287"/>
      <c r="Y965" s="287"/>
      <c r="Z965" s="287"/>
    </row>
    <row r="966" customFormat="false" ht="12.75" hidden="false" customHeight="true" outlineLevel="0" collapsed="false">
      <c r="A966" s="302" t="n">
        <v>963</v>
      </c>
      <c r="B966" s="303"/>
      <c r="C966" s="251"/>
      <c r="D966" s="278"/>
      <c r="E966" s="253"/>
      <c r="F966" s="280"/>
      <c r="G966" s="349"/>
      <c r="H966" s="280" t="str">
        <f aca="false">IF(G966="","",IF(LEN(G966)&gt;14,G966,REPLACE(REPLACE(G966,1,3,"XXX"),13,2,"XX")))</f>
        <v/>
      </c>
      <c r="I966" s="250"/>
      <c r="J966" s="250"/>
      <c r="K966" s="250"/>
      <c r="L966" s="303"/>
      <c r="M966" s="287"/>
      <c r="N966" s="287"/>
      <c r="O966" s="287"/>
      <c r="P966" s="287"/>
      <c r="Q966" s="287"/>
      <c r="R966" s="287"/>
      <c r="S966" s="287"/>
      <c r="T966" s="287"/>
      <c r="U966" s="287"/>
      <c r="V966" s="287"/>
      <c r="W966" s="287"/>
      <c r="X966" s="287"/>
      <c r="Y966" s="287"/>
      <c r="Z966" s="287"/>
    </row>
    <row r="967" customFormat="false" ht="12.75" hidden="false" customHeight="true" outlineLevel="0" collapsed="false">
      <c r="A967" s="302" t="n">
        <v>964</v>
      </c>
      <c r="B967" s="303"/>
      <c r="C967" s="251"/>
      <c r="D967" s="278"/>
      <c r="E967" s="253"/>
      <c r="F967" s="280"/>
      <c r="G967" s="349"/>
      <c r="H967" s="280" t="str">
        <f aca="false">IF(G967="","",IF(LEN(G967)&gt;14,G967,REPLACE(REPLACE(G967,1,3,"XXX"),13,2,"XX")))</f>
        <v/>
      </c>
      <c r="I967" s="250"/>
      <c r="J967" s="250"/>
      <c r="K967" s="250"/>
      <c r="L967" s="303"/>
      <c r="M967" s="287"/>
      <c r="N967" s="287"/>
      <c r="O967" s="287"/>
      <c r="P967" s="287"/>
      <c r="Q967" s="287"/>
      <c r="R967" s="287"/>
      <c r="S967" s="287"/>
      <c r="T967" s="287"/>
      <c r="U967" s="287"/>
      <c r="V967" s="287"/>
      <c r="W967" s="287"/>
      <c r="X967" s="287"/>
      <c r="Y967" s="287"/>
      <c r="Z967" s="287"/>
    </row>
    <row r="968" customFormat="false" ht="12.75" hidden="false" customHeight="true" outlineLevel="0" collapsed="false">
      <c r="A968" s="302" t="n">
        <v>965</v>
      </c>
      <c r="B968" s="303"/>
      <c r="C968" s="251"/>
      <c r="D968" s="278"/>
      <c r="E968" s="253"/>
      <c r="F968" s="280"/>
      <c r="G968" s="349"/>
      <c r="H968" s="280" t="str">
        <f aca="false">IF(G968="","",IF(LEN(G968)&gt;14,G968,REPLACE(REPLACE(G968,1,3,"XXX"),13,2,"XX")))</f>
        <v/>
      </c>
      <c r="I968" s="250"/>
      <c r="J968" s="250"/>
      <c r="K968" s="250"/>
      <c r="L968" s="303"/>
      <c r="M968" s="287"/>
      <c r="N968" s="287"/>
      <c r="O968" s="287"/>
      <c r="P968" s="287"/>
      <c r="Q968" s="287"/>
      <c r="R968" s="287"/>
      <c r="S968" s="287"/>
      <c r="T968" s="287"/>
      <c r="U968" s="287"/>
      <c r="V968" s="287"/>
      <c r="W968" s="287"/>
      <c r="X968" s="287"/>
      <c r="Y968" s="287"/>
      <c r="Z968" s="287"/>
    </row>
    <row r="969" customFormat="false" ht="12.75" hidden="false" customHeight="true" outlineLevel="0" collapsed="false">
      <c r="A969" s="302" t="n">
        <v>966</v>
      </c>
      <c r="B969" s="303"/>
      <c r="C969" s="251"/>
      <c r="D969" s="278"/>
      <c r="E969" s="253"/>
      <c r="F969" s="280"/>
      <c r="G969" s="349"/>
      <c r="H969" s="280" t="str">
        <f aca="false">IF(G969="","",IF(LEN(G969)&gt;14,G969,REPLACE(REPLACE(G969,1,3,"XXX"),13,2,"XX")))</f>
        <v/>
      </c>
      <c r="I969" s="250"/>
      <c r="J969" s="250"/>
      <c r="K969" s="250"/>
      <c r="L969" s="303"/>
      <c r="M969" s="287"/>
      <c r="N969" s="287"/>
      <c r="O969" s="287"/>
      <c r="P969" s="287"/>
      <c r="Q969" s="287"/>
      <c r="R969" s="287"/>
      <c r="S969" s="287"/>
      <c r="T969" s="287"/>
      <c r="U969" s="287"/>
      <c r="V969" s="287"/>
      <c r="W969" s="287"/>
      <c r="X969" s="287"/>
      <c r="Y969" s="287"/>
      <c r="Z969" s="287"/>
    </row>
    <row r="970" customFormat="false" ht="12.75" hidden="false" customHeight="true" outlineLevel="0" collapsed="false">
      <c r="A970" s="302" t="n">
        <v>967</v>
      </c>
      <c r="B970" s="303"/>
      <c r="C970" s="251"/>
      <c r="D970" s="278"/>
      <c r="E970" s="253"/>
      <c r="F970" s="280"/>
      <c r="G970" s="349"/>
      <c r="H970" s="280" t="str">
        <f aca="false">IF(G970="","",IF(LEN(G970)&gt;14,G970,REPLACE(REPLACE(G970,1,3,"XXX"),13,2,"XX")))</f>
        <v/>
      </c>
      <c r="I970" s="250"/>
      <c r="J970" s="250"/>
      <c r="K970" s="250"/>
      <c r="L970" s="303"/>
      <c r="M970" s="287"/>
      <c r="N970" s="287"/>
      <c r="O970" s="287"/>
      <c r="P970" s="287"/>
      <c r="Q970" s="287"/>
      <c r="R970" s="287"/>
      <c r="S970" s="287"/>
      <c r="T970" s="287"/>
      <c r="U970" s="287"/>
      <c r="V970" s="287"/>
      <c r="W970" s="287"/>
      <c r="X970" s="287"/>
      <c r="Y970" s="287"/>
      <c r="Z970" s="287"/>
    </row>
    <row r="971" customFormat="false" ht="12.75" hidden="false" customHeight="true" outlineLevel="0" collapsed="false">
      <c r="A971" s="302" t="n">
        <v>968</v>
      </c>
      <c r="B971" s="303"/>
      <c r="C971" s="251"/>
      <c r="D971" s="278"/>
      <c r="E971" s="253"/>
      <c r="F971" s="280"/>
      <c r="G971" s="349"/>
      <c r="H971" s="280" t="str">
        <f aca="false">IF(G971="","",IF(LEN(G971)&gt;14,G971,REPLACE(REPLACE(G971,1,3,"XXX"),13,2,"XX")))</f>
        <v/>
      </c>
      <c r="I971" s="250"/>
      <c r="J971" s="250"/>
      <c r="K971" s="250"/>
      <c r="L971" s="303"/>
      <c r="M971" s="287"/>
      <c r="N971" s="287"/>
      <c r="O971" s="287"/>
      <c r="P971" s="287"/>
      <c r="Q971" s="287"/>
      <c r="R971" s="287"/>
      <c r="S971" s="287"/>
      <c r="T971" s="287"/>
      <c r="U971" s="287"/>
      <c r="V971" s="287"/>
      <c r="W971" s="287"/>
      <c r="X971" s="287"/>
      <c r="Y971" s="287"/>
      <c r="Z971" s="287"/>
    </row>
    <row r="972" customFormat="false" ht="12.75" hidden="false" customHeight="true" outlineLevel="0" collapsed="false">
      <c r="A972" s="302" t="n">
        <v>969</v>
      </c>
      <c r="B972" s="303"/>
      <c r="C972" s="251"/>
      <c r="D972" s="278"/>
      <c r="E972" s="253"/>
      <c r="F972" s="280"/>
      <c r="G972" s="349"/>
      <c r="H972" s="280" t="str">
        <f aca="false">IF(G972="","",IF(LEN(G972)&gt;14,G972,REPLACE(REPLACE(G972,1,3,"XXX"),13,2,"XX")))</f>
        <v/>
      </c>
      <c r="I972" s="250"/>
      <c r="J972" s="250"/>
      <c r="K972" s="250"/>
      <c r="L972" s="303"/>
      <c r="M972" s="287"/>
      <c r="N972" s="287"/>
      <c r="O972" s="287"/>
      <c r="P972" s="287"/>
      <c r="Q972" s="287"/>
      <c r="R972" s="287"/>
      <c r="S972" s="287"/>
      <c r="T972" s="287"/>
      <c r="U972" s="287"/>
      <c r="V972" s="287"/>
      <c r="W972" s="287"/>
      <c r="X972" s="287"/>
      <c r="Y972" s="287"/>
      <c r="Z972" s="287"/>
    </row>
    <row r="973" customFormat="false" ht="12.75" hidden="false" customHeight="true" outlineLevel="0" collapsed="false">
      <c r="A973" s="302" t="n">
        <v>970</v>
      </c>
      <c r="B973" s="303"/>
      <c r="C973" s="251"/>
      <c r="D973" s="278"/>
      <c r="E973" s="253"/>
      <c r="F973" s="280"/>
      <c r="G973" s="349"/>
      <c r="H973" s="280" t="str">
        <f aca="false">IF(G973="","",IF(LEN(G973)&gt;14,G973,REPLACE(REPLACE(G973,1,3,"XXX"),13,2,"XX")))</f>
        <v/>
      </c>
      <c r="I973" s="250"/>
      <c r="J973" s="250"/>
      <c r="K973" s="250"/>
      <c r="L973" s="303"/>
      <c r="M973" s="287"/>
      <c r="N973" s="287"/>
      <c r="O973" s="287"/>
      <c r="P973" s="287"/>
      <c r="Q973" s="287"/>
      <c r="R973" s="287"/>
      <c r="S973" s="287"/>
      <c r="T973" s="287"/>
      <c r="U973" s="287"/>
      <c r="V973" s="287"/>
      <c r="W973" s="287"/>
      <c r="X973" s="287"/>
      <c r="Y973" s="287"/>
      <c r="Z973" s="287"/>
    </row>
    <row r="974" customFormat="false" ht="12.75" hidden="false" customHeight="true" outlineLevel="0" collapsed="false">
      <c r="A974" s="302" t="n">
        <v>971</v>
      </c>
      <c r="B974" s="303"/>
      <c r="C974" s="251"/>
      <c r="D974" s="278"/>
      <c r="E974" s="253"/>
      <c r="F974" s="280"/>
      <c r="G974" s="349"/>
      <c r="H974" s="280" t="str">
        <f aca="false">IF(G974="","",IF(LEN(G974)&gt;14,G974,REPLACE(REPLACE(G974,1,3,"XXX"),13,2,"XX")))</f>
        <v/>
      </c>
      <c r="I974" s="250"/>
      <c r="J974" s="250"/>
      <c r="K974" s="250"/>
      <c r="L974" s="303"/>
      <c r="M974" s="287"/>
      <c r="N974" s="287"/>
      <c r="O974" s="287"/>
      <c r="P974" s="287"/>
      <c r="Q974" s="287"/>
      <c r="R974" s="287"/>
      <c r="S974" s="287"/>
      <c r="T974" s="287"/>
      <c r="U974" s="287"/>
      <c r="V974" s="287"/>
      <c r="W974" s="287"/>
      <c r="X974" s="287"/>
      <c r="Y974" s="287"/>
      <c r="Z974" s="287"/>
    </row>
    <row r="975" customFormat="false" ht="12.75" hidden="false" customHeight="true" outlineLevel="0" collapsed="false">
      <c r="A975" s="302" t="n">
        <v>972</v>
      </c>
      <c r="B975" s="303"/>
      <c r="C975" s="251"/>
      <c r="D975" s="278"/>
      <c r="E975" s="253"/>
      <c r="F975" s="280"/>
      <c r="G975" s="349"/>
      <c r="H975" s="280" t="str">
        <f aca="false">IF(G975="","",IF(LEN(G975)&gt;14,G975,REPLACE(REPLACE(G975,1,3,"XXX"),13,2,"XX")))</f>
        <v/>
      </c>
      <c r="I975" s="250"/>
      <c r="J975" s="250"/>
      <c r="K975" s="250"/>
      <c r="L975" s="303"/>
      <c r="M975" s="287"/>
      <c r="N975" s="287"/>
      <c r="O975" s="287"/>
      <c r="P975" s="287"/>
      <c r="Q975" s="287"/>
      <c r="R975" s="287"/>
      <c r="S975" s="287"/>
      <c r="T975" s="287"/>
      <c r="U975" s="287"/>
      <c r="V975" s="287"/>
      <c r="W975" s="287"/>
      <c r="X975" s="287"/>
      <c r="Y975" s="287"/>
      <c r="Z975" s="287"/>
    </row>
    <row r="976" customFormat="false" ht="12.75" hidden="false" customHeight="true" outlineLevel="0" collapsed="false">
      <c r="A976" s="302" t="n">
        <v>973</v>
      </c>
      <c r="B976" s="303"/>
      <c r="C976" s="251"/>
      <c r="D976" s="278"/>
      <c r="E976" s="253"/>
      <c r="F976" s="280"/>
      <c r="G976" s="349"/>
      <c r="H976" s="280" t="str">
        <f aca="false">IF(G976="","",IF(LEN(G976)&gt;14,G976,REPLACE(REPLACE(G976,1,3,"XXX"),13,2,"XX")))</f>
        <v/>
      </c>
      <c r="I976" s="250"/>
      <c r="J976" s="250"/>
      <c r="K976" s="250"/>
      <c r="L976" s="303"/>
      <c r="M976" s="287"/>
      <c r="N976" s="287"/>
      <c r="O976" s="287"/>
      <c r="P976" s="287"/>
      <c r="Q976" s="287"/>
      <c r="R976" s="287"/>
      <c r="S976" s="287"/>
      <c r="T976" s="287"/>
      <c r="U976" s="287"/>
      <c r="V976" s="287"/>
      <c r="W976" s="287"/>
      <c r="X976" s="287"/>
      <c r="Y976" s="287"/>
      <c r="Z976" s="287"/>
    </row>
    <row r="977" customFormat="false" ht="12.75" hidden="false" customHeight="true" outlineLevel="0" collapsed="false">
      <c r="A977" s="302" t="n">
        <v>974</v>
      </c>
      <c r="B977" s="303"/>
      <c r="C977" s="251"/>
      <c r="D977" s="278"/>
      <c r="E977" s="253"/>
      <c r="F977" s="280"/>
      <c r="G977" s="349"/>
      <c r="H977" s="280" t="str">
        <f aca="false">IF(G977="","",IF(LEN(G977)&gt;14,G977,REPLACE(REPLACE(G977,1,3,"XXX"),13,2,"XX")))</f>
        <v/>
      </c>
      <c r="I977" s="250"/>
      <c r="J977" s="250"/>
      <c r="K977" s="250"/>
      <c r="L977" s="303"/>
      <c r="M977" s="287"/>
      <c r="N977" s="287"/>
      <c r="O977" s="287"/>
      <c r="P977" s="287"/>
      <c r="Q977" s="287"/>
      <c r="R977" s="287"/>
      <c r="S977" s="287"/>
      <c r="T977" s="287"/>
      <c r="U977" s="287"/>
      <c r="V977" s="287"/>
      <c r="W977" s="287"/>
      <c r="X977" s="287"/>
      <c r="Y977" s="287"/>
      <c r="Z977" s="287"/>
    </row>
    <row r="978" customFormat="false" ht="12.75" hidden="false" customHeight="true" outlineLevel="0" collapsed="false">
      <c r="A978" s="302" t="n">
        <v>975</v>
      </c>
      <c r="B978" s="303"/>
      <c r="C978" s="251"/>
      <c r="D978" s="278"/>
      <c r="E978" s="253"/>
      <c r="F978" s="280"/>
      <c r="G978" s="349"/>
      <c r="H978" s="280" t="str">
        <f aca="false">IF(G978="","",IF(LEN(G978)&gt;14,G978,REPLACE(REPLACE(G978,1,3,"XXX"),13,2,"XX")))</f>
        <v/>
      </c>
      <c r="I978" s="250"/>
      <c r="J978" s="250"/>
      <c r="K978" s="250"/>
      <c r="L978" s="303"/>
      <c r="M978" s="287"/>
      <c r="N978" s="287"/>
      <c r="O978" s="287"/>
      <c r="P978" s="287"/>
      <c r="Q978" s="287"/>
      <c r="R978" s="287"/>
      <c r="S978" s="287"/>
      <c r="T978" s="287"/>
      <c r="U978" s="287"/>
      <c r="V978" s="287"/>
      <c r="W978" s="287"/>
      <c r="X978" s="287"/>
      <c r="Y978" s="287"/>
      <c r="Z978" s="287"/>
    </row>
    <row r="979" customFormat="false" ht="12.75" hidden="false" customHeight="true" outlineLevel="0" collapsed="false">
      <c r="A979" s="302" t="n">
        <v>976</v>
      </c>
      <c r="B979" s="303"/>
      <c r="C979" s="251"/>
      <c r="D979" s="278"/>
      <c r="E979" s="253"/>
      <c r="F979" s="280"/>
      <c r="G979" s="349"/>
      <c r="H979" s="280" t="str">
        <f aca="false">IF(G979="","",IF(LEN(G979)&gt;14,G979,REPLACE(REPLACE(G979,1,3,"XXX"),13,2,"XX")))</f>
        <v/>
      </c>
      <c r="I979" s="250"/>
      <c r="J979" s="250"/>
      <c r="K979" s="250"/>
      <c r="L979" s="303"/>
      <c r="M979" s="287"/>
      <c r="N979" s="287"/>
      <c r="O979" s="287"/>
      <c r="P979" s="287"/>
      <c r="Q979" s="287"/>
      <c r="R979" s="287"/>
      <c r="S979" s="287"/>
      <c r="T979" s="287"/>
      <c r="U979" s="287"/>
      <c r="V979" s="287"/>
      <c r="W979" s="287"/>
      <c r="X979" s="287"/>
      <c r="Y979" s="287"/>
      <c r="Z979" s="287"/>
    </row>
    <row r="980" customFormat="false" ht="12.75" hidden="false" customHeight="true" outlineLevel="0" collapsed="false">
      <c r="A980" s="302" t="n">
        <v>977</v>
      </c>
      <c r="B980" s="303"/>
      <c r="C980" s="251"/>
      <c r="D980" s="278"/>
      <c r="E980" s="253"/>
      <c r="F980" s="280"/>
      <c r="G980" s="349"/>
      <c r="H980" s="280" t="str">
        <f aca="false">IF(G980="","",IF(LEN(G980)&gt;14,G980,REPLACE(REPLACE(G980,1,3,"XXX"),13,2,"XX")))</f>
        <v/>
      </c>
      <c r="I980" s="250"/>
      <c r="J980" s="250"/>
      <c r="K980" s="250"/>
      <c r="L980" s="303"/>
      <c r="M980" s="287"/>
      <c r="N980" s="287"/>
      <c r="O980" s="287"/>
      <c r="P980" s="287"/>
      <c r="Q980" s="287"/>
      <c r="R980" s="287"/>
      <c r="S980" s="287"/>
      <c r="T980" s="287"/>
      <c r="U980" s="287"/>
      <c r="V980" s="287"/>
      <c r="W980" s="287"/>
      <c r="X980" s="287"/>
      <c r="Y980" s="287"/>
      <c r="Z980" s="287"/>
    </row>
    <row r="981" customFormat="false" ht="12.75" hidden="false" customHeight="true" outlineLevel="0" collapsed="false">
      <c r="A981" s="302" t="n">
        <v>978</v>
      </c>
      <c r="B981" s="303"/>
      <c r="C981" s="251"/>
      <c r="D981" s="278"/>
      <c r="E981" s="253"/>
      <c r="F981" s="280"/>
      <c r="G981" s="349"/>
      <c r="H981" s="280" t="str">
        <f aca="false">IF(G981="","",IF(LEN(G981)&gt;14,G981,REPLACE(REPLACE(G981,1,3,"XXX"),13,2,"XX")))</f>
        <v/>
      </c>
      <c r="I981" s="250"/>
      <c r="J981" s="250"/>
      <c r="K981" s="250"/>
      <c r="L981" s="303"/>
      <c r="M981" s="287"/>
      <c r="N981" s="287"/>
      <c r="O981" s="287"/>
      <c r="P981" s="287"/>
      <c r="Q981" s="287"/>
      <c r="R981" s="287"/>
      <c r="S981" s="287"/>
      <c r="T981" s="287"/>
      <c r="U981" s="287"/>
      <c r="V981" s="287"/>
      <c r="W981" s="287"/>
      <c r="X981" s="287"/>
      <c r="Y981" s="287"/>
      <c r="Z981" s="287"/>
    </row>
    <row r="982" customFormat="false" ht="12.75" hidden="false" customHeight="true" outlineLevel="0" collapsed="false">
      <c r="A982" s="302" t="n">
        <v>979</v>
      </c>
      <c r="B982" s="303"/>
      <c r="C982" s="251"/>
      <c r="D982" s="278"/>
      <c r="E982" s="253"/>
      <c r="F982" s="280"/>
      <c r="G982" s="349"/>
      <c r="H982" s="280" t="str">
        <f aca="false">IF(G982="","",IF(LEN(G982)&gt;14,G982,REPLACE(REPLACE(G982,1,3,"XXX"),13,2,"XX")))</f>
        <v/>
      </c>
      <c r="I982" s="250"/>
      <c r="J982" s="250"/>
      <c r="K982" s="250"/>
      <c r="L982" s="303"/>
      <c r="M982" s="287"/>
      <c r="N982" s="287"/>
      <c r="O982" s="287"/>
      <c r="P982" s="287"/>
      <c r="Q982" s="287"/>
      <c r="R982" s="287"/>
      <c r="S982" s="287"/>
      <c r="T982" s="287"/>
      <c r="U982" s="287"/>
      <c r="V982" s="287"/>
      <c r="W982" s="287"/>
      <c r="X982" s="287"/>
      <c r="Y982" s="287"/>
      <c r="Z982" s="287"/>
    </row>
    <row r="983" customFormat="false" ht="12.75" hidden="false" customHeight="true" outlineLevel="0" collapsed="false">
      <c r="A983" s="302" t="n">
        <v>980</v>
      </c>
      <c r="B983" s="303"/>
      <c r="C983" s="251"/>
      <c r="D983" s="278"/>
      <c r="E983" s="253"/>
      <c r="F983" s="280"/>
      <c r="G983" s="349"/>
      <c r="H983" s="280" t="str">
        <f aca="false">IF(G983="","",IF(LEN(G983)&gt;14,G983,REPLACE(REPLACE(G983,1,3,"XXX"),13,2,"XX")))</f>
        <v/>
      </c>
      <c r="I983" s="250"/>
      <c r="J983" s="250"/>
      <c r="K983" s="250"/>
      <c r="L983" s="303"/>
      <c r="M983" s="287"/>
      <c r="N983" s="287"/>
      <c r="O983" s="287"/>
      <c r="P983" s="287"/>
      <c r="Q983" s="287"/>
      <c r="R983" s="287"/>
      <c r="S983" s="287"/>
      <c r="T983" s="287"/>
      <c r="U983" s="287"/>
      <c r="V983" s="287"/>
      <c r="W983" s="287"/>
      <c r="X983" s="287"/>
      <c r="Y983" s="287"/>
      <c r="Z983" s="287"/>
    </row>
    <row r="984" customFormat="false" ht="12.75" hidden="false" customHeight="true" outlineLevel="0" collapsed="false">
      <c r="A984" s="302" t="n">
        <v>981</v>
      </c>
      <c r="B984" s="303"/>
      <c r="C984" s="251"/>
      <c r="D984" s="278"/>
      <c r="E984" s="253"/>
      <c r="F984" s="280"/>
      <c r="G984" s="349"/>
      <c r="H984" s="280" t="str">
        <f aca="false">IF(G984="","",IF(LEN(G984)&gt;14,G984,REPLACE(REPLACE(G984,1,3,"XXX"),13,2,"XX")))</f>
        <v/>
      </c>
      <c r="I984" s="250"/>
      <c r="J984" s="250"/>
      <c r="K984" s="250"/>
      <c r="L984" s="303"/>
      <c r="M984" s="287"/>
      <c r="N984" s="287"/>
      <c r="O984" s="287"/>
      <c r="P984" s="287"/>
      <c r="Q984" s="287"/>
      <c r="R984" s="287"/>
      <c r="S984" s="287"/>
      <c r="T984" s="287"/>
      <c r="U984" s="287"/>
      <c r="V984" s="287"/>
      <c r="W984" s="287"/>
      <c r="X984" s="287"/>
      <c r="Y984" s="287"/>
      <c r="Z984" s="287"/>
    </row>
    <row r="985" customFormat="false" ht="12.75" hidden="false" customHeight="true" outlineLevel="0" collapsed="false">
      <c r="A985" s="302" t="n">
        <v>982</v>
      </c>
      <c r="B985" s="303"/>
      <c r="C985" s="251"/>
      <c r="D985" s="278"/>
      <c r="E985" s="253"/>
      <c r="F985" s="280"/>
      <c r="G985" s="349"/>
      <c r="H985" s="280" t="str">
        <f aca="false">IF(G985="","",IF(LEN(G985)&gt;14,G985,REPLACE(REPLACE(G985,1,3,"XXX"),13,2,"XX")))</f>
        <v/>
      </c>
      <c r="I985" s="250"/>
      <c r="J985" s="250"/>
      <c r="K985" s="250"/>
      <c r="L985" s="303"/>
      <c r="M985" s="287"/>
      <c r="N985" s="287"/>
      <c r="O985" s="287"/>
      <c r="P985" s="287"/>
      <c r="Q985" s="287"/>
      <c r="R985" s="287"/>
      <c r="S985" s="287"/>
      <c r="T985" s="287"/>
      <c r="U985" s="287"/>
      <c r="V985" s="287"/>
      <c r="W985" s="287"/>
      <c r="X985" s="287"/>
      <c r="Y985" s="287"/>
      <c r="Z985" s="287"/>
    </row>
    <row r="986" customFormat="false" ht="12.75" hidden="false" customHeight="true" outlineLevel="0" collapsed="false">
      <c r="A986" s="302" t="n">
        <v>983</v>
      </c>
      <c r="B986" s="303"/>
      <c r="C986" s="251"/>
      <c r="D986" s="278"/>
      <c r="E986" s="253"/>
      <c r="F986" s="280"/>
      <c r="G986" s="349"/>
      <c r="H986" s="280" t="str">
        <f aca="false">IF(G986="","",IF(LEN(G986)&gt;14,G986,REPLACE(REPLACE(G986,1,3,"XXX"),13,2,"XX")))</f>
        <v/>
      </c>
      <c r="I986" s="250"/>
      <c r="J986" s="250"/>
      <c r="K986" s="250"/>
      <c r="L986" s="303"/>
      <c r="M986" s="287"/>
      <c r="N986" s="287"/>
      <c r="O986" s="287"/>
      <c r="P986" s="287"/>
      <c r="Q986" s="287"/>
      <c r="R986" s="287"/>
      <c r="S986" s="287"/>
      <c r="T986" s="287"/>
      <c r="U986" s="287"/>
      <c r="V986" s="287"/>
      <c r="W986" s="287"/>
      <c r="X986" s="287"/>
      <c r="Y986" s="287"/>
      <c r="Z986" s="287"/>
    </row>
    <row r="987" customFormat="false" ht="12.75" hidden="false" customHeight="true" outlineLevel="0" collapsed="false">
      <c r="A987" s="302" t="n">
        <v>984</v>
      </c>
      <c r="B987" s="303"/>
      <c r="C987" s="251"/>
      <c r="D987" s="278"/>
      <c r="E987" s="253"/>
      <c r="F987" s="280"/>
      <c r="G987" s="349"/>
      <c r="H987" s="280" t="str">
        <f aca="false">IF(G987="","",IF(LEN(G987)&gt;14,G987,REPLACE(REPLACE(G987,1,3,"XXX"),13,2,"XX")))</f>
        <v/>
      </c>
      <c r="I987" s="250"/>
      <c r="J987" s="250"/>
      <c r="K987" s="250"/>
      <c r="L987" s="303"/>
      <c r="M987" s="287"/>
      <c r="N987" s="287"/>
      <c r="O987" s="287"/>
      <c r="P987" s="287"/>
      <c r="Q987" s="287"/>
      <c r="R987" s="287"/>
      <c r="S987" s="287"/>
      <c r="T987" s="287"/>
      <c r="U987" s="287"/>
      <c r="V987" s="287"/>
      <c r="W987" s="287"/>
      <c r="X987" s="287"/>
      <c r="Y987" s="287"/>
      <c r="Z987" s="287"/>
    </row>
    <row r="988" customFormat="false" ht="12.75" hidden="false" customHeight="true" outlineLevel="0" collapsed="false">
      <c r="A988" s="302" t="n">
        <v>985</v>
      </c>
      <c r="B988" s="303"/>
      <c r="C988" s="251"/>
      <c r="D988" s="278"/>
      <c r="E988" s="253"/>
      <c r="F988" s="280"/>
      <c r="G988" s="349"/>
      <c r="H988" s="280" t="str">
        <f aca="false">IF(G988="","",IF(LEN(G988)&gt;14,G988,REPLACE(REPLACE(G988,1,3,"XXX"),13,2,"XX")))</f>
        <v/>
      </c>
      <c r="I988" s="250"/>
      <c r="J988" s="250"/>
      <c r="K988" s="250"/>
      <c r="L988" s="303"/>
      <c r="M988" s="287"/>
      <c r="N988" s="287"/>
      <c r="O988" s="287"/>
      <c r="P988" s="287"/>
      <c r="Q988" s="287"/>
      <c r="R988" s="287"/>
      <c r="S988" s="287"/>
      <c r="T988" s="287"/>
      <c r="U988" s="287"/>
      <c r="V988" s="287"/>
      <c r="W988" s="287"/>
      <c r="X988" s="287"/>
      <c r="Y988" s="287"/>
      <c r="Z988" s="287"/>
    </row>
    <row r="989" customFormat="false" ht="12.75" hidden="false" customHeight="true" outlineLevel="0" collapsed="false">
      <c r="A989" s="302" t="n">
        <v>986</v>
      </c>
      <c r="B989" s="303"/>
      <c r="C989" s="251"/>
      <c r="D989" s="278"/>
      <c r="E989" s="253"/>
      <c r="F989" s="280"/>
      <c r="G989" s="349"/>
      <c r="H989" s="280" t="str">
        <f aca="false">IF(G989="","",IF(LEN(G989)&gt;14,G989,REPLACE(REPLACE(G989,1,3,"XXX"),13,2,"XX")))</f>
        <v/>
      </c>
      <c r="I989" s="250"/>
      <c r="J989" s="250"/>
      <c r="K989" s="250"/>
      <c r="L989" s="303"/>
      <c r="M989" s="287"/>
      <c r="N989" s="287"/>
      <c r="O989" s="287"/>
      <c r="P989" s="287"/>
      <c r="Q989" s="287"/>
      <c r="R989" s="287"/>
      <c r="S989" s="287"/>
      <c r="T989" s="287"/>
      <c r="U989" s="287"/>
      <c r="V989" s="287"/>
      <c r="W989" s="287"/>
      <c r="X989" s="287"/>
      <c r="Y989" s="287"/>
      <c r="Z989" s="287"/>
    </row>
    <row r="990" customFormat="false" ht="12.75" hidden="false" customHeight="true" outlineLevel="0" collapsed="false">
      <c r="A990" s="302" t="n">
        <v>987</v>
      </c>
      <c r="B990" s="303"/>
      <c r="C990" s="251"/>
      <c r="D990" s="278"/>
      <c r="E990" s="253"/>
      <c r="F990" s="280"/>
      <c r="G990" s="349"/>
      <c r="H990" s="280" t="str">
        <f aca="false">IF(G990="","",IF(LEN(G990)&gt;14,G990,REPLACE(REPLACE(G990,1,3,"XXX"),13,2,"XX")))</f>
        <v/>
      </c>
      <c r="I990" s="250"/>
      <c r="J990" s="250"/>
      <c r="K990" s="250"/>
      <c r="L990" s="303"/>
      <c r="M990" s="287"/>
      <c r="N990" s="287"/>
      <c r="O990" s="287"/>
      <c r="P990" s="287"/>
      <c r="Q990" s="287"/>
      <c r="R990" s="287"/>
      <c r="S990" s="287"/>
      <c r="T990" s="287"/>
      <c r="U990" s="287"/>
      <c r="V990" s="287"/>
      <c r="W990" s="287"/>
      <c r="X990" s="287"/>
      <c r="Y990" s="287"/>
      <c r="Z990" s="287"/>
    </row>
    <row r="991" customFormat="false" ht="12.75" hidden="false" customHeight="true" outlineLevel="0" collapsed="false">
      <c r="A991" s="302" t="n">
        <v>988</v>
      </c>
      <c r="B991" s="303"/>
      <c r="C991" s="251"/>
      <c r="D991" s="278"/>
      <c r="E991" s="253"/>
      <c r="F991" s="280"/>
      <c r="G991" s="349"/>
      <c r="H991" s="280" t="str">
        <f aca="false">IF(G991="","",IF(LEN(G991)&gt;14,G991,REPLACE(REPLACE(G991,1,3,"XXX"),13,2,"XX")))</f>
        <v/>
      </c>
      <c r="I991" s="250"/>
      <c r="J991" s="250"/>
      <c r="K991" s="250"/>
      <c r="L991" s="303"/>
      <c r="M991" s="287"/>
      <c r="N991" s="287"/>
      <c r="O991" s="287"/>
      <c r="P991" s="287"/>
      <c r="Q991" s="287"/>
      <c r="R991" s="287"/>
      <c r="S991" s="287"/>
      <c r="T991" s="287"/>
      <c r="U991" s="287"/>
      <c r="V991" s="287"/>
      <c r="W991" s="287"/>
      <c r="X991" s="287"/>
      <c r="Y991" s="287"/>
      <c r="Z991" s="287"/>
    </row>
    <row r="992" customFormat="false" ht="12.75" hidden="false" customHeight="true" outlineLevel="0" collapsed="false">
      <c r="A992" s="302" t="n">
        <v>989</v>
      </c>
      <c r="B992" s="303"/>
      <c r="C992" s="251"/>
      <c r="D992" s="278"/>
      <c r="E992" s="253"/>
      <c r="F992" s="280"/>
      <c r="G992" s="349"/>
      <c r="H992" s="280" t="str">
        <f aca="false">IF(G992="","",IF(LEN(G992)&gt;14,G992,REPLACE(REPLACE(G992,1,3,"XXX"),13,2,"XX")))</f>
        <v/>
      </c>
      <c r="I992" s="250"/>
      <c r="J992" s="250"/>
      <c r="K992" s="250"/>
      <c r="L992" s="303"/>
      <c r="M992" s="287"/>
      <c r="N992" s="287"/>
      <c r="O992" s="287"/>
      <c r="P992" s="287"/>
      <c r="Q992" s="287"/>
      <c r="R992" s="287"/>
      <c r="S992" s="287"/>
      <c r="T992" s="287"/>
      <c r="U992" s="287"/>
      <c r="V992" s="287"/>
      <c r="W992" s="287"/>
      <c r="X992" s="287"/>
      <c r="Y992" s="287"/>
      <c r="Z992" s="287"/>
    </row>
    <row r="993" customFormat="false" ht="12.75" hidden="false" customHeight="true" outlineLevel="0" collapsed="false">
      <c r="A993" s="302" t="n">
        <v>990</v>
      </c>
      <c r="B993" s="303"/>
      <c r="C993" s="251"/>
      <c r="D993" s="278"/>
      <c r="E993" s="253"/>
      <c r="F993" s="280"/>
      <c r="G993" s="349"/>
      <c r="H993" s="280" t="str">
        <f aca="false">IF(G993="","",IF(LEN(G993)&gt;14,G993,REPLACE(REPLACE(G993,1,3,"XXX"),13,2,"XX")))</f>
        <v/>
      </c>
      <c r="I993" s="250"/>
      <c r="J993" s="250"/>
      <c r="K993" s="250"/>
      <c r="L993" s="303"/>
      <c r="M993" s="287"/>
      <c r="N993" s="287"/>
      <c r="O993" s="287"/>
      <c r="P993" s="287"/>
      <c r="Q993" s="287"/>
      <c r="R993" s="287"/>
      <c r="S993" s="287"/>
      <c r="T993" s="287"/>
      <c r="U993" s="287"/>
      <c r="V993" s="287"/>
      <c r="W993" s="287"/>
      <c r="X993" s="287"/>
      <c r="Y993" s="287"/>
      <c r="Z993" s="287"/>
    </row>
    <row r="994" customFormat="false" ht="12.75" hidden="false" customHeight="true" outlineLevel="0" collapsed="false">
      <c r="A994" s="302" t="n">
        <v>991</v>
      </c>
      <c r="B994" s="303"/>
      <c r="C994" s="251"/>
      <c r="D994" s="278"/>
      <c r="E994" s="253"/>
      <c r="F994" s="280"/>
      <c r="G994" s="349"/>
      <c r="H994" s="280" t="str">
        <f aca="false">IF(G994="","",IF(LEN(G994)&gt;14,G994,REPLACE(REPLACE(G994,1,3,"XXX"),13,2,"XX")))</f>
        <v/>
      </c>
      <c r="I994" s="250"/>
      <c r="J994" s="250"/>
      <c r="K994" s="250"/>
      <c r="L994" s="303"/>
      <c r="M994" s="287"/>
      <c r="N994" s="287"/>
      <c r="O994" s="287"/>
      <c r="P994" s="287"/>
      <c r="Q994" s="287"/>
      <c r="R994" s="287"/>
      <c r="S994" s="287"/>
      <c r="T994" s="287"/>
      <c r="U994" s="287"/>
      <c r="V994" s="287"/>
      <c r="W994" s="287"/>
      <c r="X994" s="287"/>
      <c r="Y994" s="287"/>
      <c r="Z994" s="287"/>
    </row>
    <row r="995" customFormat="false" ht="12.75" hidden="false" customHeight="true" outlineLevel="0" collapsed="false">
      <c r="A995" s="302" t="n">
        <v>992</v>
      </c>
      <c r="B995" s="303"/>
      <c r="C995" s="251"/>
      <c r="D995" s="278"/>
      <c r="E995" s="253"/>
      <c r="F995" s="280"/>
      <c r="G995" s="349"/>
      <c r="H995" s="280" t="str">
        <f aca="false">IF(G995="","",IF(LEN(G995)&gt;14,G995,REPLACE(REPLACE(G995,1,3,"XXX"),13,2,"XX")))</f>
        <v/>
      </c>
      <c r="I995" s="250"/>
      <c r="J995" s="250"/>
      <c r="K995" s="250"/>
      <c r="L995" s="303"/>
      <c r="M995" s="287"/>
      <c r="N995" s="287"/>
      <c r="O995" s="287"/>
      <c r="P995" s="287"/>
      <c r="Q995" s="287"/>
      <c r="R995" s="287"/>
      <c r="S995" s="287"/>
      <c r="T995" s="287"/>
      <c r="U995" s="287"/>
      <c r="V995" s="287"/>
      <c r="W995" s="287"/>
      <c r="X995" s="287"/>
      <c r="Y995" s="287"/>
      <c r="Z995" s="287"/>
    </row>
    <row r="996" customFormat="false" ht="12.75" hidden="false" customHeight="true" outlineLevel="0" collapsed="false">
      <c r="A996" s="302" t="n">
        <v>993</v>
      </c>
      <c r="B996" s="303"/>
      <c r="C996" s="251"/>
      <c r="D996" s="278"/>
      <c r="E996" s="253"/>
      <c r="F996" s="280"/>
      <c r="G996" s="349"/>
      <c r="H996" s="280" t="str">
        <f aca="false">IF(G996="","",IF(LEN(G996)&gt;14,G996,REPLACE(REPLACE(G996,1,3,"XXX"),13,2,"XX")))</f>
        <v/>
      </c>
      <c r="I996" s="250"/>
      <c r="J996" s="250"/>
      <c r="K996" s="250"/>
      <c r="L996" s="303"/>
      <c r="M996" s="287"/>
      <c r="N996" s="287"/>
      <c r="O996" s="287"/>
      <c r="P996" s="287"/>
      <c r="Q996" s="287"/>
      <c r="R996" s="287"/>
      <c r="S996" s="287"/>
      <c r="T996" s="287"/>
      <c r="U996" s="287"/>
      <c r="V996" s="287"/>
      <c r="W996" s="287"/>
      <c r="X996" s="287"/>
      <c r="Y996" s="287"/>
      <c r="Z996" s="287"/>
    </row>
    <row r="997" customFormat="false" ht="12.75" hidden="false" customHeight="true" outlineLevel="0" collapsed="false">
      <c r="A997" s="302" t="n">
        <v>994</v>
      </c>
      <c r="B997" s="303"/>
      <c r="C997" s="251"/>
      <c r="D997" s="278"/>
      <c r="E997" s="253"/>
      <c r="F997" s="280"/>
      <c r="G997" s="349"/>
      <c r="H997" s="280" t="str">
        <f aca="false">IF(G997="","",IF(LEN(G997)&gt;14,G997,REPLACE(REPLACE(G997,1,3,"XXX"),13,2,"XX")))</f>
        <v/>
      </c>
      <c r="I997" s="250"/>
      <c r="J997" s="250"/>
      <c r="K997" s="250"/>
      <c r="L997" s="303"/>
      <c r="M997" s="287"/>
      <c r="N997" s="287"/>
      <c r="O997" s="287"/>
      <c r="P997" s="287"/>
      <c r="Q997" s="287"/>
      <c r="R997" s="287"/>
      <c r="S997" s="287"/>
      <c r="T997" s="287"/>
      <c r="U997" s="287"/>
      <c r="V997" s="287"/>
      <c r="W997" s="287"/>
      <c r="X997" s="287"/>
      <c r="Y997" s="287"/>
      <c r="Z997" s="287"/>
    </row>
    <row r="998" customFormat="false" ht="12.75" hidden="false" customHeight="true" outlineLevel="0" collapsed="false">
      <c r="A998" s="302" t="n">
        <v>995</v>
      </c>
      <c r="B998" s="303"/>
      <c r="C998" s="251"/>
      <c r="D998" s="278"/>
      <c r="E998" s="253"/>
      <c r="F998" s="280"/>
      <c r="G998" s="349"/>
      <c r="H998" s="280" t="str">
        <f aca="false">IF(G998="","",IF(LEN(G998)&gt;14,G998,REPLACE(REPLACE(G998,1,3,"XXX"),13,2,"XX")))</f>
        <v/>
      </c>
      <c r="I998" s="250"/>
      <c r="J998" s="250"/>
      <c r="K998" s="250"/>
      <c r="L998" s="303"/>
      <c r="M998" s="287"/>
      <c r="N998" s="287"/>
      <c r="O998" s="287"/>
      <c r="P998" s="287"/>
      <c r="Q998" s="287"/>
      <c r="R998" s="287"/>
      <c r="S998" s="287"/>
      <c r="T998" s="287"/>
      <c r="U998" s="287"/>
      <c r="V998" s="287"/>
      <c r="W998" s="287"/>
      <c r="X998" s="287"/>
      <c r="Y998" s="287"/>
      <c r="Z998" s="287"/>
    </row>
    <row r="999" customFormat="false" ht="12.75" hidden="false" customHeight="true" outlineLevel="0" collapsed="false">
      <c r="A999" s="302" t="n">
        <v>996</v>
      </c>
      <c r="B999" s="303"/>
      <c r="C999" s="251"/>
      <c r="D999" s="278"/>
      <c r="E999" s="253"/>
      <c r="F999" s="280"/>
      <c r="G999" s="349"/>
      <c r="H999" s="280" t="str">
        <f aca="false">IF(G999="","",IF(LEN(G999)&gt;14,G999,REPLACE(REPLACE(G999,1,3,"XXX"),13,2,"XX")))</f>
        <v/>
      </c>
      <c r="I999" s="250"/>
      <c r="J999" s="250"/>
      <c r="K999" s="250"/>
      <c r="L999" s="303"/>
      <c r="M999" s="287"/>
      <c r="N999" s="287"/>
      <c r="O999" s="287"/>
      <c r="P999" s="287"/>
      <c r="Q999" s="287"/>
      <c r="R999" s="287"/>
      <c r="S999" s="287"/>
      <c r="T999" s="287"/>
      <c r="U999" s="287"/>
      <c r="V999" s="287"/>
      <c r="W999" s="287"/>
      <c r="X999" s="287"/>
      <c r="Y999" s="287"/>
      <c r="Z999" s="287"/>
    </row>
    <row r="1000" customFormat="false" ht="12.75" hidden="false" customHeight="true" outlineLevel="0" collapsed="false">
      <c r="A1000" s="302" t="n">
        <v>997</v>
      </c>
      <c r="B1000" s="303"/>
      <c r="C1000" s="251"/>
      <c r="D1000" s="278"/>
      <c r="E1000" s="253"/>
      <c r="F1000" s="280"/>
      <c r="G1000" s="349"/>
      <c r="H1000" s="280" t="str">
        <f aca="false">IF(G1000="","",IF(LEN(G1000)&gt;14,G1000,REPLACE(REPLACE(G1000,1,3,"XXX"),13,2,"XX")))</f>
        <v/>
      </c>
      <c r="I1000" s="250"/>
      <c r="J1000" s="250"/>
      <c r="K1000" s="250"/>
      <c r="L1000" s="303"/>
      <c r="M1000" s="287"/>
      <c r="N1000" s="287"/>
      <c r="O1000" s="287"/>
      <c r="P1000" s="287"/>
      <c r="Q1000" s="287"/>
      <c r="R1000" s="287"/>
      <c r="S1000" s="287"/>
      <c r="T1000" s="287"/>
      <c r="U1000" s="287"/>
      <c r="V1000" s="287"/>
      <c r="W1000" s="287"/>
      <c r="X1000" s="287"/>
      <c r="Y1000" s="287"/>
      <c r="Z1000" s="287"/>
    </row>
    <row r="1001" customFormat="false" ht="12.75" hidden="false" customHeight="true" outlineLevel="0" collapsed="false">
      <c r="A1001" s="302" t="n">
        <v>998</v>
      </c>
      <c r="B1001" s="303"/>
      <c r="C1001" s="251"/>
      <c r="D1001" s="278"/>
      <c r="E1001" s="253"/>
      <c r="F1001" s="280"/>
      <c r="G1001" s="349"/>
      <c r="H1001" s="280" t="str">
        <f aca="false">IF(G1001="","",IF(LEN(G1001)&gt;14,G1001,REPLACE(REPLACE(G1001,1,3,"XXX"),13,2,"XX")))</f>
        <v/>
      </c>
      <c r="I1001" s="250"/>
      <c r="J1001" s="250"/>
      <c r="K1001" s="250"/>
      <c r="L1001" s="303"/>
      <c r="M1001" s="287"/>
      <c r="N1001" s="287"/>
      <c r="O1001" s="287"/>
      <c r="P1001" s="287"/>
      <c r="Q1001" s="287"/>
      <c r="R1001" s="287"/>
      <c r="S1001" s="287"/>
      <c r="T1001" s="287"/>
      <c r="U1001" s="287"/>
      <c r="V1001" s="287"/>
      <c r="W1001" s="287"/>
      <c r="X1001" s="287"/>
      <c r="Y1001" s="287"/>
      <c r="Z1001" s="287"/>
    </row>
    <row r="1002" customFormat="false" ht="12.75" hidden="false" customHeight="true" outlineLevel="0" collapsed="false">
      <c r="A1002" s="302" t="n">
        <v>999</v>
      </c>
      <c r="B1002" s="303"/>
      <c r="C1002" s="251"/>
      <c r="D1002" s="278"/>
      <c r="E1002" s="253"/>
      <c r="F1002" s="280"/>
      <c r="G1002" s="349"/>
      <c r="H1002" s="280" t="str">
        <f aca="false">IF(G1002="","",IF(LEN(G1002)&gt;14,G1002,REPLACE(REPLACE(G1002,1,3,"XXX"),13,2,"XX")))</f>
        <v/>
      </c>
      <c r="I1002" s="250"/>
      <c r="J1002" s="250"/>
      <c r="K1002" s="250"/>
      <c r="L1002" s="303"/>
      <c r="M1002" s="287"/>
      <c r="N1002" s="287"/>
      <c r="O1002" s="287"/>
      <c r="P1002" s="287"/>
      <c r="Q1002" s="287"/>
      <c r="R1002" s="287"/>
      <c r="S1002" s="287"/>
      <c r="T1002" s="287"/>
      <c r="U1002" s="287"/>
      <c r="V1002" s="287"/>
      <c r="W1002" s="287"/>
      <c r="X1002" s="287"/>
      <c r="Y1002" s="287"/>
      <c r="Z1002" s="287"/>
    </row>
    <row r="1003" customFormat="false" ht="12.75" hidden="false" customHeight="true" outlineLevel="0" collapsed="false">
      <c r="A1003" s="302" t="n">
        <v>1000</v>
      </c>
      <c r="B1003" s="303"/>
      <c r="C1003" s="251"/>
      <c r="D1003" s="278"/>
      <c r="E1003" s="253"/>
      <c r="F1003" s="280"/>
      <c r="G1003" s="349"/>
      <c r="H1003" s="280" t="str">
        <f aca="false">IF(G1003="","",IF(LEN(G1003)&gt;14,G1003,REPLACE(REPLACE(G1003,1,3,"XXX"),13,2,"XX")))</f>
        <v/>
      </c>
      <c r="I1003" s="250"/>
      <c r="J1003" s="250"/>
      <c r="K1003" s="250"/>
      <c r="L1003" s="303"/>
      <c r="M1003" s="287"/>
      <c r="N1003" s="287"/>
      <c r="O1003" s="287"/>
      <c r="P1003" s="287"/>
      <c r="Q1003" s="287"/>
      <c r="R1003" s="287"/>
      <c r="S1003" s="287"/>
      <c r="T1003" s="287"/>
      <c r="U1003" s="287"/>
      <c r="V1003" s="287"/>
      <c r="W1003" s="287"/>
      <c r="X1003" s="287"/>
      <c r="Y1003" s="287"/>
      <c r="Z1003" s="287"/>
    </row>
    <row r="1004" customFormat="false" ht="12.75" hidden="false" customHeight="true" outlineLevel="0" collapsed="false">
      <c r="A1004" s="302" t="n">
        <v>1001</v>
      </c>
      <c r="B1004" s="303"/>
      <c r="C1004" s="251"/>
      <c r="D1004" s="278"/>
      <c r="E1004" s="253"/>
      <c r="F1004" s="280"/>
      <c r="G1004" s="349"/>
      <c r="H1004" s="280" t="str">
        <f aca="false">IF(G1004="","",IF(LEN(G1004)&gt;14,G1004,REPLACE(REPLACE(G1004,1,3,"XXX"),13,2,"XX")))</f>
        <v/>
      </c>
      <c r="I1004" s="250"/>
      <c r="J1004" s="250"/>
      <c r="K1004" s="250"/>
      <c r="L1004" s="303"/>
      <c r="M1004" s="287"/>
      <c r="N1004" s="287"/>
      <c r="O1004" s="287"/>
      <c r="P1004" s="287"/>
      <c r="Q1004" s="287"/>
      <c r="R1004" s="287"/>
      <c r="S1004" s="287"/>
      <c r="T1004" s="287"/>
      <c r="U1004" s="287"/>
      <c r="V1004" s="287"/>
      <c r="W1004" s="287"/>
      <c r="X1004" s="287"/>
      <c r="Y1004" s="287"/>
      <c r="Z1004" s="287"/>
    </row>
    <row r="1005" customFormat="false" ht="12.75" hidden="false" customHeight="true" outlineLevel="0" collapsed="false">
      <c r="A1005" s="13"/>
      <c r="B1005" s="303"/>
      <c r="C1005" s="251"/>
      <c r="D1005" s="278"/>
      <c r="E1005" s="253"/>
      <c r="F1005" s="280"/>
      <c r="G1005" s="349"/>
      <c r="H1005" s="280" t="str">
        <f aca="false">IF(G1005="","",IF(LEN(G1005)&gt;14,G1005,REPLACE(REPLACE(G1005,1,3,"XXX"),13,2,"XX")))</f>
        <v/>
      </c>
      <c r="I1005" s="250"/>
      <c r="J1005" s="250"/>
      <c r="K1005" s="250"/>
      <c r="L1005" s="303"/>
      <c r="M1005" s="287"/>
      <c r="N1005" s="287"/>
      <c r="O1005" s="287"/>
      <c r="P1005" s="287"/>
      <c r="Q1005" s="287"/>
      <c r="R1005" s="287"/>
      <c r="S1005" s="287"/>
      <c r="T1005" s="287"/>
      <c r="U1005" s="287"/>
      <c r="V1005" s="287"/>
      <c r="W1005" s="287"/>
      <c r="X1005" s="287"/>
      <c r="Y1005" s="287"/>
      <c r="Z1005" s="287"/>
    </row>
    <row r="1006" customFormat="false" ht="12.75" hidden="false" customHeight="true" outlineLevel="0" collapsed="false">
      <c r="F1006" s="280"/>
      <c r="G1006" s="349"/>
      <c r="H1006" s="280" t="str">
        <f aca="false">IF(G1006="","",IF(LEN(G1006)&gt;14,G1006,REPLACE(REPLACE(G1006,1,3,"XXX"),13,2,"XX")))</f>
        <v/>
      </c>
      <c r="I1006" s="250"/>
      <c r="J1006" s="250"/>
      <c r="K1006" s="250"/>
      <c r="L1006" s="303"/>
      <c r="M1006" s="287"/>
      <c r="N1006" s="287"/>
      <c r="O1006" s="287"/>
      <c r="P1006" s="287"/>
      <c r="Q1006" s="287"/>
      <c r="R1006" s="287"/>
      <c r="S1006" s="287"/>
      <c r="T1006" s="287"/>
      <c r="U1006" s="287"/>
      <c r="V1006" s="287"/>
      <c r="W1006" s="287"/>
      <c r="X1006" s="287"/>
      <c r="Y1006" s="287"/>
      <c r="Z1006" s="287"/>
    </row>
    <row r="1007" customFormat="false" ht="15" hidden="false" customHeight="true" outlineLevel="0" collapsed="false">
      <c r="F1007" s="13"/>
      <c r="G1007" s="13"/>
      <c r="H1007" s="13"/>
      <c r="I1007" s="13"/>
      <c r="J1007" s="13"/>
      <c r="K1007" s="13"/>
      <c r="L1007" s="13"/>
      <c r="M1007" s="13"/>
      <c r="N1007" s="13"/>
      <c r="O1007" s="13"/>
      <c r="P1007" s="13"/>
      <c r="Q1007" s="13"/>
      <c r="R1007" s="13"/>
      <c r="S1007" s="13"/>
      <c r="T1007" s="13"/>
      <c r="U1007" s="13"/>
      <c r="V1007" s="13"/>
      <c r="W1007" s="13"/>
      <c r="X1007" s="13"/>
      <c r="Y1007" s="13"/>
      <c r="Z1007" s="13"/>
    </row>
  </sheetData>
  <autoFilter ref="A3:L1006">
    <sortState ref="A4:L1006">
      <sortCondition ref="A4:A1006"/>
    </sortState>
  </autoFilter>
  <mergeCells count="2">
    <mergeCell ref="A1:L1"/>
    <mergeCell ref="A2:L2"/>
  </mergeCells>
  <dataValidations count="1">
    <dataValidation allowBlank="true" errorStyle="stop" operator="between" showDropDown="false" showErrorMessage="true" showInputMessage="false" sqref="C4:C1005" type="list">
      <formula1>Reserva</formula1>
      <formula2>0</formula2>
    </dataValidation>
  </dataValidations>
  <printOptions headings="false" gridLines="false" gridLinesSet="true" horizontalCentered="true" verticalCentered="false"/>
  <pageMargins left="0.590277777777778" right="0.590277777777778" top="0.590277777777778" bottom="0.590277777777778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BFBF"/>
    <pageSetUpPr fitToPage="false"/>
  </sheetPr>
  <dimension ref="A1:Z1000"/>
  <sheetViews>
    <sheetView showFormulas="false" showGridLines="false" showRowColHeaders="true" showZeros="true" rightToLeft="false" tabSelected="false" showOutlineSymbols="true" defaultGridColor="true" view="normal" topLeftCell="A1" colorId="64" zoomScale="82" zoomScaleNormal="82" zoomScalePageLayoutView="100" workbookViewId="0">
      <selection pane="topLeft" activeCell="S25" activeCellId="0" sqref="S25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135.38"/>
    <col collapsed="false" customWidth="true" hidden="false" outlineLevel="0" max="21" min="2" style="1" width="8.63"/>
  </cols>
  <sheetData>
    <row r="1" customFormat="false" ht="12.75" hidden="false" customHeight="true" outlineLevel="0" collapsed="false">
      <c r="A1" s="350" t="s">
        <v>1289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39" hidden="false" customHeight="true" outlineLevel="0" collapsed="false">
      <c r="A2" s="351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35.25" hidden="false" customHeight="true" outlineLevel="0" collapsed="false">
      <c r="A3" s="352" t="str">
        <f aca="false">"Declaro, para todos os fins, que são verídicas todas as informações contidas neste relatório do "&amp;Capa!A70</f>
        <v>Declaro, para todos os fins, que são verídicas todas as informações contidas neste relatório do Contrato de Gestão nº14.2025 - Secretaria de Estado de Justiça e Segurança Pública - SEJUSP e Instituto Jurídico para Efetivação da Cidadania e Saúde - Avante Social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71.25" hidden="false" customHeight="true" outlineLevel="0" collapsed="false">
      <c r="A4" s="353" t="s">
        <v>1290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2.75" hidden="false" customHeight="true" outlineLevel="0" collapsed="false">
      <c r="A5" s="353" t="s">
        <v>1291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2.75" hidden="false" customHeight="true" outlineLevel="0" collapsed="false">
      <c r="A6" s="353" t="s">
        <v>1292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2.75" hidden="false" customHeight="true" outlineLevel="0" collapsed="false">
      <c r="A7" s="354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2.75" hidden="false" customHeight="true" outlineLevel="0" collapsed="false">
      <c r="A8" s="355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2.75" hidden="false" customHeight="true" outlineLevel="0" collapsed="false">
      <c r="A9" s="353" t="s">
        <v>1293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48.75" hidden="false" customHeight="true" outlineLevel="0" collapsed="false">
      <c r="A10" s="35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2.75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9.75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2.75" hidden="false" customHeight="true" outlineLevel="0" collapsed="false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customFormat="false" ht="12.75" hidden="false" customHeight="true" outlineLevel="0" collapsed="false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customFormat="false" ht="12.75" hidden="false" customHeight="true" outlineLevel="0" collapsed="false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customFormat="false" ht="12.75" hidden="false" customHeight="true" outlineLevel="0" collapsed="false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customFormat="false" ht="12.75" hidden="false" customHeight="true" outlineLevel="0" collapsed="false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customFormat="false" ht="12.75" hidden="false" customHeight="true" outlineLevel="0" collapsed="false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customFormat="false" ht="12.75" hidden="false" customHeight="true" outlineLevel="0" collapsed="false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customFormat="false" ht="12.75" hidden="false" customHeight="true" outlineLevel="0" collapsed="false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customFormat="false" ht="12.75" hidden="false" customHeight="true" outlineLevel="0" collapsed="false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customFormat="false" ht="12.75" hidden="false" customHeight="true" outlineLevel="0" collapsed="false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customFormat="false" ht="12.75" hidden="false" customHeight="true" outlineLevel="0" collapsed="false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customFormat="false" ht="12.75" hidden="false" customHeight="true" outlineLevel="0" collapsed="false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customFormat="false" ht="12.75" hidden="false" customHeight="true" outlineLevel="0" collapsed="false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customFormat="false" ht="12.75" hidden="false" customHeight="true" outlineLevel="0" collapsed="false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customFormat="false" ht="12.75" hidden="false" customHeight="true" outlineLevel="0" collapsed="false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customFormat="false" ht="12.75" hidden="false" customHeight="true" outlineLevel="0" collapsed="false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customFormat="false" ht="12.75" hidden="false" customHeight="true" outlineLevel="0" collapsed="false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customFormat="false" ht="12.75" hidden="false" customHeight="true" outlineLevel="0" collapsed="false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customFormat="false" ht="12.75" hidden="false" customHeight="true" outlineLevel="0" collapsed="false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customFormat="false" ht="12.75" hidden="false" customHeight="true" outlineLevel="0" collapsed="false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customFormat="false" ht="12.75" hidden="false" customHeight="true" outlineLevel="0" collapsed="false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customFormat="false" ht="12.75" hidden="false" customHeight="true" outlineLevel="0" collapsed="false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customFormat="false" ht="12.75" hidden="false" customHeight="true" outlineLevel="0" collapsed="false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customFormat="false" ht="12.75" hidden="false" customHeight="true" outlineLevel="0" collapsed="false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customFormat="false" ht="12.75" hidden="false" customHeight="true" outlineLevel="0" collapsed="false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customFormat="false" ht="12.75" hidden="false" customHeight="true" outlineLevel="0" collapsed="false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customFormat="false" ht="12.75" hidden="false" customHeight="true" outlineLevel="0" collapsed="false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customFormat="false" ht="12.75" hidden="false" customHeight="true" outlineLevel="0" collapsed="false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customFormat="false" ht="12.75" hidden="false" customHeight="true" outlineLevel="0" collapsed="false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customFormat="false" ht="12.75" hidden="false" customHeight="true" outlineLevel="0" collapsed="false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customFormat="false" ht="12.75" hidden="false" customHeight="true" outlineLevel="0" collapsed="false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customFormat="false" ht="12.75" hidden="false" customHeight="true" outlineLevel="0" collapsed="false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customFormat="false" ht="12.75" hidden="false" customHeight="true" outlineLevel="0" collapsed="false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customFormat="false" ht="12.75" hidden="false" customHeight="true" outlineLevel="0" collapsed="false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customFormat="false" ht="12.75" hidden="false" customHeight="true" outlineLevel="0" collapsed="false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customFormat="false" ht="12.75" hidden="false" customHeight="true" outlineLevel="0" collapsed="false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customFormat="false" ht="12.75" hidden="false" customHeight="true" outlineLevel="0" collapsed="false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customFormat="false" ht="12.75" hidden="false" customHeight="true" outlineLevel="0" collapsed="false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customFormat="false" ht="12.75" hidden="false" customHeight="true" outlineLevel="0" collapsed="false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customFormat="false" ht="12.75" hidden="false" customHeight="true" outlineLevel="0" collapsed="false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customFormat="false" ht="12.75" hidden="false" customHeight="true" outlineLevel="0" collapsed="false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customFormat="false" ht="12.75" hidden="false" customHeight="true" outlineLevel="0" collapsed="false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customFormat="false" ht="12.75" hidden="false" customHeight="true" outlineLevel="0" collapsed="false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customFormat="false" ht="12.75" hidden="false" customHeight="true" outlineLevel="0" collapsed="false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customFormat="false" ht="12.75" hidden="false" customHeight="true" outlineLevel="0" collapsed="false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customFormat="false" ht="12.75" hidden="false" customHeight="true" outlineLevel="0" collapsed="false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customFormat="false" ht="12.75" hidden="false" customHeight="true" outlineLevel="0" collapsed="false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customFormat="false" ht="12.75" hidden="false" customHeight="true" outlineLevel="0" collapsed="false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customFormat="false" ht="12.75" hidden="false" customHeight="true" outlineLevel="0" collapsed="false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customFormat="false" ht="12.75" hidden="false" customHeight="true" outlineLevel="0" collapsed="false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customFormat="false" ht="12.75" hidden="false" customHeight="true" outlineLevel="0" collapsed="false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customFormat="false" ht="12.75" hidden="false" customHeight="true" outlineLevel="0" collapsed="false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customFormat="false" ht="12.75" hidden="false" customHeight="true" outlineLevel="0" collapsed="false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customFormat="false" ht="12.75" hidden="false" customHeight="true" outlineLevel="0" collapsed="false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customFormat="false" ht="12.75" hidden="false" customHeight="true" outlineLevel="0" collapsed="false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customFormat="false" ht="12.75" hidden="false" customHeight="true" outlineLevel="0" collapsed="false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customFormat="false" ht="12.75" hidden="false" customHeight="true" outlineLevel="0" collapsed="false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customFormat="false" ht="12.75" hidden="false" customHeight="true" outlineLevel="0" collapsed="false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customFormat="false" ht="12.75" hidden="false" customHeight="true" outlineLevel="0" collapsed="false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customFormat="false" ht="12.75" hidden="false" customHeight="true" outlineLevel="0" collapsed="false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customFormat="false" ht="12.75" hidden="false" customHeight="true" outlineLevel="0" collapsed="false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customFormat="false" ht="12.75" hidden="false" customHeight="true" outlineLevel="0" collapsed="false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customFormat="false" ht="12.75" hidden="false" customHeight="true" outlineLevel="0" collapsed="false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customFormat="false" ht="12.75" hidden="false" customHeight="true" outlineLevel="0" collapsed="false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customFormat="false" ht="12.75" hidden="false" customHeight="true" outlineLevel="0" collapsed="false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customFormat="false" ht="12.75" hidden="false" customHeight="true" outlineLevel="0" collapsed="false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customFormat="false" ht="12.75" hidden="false" customHeight="true" outlineLevel="0" collapsed="false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customFormat="false" ht="12.75" hidden="false" customHeight="true" outlineLevel="0" collapsed="false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customFormat="false" ht="12.75" hidden="false" customHeight="true" outlineLevel="0" collapsed="false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customFormat="false" ht="12.75" hidden="false" customHeight="true" outlineLevel="0" collapsed="false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customFormat="false" ht="12.75" hidden="false" customHeight="true" outlineLevel="0" collapsed="false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customFormat="false" ht="12.75" hidden="false" customHeight="true" outlineLevel="0" collapsed="false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customFormat="false" ht="12.75" hidden="false" customHeight="true" outlineLevel="0" collapsed="false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customFormat="false" ht="12.75" hidden="false" customHeight="true" outlineLevel="0" collapsed="false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customFormat="false" ht="12.75" hidden="false" customHeight="true" outlineLevel="0" collapsed="false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customFormat="false" ht="12.75" hidden="false" customHeight="true" outlineLevel="0" collapsed="false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customFormat="false" ht="12.75" hidden="false" customHeight="true" outlineLevel="0" collapsed="false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customFormat="false" ht="12.75" hidden="false" customHeight="true" outlineLevel="0" collapsed="false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customFormat="false" ht="12.75" hidden="false" customHeight="true" outlineLevel="0" collapsed="false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customFormat="false" ht="12.75" hidden="false" customHeight="true" outlineLevel="0" collapsed="false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customFormat="false" ht="12.75" hidden="false" customHeight="true" outlineLevel="0" collapsed="false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customFormat="false" ht="12.75" hidden="false" customHeight="true" outlineLevel="0" collapsed="false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customFormat="false" ht="12.75" hidden="false" customHeight="true" outlineLevel="0" collapsed="false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customFormat="false" ht="12.75" hidden="false" customHeight="true" outlineLevel="0" collapsed="false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customFormat="false" ht="12.75" hidden="false" customHeight="true" outlineLevel="0" collapsed="false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customFormat="false" ht="12.75" hidden="false" customHeight="true" outlineLevel="0" collapsed="false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customFormat="false" ht="12.75" hidden="false" customHeight="true" outlineLevel="0" collapsed="false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customFormat="false" ht="12.75" hidden="false" customHeight="true" outlineLevel="0" collapsed="false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customFormat="false" ht="12.75" hidden="false" customHeight="true" outlineLevel="0" collapsed="false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customFormat="false" ht="12.75" hidden="false" customHeight="true" outlineLevel="0" collapsed="false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customFormat="false" ht="12.75" hidden="false" customHeight="true" outlineLevel="0" collapsed="false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customFormat="false" ht="12.75" hidden="false" customHeight="true" outlineLevel="0" collapsed="false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customFormat="false" ht="12.75" hidden="false" customHeight="true" outlineLevel="0" collapsed="false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customFormat="false" ht="12.75" hidden="false" customHeight="true" outlineLevel="0" collapsed="false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customFormat="false" ht="12.75" hidden="false" customHeight="true" outlineLevel="0" collapsed="false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customFormat="false" ht="12.75" hidden="false" customHeight="true" outlineLevel="0" collapsed="false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customFormat="false" ht="12.75" hidden="false" customHeight="true" outlineLevel="0" collapsed="false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customFormat="false" ht="12.75" hidden="false" customHeight="true" outlineLevel="0" collapsed="false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customFormat="false" ht="12.75" hidden="false" customHeight="true" outlineLevel="0" collapsed="false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customFormat="false" ht="12.75" hidden="false" customHeight="true" outlineLevel="0" collapsed="false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customFormat="false" ht="12.75" hidden="false" customHeight="true" outlineLevel="0" collapsed="false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customFormat="false" ht="12.75" hidden="false" customHeight="true" outlineLevel="0" collapsed="false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customFormat="false" ht="12.75" hidden="false" customHeight="true" outlineLevel="0" collapsed="false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customFormat="false" ht="12.75" hidden="false" customHeight="true" outlineLevel="0" collapsed="false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customFormat="false" ht="12.75" hidden="false" customHeight="true" outlineLevel="0" collapsed="false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customFormat="false" ht="12.75" hidden="false" customHeight="true" outlineLevel="0" collapsed="false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customFormat="false" ht="12.75" hidden="false" customHeight="true" outlineLevel="0" collapsed="false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customFormat="false" ht="12.75" hidden="false" customHeight="true" outlineLevel="0" collapsed="false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customFormat="false" ht="12.75" hidden="false" customHeight="true" outlineLevel="0" collapsed="false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customFormat="false" ht="12.75" hidden="false" customHeight="true" outlineLevel="0" collapsed="false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customFormat="false" ht="12.75" hidden="false" customHeight="true" outlineLevel="0" collapsed="false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customFormat="false" ht="12.75" hidden="false" customHeight="true" outlineLevel="0" collapsed="false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customFormat="false" ht="12.75" hidden="false" customHeight="true" outlineLevel="0" collapsed="false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customFormat="false" ht="12.75" hidden="false" customHeight="true" outlineLevel="0" collapsed="false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customFormat="false" ht="12.75" hidden="false" customHeight="true" outlineLevel="0" collapsed="false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customFormat="false" ht="12.75" hidden="false" customHeight="true" outlineLevel="0" collapsed="false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customFormat="false" ht="12.75" hidden="false" customHeight="true" outlineLevel="0" collapsed="false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customFormat="false" ht="12.75" hidden="false" customHeight="true" outlineLevel="0" collapsed="false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customFormat="false" ht="12.75" hidden="false" customHeight="true" outlineLevel="0" collapsed="false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customFormat="false" ht="12.75" hidden="false" customHeight="true" outlineLevel="0" collapsed="false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customFormat="false" ht="12.75" hidden="false" customHeight="true" outlineLevel="0" collapsed="false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customFormat="false" ht="12.75" hidden="false" customHeight="true" outlineLevel="0" collapsed="false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customFormat="false" ht="12.75" hidden="false" customHeight="true" outlineLevel="0" collapsed="false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customFormat="false" ht="12.75" hidden="false" customHeight="true" outlineLevel="0" collapsed="false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customFormat="false" ht="12.75" hidden="false" customHeight="true" outlineLevel="0" collapsed="false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customFormat="false" ht="12.75" hidden="false" customHeight="true" outlineLevel="0" collapsed="false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customFormat="false" ht="12.75" hidden="false" customHeight="true" outlineLevel="0" collapsed="false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customFormat="false" ht="12.75" hidden="false" customHeight="true" outlineLevel="0" collapsed="false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customFormat="false" ht="12.75" hidden="false" customHeight="true" outlineLevel="0" collapsed="false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customFormat="false" ht="12.75" hidden="false" customHeight="true" outlineLevel="0" collapsed="false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customFormat="false" ht="12.75" hidden="false" customHeight="true" outlineLevel="0" collapsed="false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customFormat="false" ht="12.75" hidden="false" customHeight="true" outlineLevel="0" collapsed="false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customFormat="false" ht="12.75" hidden="false" customHeight="true" outlineLevel="0" collapsed="false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customFormat="false" ht="12.75" hidden="false" customHeight="true" outlineLevel="0" collapsed="false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customFormat="false" ht="12.75" hidden="false" customHeight="true" outlineLevel="0" collapsed="false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customFormat="false" ht="12.75" hidden="false" customHeight="true" outlineLevel="0" collapsed="false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customFormat="false" ht="12.75" hidden="false" customHeight="true" outlineLevel="0" collapsed="false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customFormat="false" ht="12.75" hidden="false" customHeight="true" outlineLevel="0" collapsed="false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customFormat="false" ht="12.75" hidden="false" customHeight="true" outlineLevel="0" collapsed="false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customFormat="false" ht="12.75" hidden="false" customHeight="true" outlineLevel="0" collapsed="false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customFormat="false" ht="12.75" hidden="false" customHeight="true" outlineLevel="0" collapsed="false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customFormat="false" ht="12.75" hidden="false" customHeight="true" outlineLevel="0" collapsed="false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customFormat="false" ht="12.75" hidden="false" customHeight="true" outlineLevel="0" collapsed="false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customFormat="false" ht="12.75" hidden="false" customHeight="true" outlineLevel="0" collapsed="false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customFormat="false" ht="12.75" hidden="false" customHeight="true" outlineLevel="0" collapsed="false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customFormat="false" ht="12.75" hidden="false" customHeight="true" outlineLevel="0" collapsed="false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customFormat="false" ht="12.75" hidden="false" customHeight="true" outlineLevel="0" collapsed="false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customFormat="false" ht="12.75" hidden="false" customHeight="true" outlineLevel="0" collapsed="false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customFormat="false" ht="12.75" hidden="false" customHeight="true" outlineLevel="0" collapsed="false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customFormat="false" ht="12.75" hidden="false" customHeight="true" outlineLevel="0" collapsed="false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customFormat="false" ht="12.75" hidden="false" customHeight="true" outlineLevel="0" collapsed="false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customFormat="false" ht="12.75" hidden="false" customHeight="true" outlineLevel="0" collapsed="false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customFormat="false" ht="12.75" hidden="false" customHeight="true" outlineLevel="0" collapsed="false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customFormat="false" ht="12.75" hidden="false" customHeight="true" outlineLevel="0" collapsed="false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customFormat="false" ht="12.75" hidden="false" customHeight="true" outlineLevel="0" collapsed="false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customFormat="false" ht="12.75" hidden="false" customHeight="true" outlineLevel="0" collapsed="false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customFormat="false" ht="12.75" hidden="false" customHeight="true" outlineLevel="0" collapsed="false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customFormat="false" ht="12.75" hidden="false" customHeight="true" outlineLevel="0" collapsed="false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customFormat="false" ht="12.75" hidden="false" customHeight="true" outlineLevel="0" collapsed="false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customFormat="false" ht="12.75" hidden="false" customHeight="true" outlineLevel="0" collapsed="false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customFormat="false" ht="12.75" hidden="false" customHeight="true" outlineLevel="0" collapsed="false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customFormat="false" ht="12.75" hidden="false" customHeight="true" outlineLevel="0" collapsed="false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customFormat="false" ht="12.75" hidden="false" customHeight="true" outlineLevel="0" collapsed="false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customFormat="false" ht="12.75" hidden="false" customHeight="true" outlineLevel="0" collapsed="false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customFormat="false" ht="12.75" hidden="false" customHeight="true" outlineLevel="0" collapsed="false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customFormat="false" ht="12.75" hidden="false" customHeight="true" outlineLevel="0" collapsed="false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customFormat="false" ht="12.75" hidden="false" customHeight="true" outlineLevel="0" collapsed="false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customFormat="false" ht="12.75" hidden="false" customHeight="true" outlineLevel="0" collapsed="false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customFormat="false" ht="12.75" hidden="false" customHeight="true" outlineLevel="0" collapsed="false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customFormat="false" ht="12.75" hidden="false" customHeight="true" outlineLevel="0" collapsed="false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customFormat="false" ht="12.75" hidden="false" customHeight="true" outlineLevel="0" collapsed="false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customFormat="false" ht="12.75" hidden="false" customHeight="true" outlineLevel="0" collapsed="false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customFormat="false" ht="12.75" hidden="false" customHeight="true" outlineLevel="0" collapsed="false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customFormat="false" ht="12.75" hidden="false" customHeight="true" outlineLevel="0" collapsed="false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customFormat="false" ht="12.75" hidden="false" customHeight="true" outlineLevel="0" collapsed="false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customFormat="false" ht="12.75" hidden="false" customHeight="true" outlineLevel="0" collapsed="false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customFormat="false" ht="12.75" hidden="false" customHeight="true" outlineLevel="0" collapsed="false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customFormat="false" ht="12.75" hidden="false" customHeight="true" outlineLevel="0" collapsed="false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customFormat="false" ht="12.75" hidden="false" customHeight="true" outlineLevel="0" collapsed="false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customFormat="false" ht="12.75" hidden="false" customHeight="true" outlineLevel="0" collapsed="false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customFormat="false" ht="12.75" hidden="false" customHeight="true" outlineLevel="0" collapsed="false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customFormat="false" ht="12.75" hidden="false" customHeight="true" outlineLevel="0" collapsed="false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customFormat="false" ht="12.75" hidden="false" customHeight="true" outlineLevel="0" collapsed="false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customFormat="false" ht="12.75" hidden="false" customHeight="true" outlineLevel="0" collapsed="false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customFormat="false" ht="12.75" hidden="false" customHeight="true" outlineLevel="0" collapsed="false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customFormat="false" ht="12.75" hidden="false" customHeight="true" outlineLevel="0" collapsed="false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customFormat="false" ht="12.75" hidden="false" customHeight="true" outlineLevel="0" collapsed="false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customFormat="false" ht="12.75" hidden="false" customHeight="true" outlineLevel="0" collapsed="false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customFormat="false" ht="12.75" hidden="false" customHeight="true" outlineLevel="0" collapsed="false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customFormat="false" ht="12.75" hidden="false" customHeight="true" outlineLevel="0" collapsed="false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customFormat="false" ht="12.75" hidden="false" customHeight="true" outlineLevel="0" collapsed="false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customFormat="false" ht="12.75" hidden="false" customHeight="true" outlineLevel="0" collapsed="false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customFormat="false" ht="12.75" hidden="false" customHeight="true" outlineLevel="0" collapsed="false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customFormat="false" ht="12.75" hidden="false" customHeight="true" outlineLevel="0" collapsed="false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customFormat="false" ht="12.75" hidden="false" customHeight="true" outlineLevel="0" collapsed="false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customFormat="false" ht="12.75" hidden="false" customHeight="true" outlineLevel="0" collapsed="false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customFormat="false" ht="12.75" hidden="false" customHeight="true" outlineLevel="0" collapsed="false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customFormat="false" ht="12.75" hidden="false" customHeight="true" outlineLevel="0" collapsed="false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customFormat="false" ht="12.75" hidden="false" customHeight="true" outlineLevel="0" collapsed="false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customFormat="false" ht="12.75" hidden="false" customHeight="true" outlineLevel="0" collapsed="false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customFormat="false" ht="12.75" hidden="false" customHeight="true" outlineLevel="0" collapsed="false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customFormat="false" ht="12.75" hidden="false" customHeight="true" outlineLevel="0" collapsed="false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customFormat="false" ht="12.75" hidden="false" customHeight="true" outlineLevel="0" collapsed="false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customFormat="false" ht="12.75" hidden="false" customHeight="true" outlineLevel="0" collapsed="false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customFormat="false" ht="12.75" hidden="false" customHeight="true" outlineLevel="0" collapsed="false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customFormat="false" ht="12.75" hidden="false" customHeight="true" outlineLevel="0" collapsed="false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customFormat="false" ht="12.75" hidden="false" customHeight="true" outlineLevel="0" collapsed="false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customFormat="false" ht="12.75" hidden="false" customHeight="true" outlineLevel="0" collapsed="false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customFormat="false" ht="15.75" hidden="false" customHeight="true" outlineLevel="0" collapsed="false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customFormat="false" ht="15.75" hidden="false" customHeight="true" outlineLevel="0" collapsed="false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customFormat="false" ht="15.75" hidden="false" customHeight="true" outlineLevel="0" collapsed="false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customFormat="false" ht="15.75" hidden="false" customHeight="true" outlineLevel="0" collapsed="false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customFormat="false" ht="15.75" hidden="false" customHeight="true" outlineLevel="0" collapsed="false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customFormat="false" ht="15.75" hidden="false" customHeight="true" outlineLevel="0" collapsed="false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customFormat="false" ht="15.75" hidden="false" customHeight="true" outlineLevel="0" collapsed="false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customFormat="false" ht="15.75" hidden="false" customHeight="true" outlineLevel="0" collapsed="false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customFormat="false" ht="15.75" hidden="false" customHeight="true" outlineLevel="0" collapsed="false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customFormat="false" ht="15.75" hidden="false" customHeight="true" outlineLevel="0" collapsed="false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customFormat="false" ht="15.75" hidden="false" customHeight="true" outlineLevel="0" collapsed="false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customFormat="false" ht="15.75" hidden="false" customHeight="true" outlineLevel="0" collapsed="false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customFormat="false" ht="15.75" hidden="false" customHeight="true" outlineLevel="0" collapsed="false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customFormat="false" ht="15.75" hidden="false" customHeight="true" outlineLevel="0" collapsed="false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customFormat="false" ht="15.75" hidden="false" customHeight="true" outlineLevel="0" collapsed="false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customFormat="false" ht="15.75" hidden="false" customHeight="true" outlineLevel="0" collapsed="false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customFormat="false" ht="15.75" hidden="false" customHeight="true" outlineLevel="0" collapsed="false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customFormat="false" ht="15.75" hidden="false" customHeight="true" outlineLevel="0" collapsed="false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customFormat="false" ht="15.75" hidden="false" customHeight="true" outlineLevel="0" collapsed="false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customFormat="false" ht="15.75" hidden="false" customHeight="true" outlineLevel="0" collapsed="false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customFormat="false" ht="15.75" hidden="false" customHeight="true" outlineLevel="0" collapsed="false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customFormat="false" ht="15.75" hidden="false" customHeight="true" outlineLevel="0" collapsed="false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customFormat="false" ht="15.75" hidden="false" customHeight="true" outlineLevel="0" collapsed="false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customFormat="false" ht="15.75" hidden="false" customHeight="true" outlineLevel="0" collapsed="false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customFormat="false" ht="15.75" hidden="false" customHeight="true" outlineLevel="0" collapsed="false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customFormat="false" ht="15.75" hidden="false" customHeight="true" outlineLevel="0" collapsed="false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customFormat="false" ht="15.75" hidden="false" customHeight="true" outlineLevel="0" collapsed="false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customFormat="false" ht="15.75" hidden="false" customHeight="true" outlineLevel="0" collapsed="false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customFormat="false" ht="15.75" hidden="false" customHeight="true" outlineLevel="0" collapsed="false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customFormat="false" ht="15.75" hidden="false" customHeight="true" outlineLevel="0" collapsed="false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customFormat="false" ht="15.75" hidden="false" customHeight="true" outlineLevel="0" collapsed="false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customFormat="false" ht="15.75" hidden="false" customHeight="true" outlineLevel="0" collapsed="false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customFormat="false" ht="15.75" hidden="false" customHeight="true" outlineLevel="0" collapsed="false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customFormat="false" ht="15.75" hidden="false" customHeight="true" outlineLevel="0" collapsed="false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customFormat="false" ht="15.75" hidden="false" customHeight="true" outlineLevel="0" collapsed="false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customFormat="false" ht="15.75" hidden="false" customHeight="true" outlineLevel="0" collapsed="false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customFormat="false" ht="15.75" hidden="false" customHeight="true" outlineLevel="0" collapsed="false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customFormat="false" ht="15.75" hidden="false" customHeight="true" outlineLevel="0" collapsed="false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customFormat="false" ht="15.75" hidden="false" customHeight="true" outlineLevel="0" collapsed="false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customFormat="false" ht="15.75" hidden="false" customHeight="true" outlineLevel="0" collapsed="false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customFormat="false" ht="15.75" hidden="false" customHeight="true" outlineLevel="0" collapsed="false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customFormat="false" ht="15.75" hidden="false" customHeight="true" outlineLevel="0" collapsed="false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customFormat="false" ht="15.75" hidden="false" customHeight="true" outlineLevel="0" collapsed="false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customFormat="false" ht="15.75" hidden="false" customHeight="true" outlineLevel="0" collapsed="false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customFormat="false" ht="15.75" hidden="false" customHeight="true" outlineLevel="0" collapsed="false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customFormat="false" ht="15.75" hidden="false" customHeight="true" outlineLevel="0" collapsed="false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customFormat="false" ht="15.75" hidden="false" customHeight="true" outlineLevel="0" collapsed="false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customFormat="false" ht="15.75" hidden="false" customHeight="true" outlineLevel="0" collapsed="false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customFormat="false" ht="15.75" hidden="false" customHeight="true" outlineLevel="0" collapsed="false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customFormat="false" ht="15.75" hidden="false" customHeight="true" outlineLevel="0" collapsed="false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customFormat="false" ht="15.75" hidden="false" customHeight="true" outlineLevel="0" collapsed="false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customFormat="false" ht="15.75" hidden="false" customHeight="true" outlineLevel="0" collapsed="false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customFormat="false" ht="15.75" hidden="false" customHeight="true" outlineLevel="0" collapsed="false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customFormat="false" ht="15.75" hidden="false" customHeight="true" outlineLevel="0" collapsed="false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customFormat="false" ht="15.75" hidden="false" customHeight="true" outlineLevel="0" collapsed="false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customFormat="false" ht="15.75" hidden="false" customHeight="true" outlineLevel="0" collapsed="false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customFormat="false" ht="15.75" hidden="false" customHeight="true" outlineLevel="0" collapsed="false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customFormat="false" ht="15.75" hidden="false" customHeight="true" outlineLevel="0" collapsed="false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customFormat="false" ht="15.75" hidden="false" customHeight="true" outlineLevel="0" collapsed="false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customFormat="false" ht="15.75" hidden="false" customHeight="true" outlineLevel="0" collapsed="false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customFormat="false" ht="15.75" hidden="false" customHeight="true" outlineLevel="0" collapsed="false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customFormat="false" ht="15.75" hidden="false" customHeight="true" outlineLevel="0" collapsed="false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customFormat="false" ht="15.75" hidden="false" customHeight="true" outlineLevel="0" collapsed="false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customFormat="false" ht="15.75" hidden="false" customHeight="true" outlineLevel="0" collapsed="false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customFormat="false" ht="15.75" hidden="false" customHeight="true" outlineLevel="0" collapsed="false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customFormat="false" ht="15.75" hidden="false" customHeight="true" outlineLevel="0" collapsed="false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customFormat="false" ht="15.75" hidden="false" customHeight="true" outlineLevel="0" collapsed="false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customFormat="false" ht="15.75" hidden="false" customHeight="true" outlineLevel="0" collapsed="false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customFormat="false" ht="15.75" hidden="false" customHeight="true" outlineLevel="0" collapsed="false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customFormat="false" ht="15.75" hidden="false" customHeight="true" outlineLevel="0" collapsed="false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customFormat="false" ht="15.75" hidden="false" customHeight="true" outlineLevel="0" collapsed="false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customFormat="false" ht="15.75" hidden="false" customHeight="true" outlineLevel="0" collapsed="false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customFormat="false" ht="15.75" hidden="false" customHeight="true" outlineLevel="0" collapsed="false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customFormat="false" ht="15.75" hidden="false" customHeight="true" outlineLevel="0" collapsed="false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customFormat="false" ht="15.75" hidden="false" customHeight="true" outlineLevel="0" collapsed="false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customFormat="false" ht="15.75" hidden="false" customHeight="true" outlineLevel="0" collapsed="false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customFormat="false" ht="15.75" hidden="false" customHeight="true" outlineLevel="0" collapsed="false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customFormat="false" ht="15.75" hidden="false" customHeight="true" outlineLevel="0" collapsed="false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customFormat="false" ht="15.75" hidden="false" customHeight="true" outlineLevel="0" collapsed="false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customFormat="false" ht="15.75" hidden="false" customHeight="true" outlineLevel="0" collapsed="false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customFormat="false" ht="15.75" hidden="false" customHeight="true" outlineLevel="0" collapsed="false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customFormat="false" ht="15.75" hidden="false" customHeight="true" outlineLevel="0" collapsed="false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customFormat="false" ht="15.75" hidden="false" customHeight="true" outlineLevel="0" collapsed="false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customFormat="false" ht="15.75" hidden="false" customHeight="true" outlineLevel="0" collapsed="false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customFormat="false" ht="15.75" hidden="false" customHeight="true" outlineLevel="0" collapsed="false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customFormat="false" ht="15.75" hidden="false" customHeight="true" outlineLevel="0" collapsed="false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customFormat="false" ht="15.75" hidden="false" customHeight="true" outlineLevel="0" collapsed="false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customFormat="false" ht="15.75" hidden="false" customHeight="true" outlineLevel="0" collapsed="false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customFormat="false" ht="15.75" hidden="false" customHeight="true" outlineLevel="0" collapsed="false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customFormat="false" ht="15.75" hidden="false" customHeight="true" outlineLevel="0" collapsed="false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customFormat="false" ht="15.75" hidden="false" customHeight="true" outlineLevel="0" collapsed="false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customFormat="false" ht="15.75" hidden="false" customHeight="true" outlineLevel="0" collapsed="false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customFormat="false" ht="15.75" hidden="false" customHeight="true" outlineLevel="0" collapsed="false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customFormat="false" ht="15.75" hidden="false" customHeight="true" outlineLevel="0" collapsed="false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customFormat="false" ht="15.75" hidden="false" customHeight="true" outlineLevel="0" collapsed="false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customFormat="false" ht="15.75" hidden="false" customHeight="true" outlineLevel="0" collapsed="false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customFormat="false" ht="15.75" hidden="false" customHeight="true" outlineLevel="0" collapsed="false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customFormat="false" ht="15.75" hidden="false" customHeight="true" outlineLevel="0" collapsed="false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customFormat="false" ht="15.75" hidden="false" customHeight="true" outlineLevel="0" collapsed="false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customFormat="false" ht="15.75" hidden="false" customHeight="true" outlineLevel="0" collapsed="false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customFormat="false" ht="15.75" hidden="false" customHeight="true" outlineLevel="0" collapsed="false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customFormat="false" ht="15.75" hidden="false" customHeight="true" outlineLevel="0" collapsed="false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customFormat="false" ht="15.75" hidden="false" customHeight="true" outlineLevel="0" collapsed="false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customFormat="false" ht="15.75" hidden="false" customHeight="true" outlineLevel="0" collapsed="false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customFormat="false" ht="15.75" hidden="false" customHeight="true" outlineLevel="0" collapsed="false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customFormat="false" ht="15.75" hidden="false" customHeight="true" outlineLevel="0" collapsed="false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customFormat="false" ht="15.75" hidden="false" customHeight="true" outlineLevel="0" collapsed="false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customFormat="false" ht="15.75" hidden="false" customHeight="true" outlineLevel="0" collapsed="false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customFormat="false" ht="15.75" hidden="false" customHeight="true" outlineLevel="0" collapsed="false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customFormat="false" ht="15.75" hidden="false" customHeight="true" outlineLevel="0" collapsed="false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customFormat="false" ht="15.75" hidden="false" customHeight="true" outlineLevel="0" collapsed="false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customFormat="false" ht="15.75" hidden="false" customHeight="true" outlineLevel="0" collapsed="false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customFormat="false" ht="15.75" hidden="false" customHeight="true" outlineLevel="0" collapsed="false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customFormat="false" ht="15.75" hidden="false" customHeight="true" outlineLevel="0" collapsed="false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customFormat="false" ht="15.75" hidden="false" customHeight="true" outlineLevel="0" collapsed="false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customFormat="false" ht="15.75" hidden="false" customHeight="true" outlineLevel="0" collapsed="false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C0C0C"/>
    <pageSetUpPr fitToPage="tru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82" zoomScaleNormal="82" zoomScalePageLayoutView="100" workbookViewId="0">
      <selection pane="topLeft" activeCell="A1" activeCellId="0" sqref="A1"/>
    </sheetView>
  </sheetViews>
  <sheetFormatPr defaultColWidth="12.6328125" defaultRowHeight="15" customHeight="true" zeroHeight="false" outlineLevelRow="0" outlineLevelCol="0"/>
  <cols>
    <col collapsed="false" customWidth="true" hidden="false" outlineLevel="0" max="2" min="1" style="1" width="26.38"/>
    <col collapsed="false" customWidth="true" hidden="false" outlineLevel="0" max="3" min="3" style="1" width="47.88"/>
    <col collapsed="false" customWidth="true" hidden="false" outlineLevel="0" max="4" min="4" style="1" width="29.63"/>
    <col collapsed="false" customWidth="true" hidden="false" outlineLevel="0" max="5" min="5" style="1" width="31.38"/>
    <col collapsed="false" customWidth="true" hidden="false" outlineLevel="0" max="7" min="6" style="1" width="31"/>
    <col collapsed="false" customWidth="true" hidden="false" outlineLevel="0" max="9" min="9" style="1" width="31"/>
    <col collapsed="false" customWidth="true" hidden="false" outlineLevel="0" max="10" min="10" style="1" width="3.88"/>
    <col collapsed="false" customWidth="true" hidden="false" outlineLevel="0" max="11" min="11" style="1" width="10.13"/>
    <col collapsed="false" customWidth="true" hidden="false" outlineLevel="0" max="12" min="12" style="1" width="15.13"/>
    <col collapsed="false" customWidth="true" hidden="false" outlineLevel="0" max="13" min="13" style="1" width="2.63"/>
    <col collapsed="false" customWidth="true" hidden="false" outlineLevel="0" max="14" min="14" style="1" width="9.13"/>
    <col collapsed="false" customWidth="true" hidden="false" outlineLevel="0" max="17" min="15" style="1" width="13.38"/>
    <col collapsed="false" customWidth="true" hidden="false" outlineLevel="0" max="18" min="18" style="1" width="0.63"/>
    <col collapsed="false" customWidth="true" hidden="false" outlineLevel="0" max="19" min="19" style="1" width="10.38"/>
    <col collapsed="false" customWidth="true" hidden="false" outlineLevel="0" max="20" min="20" style="1" width="13.38"/>
    <col collapsed="false" customWidth="true" hidden="false" outlineLevel="0" max="21" min="21" style="1" width="5.88"/>
    <col collapsed="false" customWidth="true" hidden="false" outlineLevel="0" max="26" min="22" style="1" width="9.13"/>
  </cols>
  <sheetData>
    <row r="1" customFormat="false" ht="12.75" hidden="false" customHeight="true" outlineLevel="0" collapsed="false">
      <c r="A1" s="287" t="n">
        <v>1</v>
      </c>
      <c r="B1" s="287" t="n">
        <v>1</v>
      </c>
      <c r="C1" s="287" t="n">
        <f aca="false">COUNTA(C3:C98)</f>
        <v>3</v>
      </c>
      <c r="D1" s="287" t="n">
        <f aca="false">COUNTA(D3:D97)</f>
        <v>30</v>
      </c>
      <c r="E1" s="287" t="n">
        <f aca="false">COUNTA(E3:E98)</f>
        <v>60</v>
      </c>
      <c r="F1" s="287" t="n">
        <f aca="false">COUNTA(F3:F98)</f>
        <v>14</v>
      </c>
      <c r="G1" s="287" t="n">
        <v>1</v>
      </c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</row>
    <row r="2" customFormat="false" ht="35.25" hidden="false" customHeight="true" outlineLevel="0" collapsed="false">
      <c r="A2" s="356" t="s">
        <v>132</v>
      </c>
      <c r="B2" s="356" t="s">
        <v>134</v>
      </c>
      <c r="C2" s="356" t="s">
        <v>136</v>
      </c>
      <c r="D2" s="356" t="s">
        <v>147</v>
      </c>
      <c r="E2" s="356" t="s">
        <v>158</v>
      </c>
      <c r="F2" s="356" t="s">
        <v>160</v>
      </c>
      <c r="G2" s="356" t="s">
        <v>113</v>
      </c>
      <c r="H2" s="287"/>
      <c r="I2" s="357" t="s">
        <v>113</v>
      </c>
      <c r="J2" s="358"/>
      <c r="K2" s="287"/>
      <c r="L2" s="287"/>
      <c r="M2" s="358"/>
      <c r="N2" s="287"/>
      <c r="O2" s="287"/>
      <c r="P2" s="287"/>
      <c r="Q2" s="287"/>
      <c r="R2" s="287"/>
      <c r="S2" s="287"/>
      <c r="T2" s="287"/>
      <c r="U2" s="287"/>
      <c r="V2" s="287"/>
      <c r="W2" s="358"/>
      <c r="X2" s="358"/>
      <c r="Y2" s="358"/>
      <c r="Z2" s="358"/>
    </row>
    <row r="3" customFormat="false" ht="12.75" hidden="false" customHeight="true" outlineLevel="0" collapsed="false">
      <c r="A3" s="322" t="s">
        <v>132</v>
      </c>
      <c r="B3" s="322" t="s">
        <v>134</v>
      </c>
      <c r="C3" s="359" t="s">
        <v>138</v>
      </c>
      <c r="D3" s="357" t="s">
        <v>149</v>
      </c>
      <c r="E3" s="357" t="s">
        <v>238</v>
      </c>
      <c r="F3" s="360" t="s">
        <v>359</v>
      </c>
      <c r="G3" s="357" t="s">
        <v>113</v>
      </c>
      <c r="H3" s="361"/>
      <c r="I3" s="357" t="s">
        <v>117</v>
      </c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287"/>
    </row>
    <row r="4" customFormat="false" ht="12.75" hidden="false" customHeight="true" outlineLevel="0" collapsed="false">
      <c r="A4" s="362"/>
      <c r="B4" s="362"/>
      <c r="C4" s="357" t="s">
        <v>140</v>
      </c>
      <c r="D4" s="357" t="s">
        <v>175</v>
      </c>
      <c r="E4" s="357" t="s">
        <v>240</v>
      </c>
      <c r="F4" s="357" t="s">
        <v>361</v>
      </c>
      <c r="G4" s="361"/>
      <c r="H4" s="361"/>
      <c r="I4" s="357" t="s">
        <v>121</v>
      </c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287"/>
    </row>
    <row r="5" customFormat="false" ht="12.75" hidden="false" customHeight="true" outlineLevel="0" collapsed="false">
      <c r="A5" s="362"/>
      <c r="B5" s="362"/>
      <c r="C5" s="357" t="s">
        <v>142</v>
      </c>
      <c r="D5" s="357" t="s">
        <v>177</v>
      </c>
      <c r="E5" s="357" t="s">
        <v>242</v>
      </c>
      <c r="F5" s="357" t="s">
        <v>363</v>
      </c>
      <c r="G5" s="361"/>
      <c r="H5" s="361"/>
      <c r="I5" s="287"/>
      <c r="J5" s="287"/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</row>
    <row r="6" customFormat="false" ht="28.5" hidden="false" customHeight="true" outlineLevel="0" collapsed="false">
      <c r="A6" s="287"/>
      <c r="B6" s="287"/>
      <c r="C6" s="362"/>
      <c r="D6" s="357" t="s">
        <v>179</v>
      </c>
      <c r="E6" s="357" t="s">
        <v>244</v>
      </c>
      <c r="F6" s="357" t="s">
        <v>365</v>
      </c>
      <c r="G6" s="361"/>
      <c r="H6" s="361"/>
      <c r="I6" s="361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</row>
    <row r="7" customFormat="false" ht="12.75" hidden="false" customHeight="true" outlineLevel="0" collapsed="false">
      <c r="A7" s="362"/>
      <c r="B7" s="362"/>
      <c r="C7" s="362"/>
      <c r="D7" s="357" t="s">
        <v>181</v>
      </c>
      <c r="E7" s="357" t="s">
        <v>246</v>
      </c>
      <c r="F7" s="357" t="s">
        <v>367</v>
      </c>
      <c r="G7" s="361"/>
      <c r="H7" s="361"/>
      <c r="I7" s="361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</row>
    <row r="8" customFormat="false" ht="12.75" hidden="false" customHeight="true" outlineLevel="0" collapsed="false">
      <c r="A8" s="362"/>
      <c r="B8" s="362"/>
      <c r="C8" s="362"/>
      <c r="D8" s="357" t="s">
        <v>183</v>
      </c>
      <c r="E8" s="357" t="s">
        <v>248</v>
      </c>
      <c r="F8" s="357" t="s">
        <v>369</v>
      </c>
      <c r="G8" s="361"/>
      <c r="H8" s="361"/>
      <c r="I8" s="361"/>
      <c r="J8" s="287"/>
      <c r="K8" s="287"/>
      <c r="L8" s="287"/>
      <c r="M8" s="287"/>
      <c r="N8" s="287"/>
      <c r="O8" s="287"/>
      <c r="P8" s="287"/>
      <c r="Q8" s="287"/>
      <c r="R8" s="287"/>
      <c r="S8" s="287"/>
      <c r="T8" s="287"/>
      <c r="U8" s="287"/>
      <c r="V8" s="287"/>
      <c r="W8" s="287"/>
      <c r="X8" s="287"/>
      <c r="Y8" s="287"/>
      <c r="Z8" s="287"/>
    </row>
    <row r="9" customFormat="false" ht="12.75" hidden="false" customHeight="true" outlineLevel="0" collapsed="false">
      <c r="A9" s="362"/>
      <c r="B9" s="362"/>
      <c r="C9" s="362"/>
      <c r="D9" s="357" t="s">
        <v>185</v>
      </c>
      <c r="E9" s="357" t="s">
        <v>250</v>
      </c>
      <c r="F9" s="357" t="s">
        <v>371</v>
      </c>
      <c r="G9" s="361"/>
      <c r="H9" s="361"/>
      <c r="I9" s="361"/>
      <c r="J9" s="287"/>
      <c r="K9" s="287"/>
      <c r="L9" s="287"/>
      <c r="M9" s="287"/>
      <c r="N9" s="287"/>
      <c r="O9" s="287"/>
      <c r="P9" s="287"/>
      <c r="Q9" s="287"/>
      <c r="R9" s="287"/>
      <c r="S9" s="287"/>
      <c r="T9" s="287"/>
      <c r="U9" s="287"/>
      <c r="V9" s="287"/>
      <c r="W9" s="287"/>
      <c r="X9" s="287"/>
      <c r="Y9" s="287"/>
      <c r="Z9" s="287"/>
    </row>
    <row r="10" customFormat="false" ht="12.75" hidden="false" customHeight="true" outlineLevel="0" collapsed="false">
      <c r="A10" s="362"/>
      <c r="B10" s="362"/>
      <c r="C10" s="362"/>
      <c r="D10" s="357" t="s">
        <v>187</v>
      </c>
      <c r="E10" s="357" t="s">
        <v>252</v>
      </c>
      <c r="F10" s="357" t="s">
        <v>373</v>
      </c>
      <c r="G10" s="361"/>
      <c r="H10" s="361"/>
      <c r="I10" s="361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</row>
    <row r="11" customFormat="false" ht="12.75" hidden="false" customHeight="true" outlineLevel="0" collapsed="false">
      <c r="A11" s="362"/>
      <c r="B11" s="362"/>
      <c r="C11" s="362"/>
      <c r="D11" s="357" t="s">
        <v>190</v>
      </c>
      <c r="E11" s="357" t="s">
        <v>254</v>
      </c>
      <c r="F11" s="357" t="s">
        <v>375</v>
      </c>
      <c r="G11" s="361"/>
      <c r="H11" s="361"/>
      <c r="I11" s="361"/>
      <c r="J11" s="287"/>
      <c r="K11" s="287"/>
      <c r="L11" s="287"/>
      <c r="M11" s="287"/>
      <c r="N11" s="287"/>
      <c r="O11" s="287"/>
      <c r="P11" s="287"/>
      <c r="Q11" s="287"/>
      <c r="R11" s="287"/>
      <c r="S11" s="287"/>
      <c r="T11" s="287"/>
      <c r="U11" s="287"/>
      <c r="V11" s="287"/>
      <c r="W11" s="287"/>
      <c r="X11" s="287"/>
      <c r="Y11" s="287"/>
      <c r="Z11" s="287"/>
    </row>
    <row r="12" customFormat="false" ht="12.75" hidden="false" customHeight="true" outlineLevel="0" collapsed="false">
      <c r="A12" s="362"/>
      <c r="B12" s="362"/>
      <c r="C12" s="362"/>
      <c r="D12" s="357" t="s">
        <v>192</v>
      </c>
      <c r="E12" s="357" t="s">
        <v>256</v>
      </c>
      <c r="F12" s="357" t="s">
        <v>377</v>
      </c>
      <c r="G12" s="361"/>
      <c r="H12" s="361"/>
      <c r="I12" s="361"/>
      <c r="J12" s="287"/>
      <c r="K12" s="287"/>
      <c r="L12" s="287"/>
      <c r="M12" s="287"/>
      <c r="N12" s="287"/>
      <c r="O12" s="287"/>
      <c r="P12" s="287"/>
      <c r="Q12" s="287"/>
      <c r="R12" s="287"/>
      <c r="S12" s="287"/>
      <c r="T12" s="287"/>
      <c r="U12" s="287"/>
      <c r="V12" s="287"/>
      <c r="W12" s="287"/>
      <c r="X12" s="287"/>
      <c r="Y12" s="287"/>
      <c r="Z12" s="287"/>
    </row>
    <row r="13" customFormat="false" ht="12.75" hidden="false" customHeight="true" outlineLevel="0" collapsed="false">
      <c r="A13" s="362"/>
      <c r="B13" s="362"/>
      <c r="C13" s="362"/>
      <c r="D13" s="357" t="s">
        <v>195</v>
      </c>
      <c r="E13" s="357" t="s">
        <v>258</v>
      </c>
      <c r="F13" s="357" t="s">
        <v>379</v>
      </c>
      <c r="G13" s="361"/>
      <c r="H13" s="361"/>
      <c r="I13" s="361"/>
      <c r="J13" s="287"/>
      <c r="K13" s="287"/>
      <c r="L13" s="287"/>
      <c r="M13" s="287"/>
      <c r="N13" s="287"/>
      <c r="O13" s="287"/>
      <c r="P13" s="287"/>
      <c r="Q13" s="287"/>
      <c r="R13" s="287"/>
      <c r="S13" s="287"/>
      <c r="T13" s="287"/>
      <c r="U13" s="287"/>
      <c r="V13" s="287"/>
      <c r="W13" s="287"/>
      <c r="X13" s="287"/>
      <c r="Y13" s="287"/>
      <c r="Z13" s="287"/>
    </row>
    <row r="14" customFormat="false" ht="12.75" hidden="false" customHeight="true" outlineLevel="0" collapsed="false">
      <c r="A14" s="362"/>
      <c r="B14" s="362"/>
      <c r="C14" s="362"/>
      <c r="D14" s="357" t="s">
        <v>197</v>
      </c>
      <c r="E14" s="357" t="s">
        <v>260</v>
      </c>
      <c r="F14" s="357" t="s">
        <v>381</v>
      </c>
      <c r="G14" s="361"/>
      <c r="H14" s="361"/>
      <c r="I14" s="361"/>
      <c r="J14" s="287"/>
      <c r="K14" s="287"/>
      <c r="L14" s="287"/>
      <c r="M14" s="287"/>
      <c r="N14" s="287"/>
      <c r="O14" s="287"/>
      <c r="P14" s="287"/>
      <c r="Q14" s="287"/>
      <c r="R14" s="287"/>
      <c r="S14" s="287"/>
      <c r="T14" s="287"/>
      <c r="U14" s="287"/>
      <c r="V14" s="287"/>
      <c r="W14" s="287"/>
      <c r="X14" s="287"/>
      <c r="Y14" s="287"/>
      <c r="Z14" s="287"/>
    </row>
    <row r="15" customFormat="false" ht="12.75" hidden="false" customHeight="true" outlineLevel="0" collapsed="false">
      <c r="A15" s="362"/>
      <c r="B15" s="362"/>
      <c r="C15" s="362"/>
      <c r="D15" s="357" t="s">
        <v>199</v>
      </c>
      <c r="E15" s="357" t="s">
        <v>262</v>
      </c>
      <c r="F15" s="357" t="s">
        <v>383</v>
      </c>
      <c r="G15" s="361"/>
      <c r="H15" s="361"/>
      <c r="I15" s="361"/>
      <c r="J15" s="287"/>
      <c r="K15" s="287"/>
      <c r="L15" s="287"/>
      <c r="M15" s="287"/>
      <c r="N15" s="287"/>
      <c r="O15" s="287"/>
      <c r="P15" s="287"/>
      <c r="Q15" s="287"/>
      <c r="R15" s="287"/>
      <c r="S15" s="287"/>
      <c r="T15" s="287"/>
      <c r="U15" s="287"/>
      <c r="V15" s="287"/>
      <c r="W15" s="287"/>
      <c r="X15" s="287"/>
      <c r="Y15" s="287"/>
      <c r="Z15" s="287"/>
    </row>
    <row r="16" customFormat="false" ht="12.75" hidden="false" customHeight="true" outlineLevel="0" collapsed="false">
      <c r="A16" s="362"/>
      <c r="B16" s="362"/>
      <c r="C16" s="362"/>
      <c r="D16" s="357" t="s">
        <v>201</v>
      </c>
      <c r="E16" s="357" t="s">
        <v>264</v>
      </c>
      <c r="F16" s="357" t="s">
        <v>385</v>
      </c>
      <c r="G16" s="361"/>
      <c r="H16" s="361"/>
      <c r="I16" s="361"/>
      <c r="J16" s="287"/>
      <c r="K16" s="287"/>
      <c r="L16" s="287"/>
      <c r="M16" s="287"/>
      <c r="N16" s="287"/>
      <c r="O16" s="287"/>
      <c r="P16" s="287"/>
      <c r="Q16" s="287"/>
      <c r="R16" s="287"/>
      <c r="S16" s="287"/>
      <c r="T16" s="287"/>
      <c r="U16" s="287"/>
      <c r="V16" s="287"/>
      <c r="W16" s="287"/>
      <c r="X16" s="287"/>
      <c r="Y16" s="287"/>
      <c r="Z16" s="287"/>
    </row>
    <row r="17" customFormat="false" ht="12.75" hidden="false" customHeight="true" outlineLevel="0" collapsed="false">
      <c r="A17" s="362"/>
      <c r="B17" s="362"/>
      <c r="C17" s="362"/>
      <c r="D17" s="357" t="s">
        <v>203</v>
      </c>
      <c r="E17" s="357" t="s">
        <v>266</v>
      </c>
      <c r="F17" s="362"/>
      <c r="G17" s="362"/>
      <c r="H17" s="362"/>
      <c r="I17" s="362"/>
      <c r="J17" s="287"/>
      <c r="K17" s="287"/>
      <c r="L17" s="287"/>
      <c r="M17" s="287"/>
      <c r="N17" s="287"/>
      <c r="O17" s="287"/>
      <c r="P17" s="287"/>
      <c r="Q17" s="287"/>
      <c r="R17" s="287"/>
      <c r="S17" s="287"/>
      <c r="T17" s="287"/>
      <c r="U17" s="287"/>
      <c r="V17" s="287"/>
      <c r="W17" s="287"/>
      <c r="X17" s="287"/>
      <c r="Y17" s="287"/>
      <c r="Z17" s="287"/>
    </row>
    <row r="18" customFormat="false" ht="12.75" hidden="false" customHeight="true" outlineLevel="0" collapsed="false">
      <c r="A18" s="362"/>
      <c r="B18" s="362"/>
      <c r="C18" s="362"/>
      <c r="D18" s="357" t="s">
        <v>205</v>
      </c>
      <c r="E18" s="357" t="s">
        <v>268</v>
      </c>
      <c r="F18" s="362"/>
      <c r="G18" s="362"/>
      <c r="H18" s="362"/>
      <c r="I18" s="362"/>
      <c r="J18" s="287"/>
      <c r="K18" s="287"/>
      <c r="L18" s="287"/>
      <c r="M18" s="287"/>
      <c r="N18" s="287"/>
      <c r="O18" s="287"/>
      <c r="P18" s="287"/>
      <c r="Q18" s="287"/>
      <c r="R18" s="287"/>
      <c r="S18" s="287"/>
      <c r="T18" s="287"/>
      <c r="U18" s="287"/>
      <c r="V18" s="287"/>
      <c r="W18" s="287"/>
      <c r="X18" s="287"/>
      <c r="Y18" s="287"/>
      <c r="Z18" s="287"/>
    </row>
    <row r="19" customFormat="false" ht="12.75" hidden="false" customHeight="true" outlineLevel="0" collapsed="false">
      <c r="A19" s="362"/>
      <c r="B19" s="362"/>
      <c r="C19" s="362"/>
      <c r="D19" s="357" t="s">
        <v>207</v>
      </c>
      <c r="E19" s="357" t="s">
        <v>270</v>
      </c>
      <c r="F19" s="362"/>
      <c r="G19" s="362"/>
      <c r="H19" s="362"/>
      <c r="I19" s="362"/>
      <c r="J19" s="287"/>
      <c r="K19" s="287"/>
      <c r="L19" s="287"/>
      <c r="M19" s="287"/>
      <c r="N19" s="287"/>
      <c r="O19" s="287"/>
      <c r="P19" s="287"/>
      <c r="Q19" s="287"/>
      <c r="R19" s="287"/>
      <c r="S19" s="287"/>
      <c r="T19" s="287"/>
      <c r="U19" s="287"/>
      <c r="V19" s="287"/>
      <c r="W19" s="287"/>
      <c r="X19" s="287"/>
      <c r="Y19" s="287"/>
      <c r="Z19" s="287"/>
    </row>
    <row r="20" customFormat="false" ht="12.75" hidden="false" customHeight="true" outlineLevel="0" collapsed="false">
      <c r="A20" s="362"/>
      <c r="B20" s="362"/>
      <c r="C20" s="362"/>
      <c r="D20" s="357" t="s">
        <v>209</v>
      </c>
      <c r="E20" s="357" t="s">
        <v>272</v>
      </c>
      <c r="F20" s="362"/>
      <c r="G20" s="362"/>
      <c r="H20" s="362"/>
      <c r="I20" s="362"/>
      <c r="J20" s="287"/>
      <c r="K20" s="287"/>
      <c r="L20" s="287"/>
      <c r="M20" s="287"/>
      <c r="N20" s="287"/>
      <c r="O20" s="287"/>
      <c r="P20" s="287"/>
      <c r="Q20" s="287"/>
      <c r="R20" s="287"/>
      <c r="S20" s="287"/>
      <c r="T20" s="287"/>
      <c r="U20" s="287"/>
      <c r="V20" s="287"/>
      <c r="W20" s="287"/>
      <c r="X20" s="287"/>
      <c r="Y20" s="287"/>
      <c r="Z20" s="287"/>
    </row>
    <row r="21" customFormat="false" ht="12.75" hidden="false" customHeight="true" outlineLevel="0" collapsed="false">
      <c r="A21" s="362"/>
      <c r="B21" s="362"/>
      <c r="C21" s="362"/>
      <c r="D21" s="357" t="s">
        <v>211</v>
      </c>
      <c r="E21" s="357" t="s">
        <v>274</v>
      </c>
      <c r="F21" s="362"/>
      <c r="G21" s="362"/>
      <c r="H21" s="362"/>
      <c r="I21" s="362"/>
      <c r="J21" s="287"/>
      <c r="K21" s="287"/>
      <c r="L21" s="287"/>
      <c r="M21" s="287"/>
      <c r="N21" s="287"/>
      <c r="O21" s="287"/>
      <c r="P21" s="287"/>
      <c r="Q21" s="287"/>
      <c r="R21" s="287"/>
      <c r="S21" s="287"/>
      <c r="T21" s="287"/>
      <c r="U21" s="287"/>
      <c r="V21" s="287"/>
      <c r="W21" s="287"/>
      <c r="X21" s="287"/>
      <c r="Y21" s="287"/>
      <c r="Z21" s="287"/>
    </row>
    <row r="22" customFormat="false" ht="12.75" hidden="false" customHeight="true" outlineLevel="0" collapsed="false">
      <c r="A22" s="362"/>
      <c r="B22" s="362"/>
      <c r="C22" s="362"/>
      <c r="D22" s="357" t="s">
        <v>213</v>
      </c>
      <c r="E22" s="357" t="s">
        <v>276</v>
      </c>
      <c r="F22" s="362"/>
      <c r="G22" s="362"/>
      <c r="H22" s="362"/>
      <c r="I22" s="362"/>
      <c r="J22" s="287"/>
      <c r="K22" s="287"/>
      <c r="L22" s="287"/>
      <c r="M22" s="287"/>
      <c r="N22" s="287"/>
      <c r="O22" s="287"/>
      <c r="P22" s="287"/>
      <c r="Q22" s="287"/>
      <c r="R22" s="287"/>
      <c r="S22" s="287"/>
      <c r="T22" s="287"/>
      <c r="U22" s="287"/>
      <c r="V22" s="287"/>
      <c r="W22" s="287"/>
      <c r="X22" s="287"/>
      <c r="Y22" s="287"/>
      <c r="Z22" s="287"/>
    </row>
    <row r="23" customFormat="false" ht="12.75" hidden="false" customHeight="true" outlineLevel="0" collapsed="false">
      <c r="A23" s="362"/>
      <c r="B23" s="362"/>
      <c r="C23" s="362"/>
      <c r="D23" s="357" t="s">
        <v>215</v>
      </c>
      <c r="E23" s="357" t="s">
        <v>278</v>
      </c>
      <c r="F23" s="362"/>
      <c r="G23" s="362"/>
      <c r="H23" s="362"/>
      <c r="I23" s="362"/>
      <c r="J23" s="287"/>
      <c r="K23" s="287"/>
      <c r="L23" s="287"/>
      <c r="M23" s="287"/>
      <c r="N23" s="287"/>
      <c r="O23" s="287"/>
      <c r="P23" s="287"/>
      <c r="Q23" s="287"/>
      <c r="R23" s="287"/>
      <c r="S23" s="287"/>
      <c r="T23" s="287"/>
      <c r="U23" s="287"/>
      <c r="V23" s="287"/>
      <c r="W23" s="287"/>
      <c r="X23" s="287"/>
      <c r="Y23" s="287"/>
      <c r="Z23" s="287"/>
    </row>
    <row r="24" customFormat="false" ht="12.75" hidden="false" customHeight="true" outlineLevel="0" collapsed="false">
      <c r="A24" s="362"/>
      <c r="B24" s="362"/>
      <c r="C24" s="362"/>
      <c r="D24" s="357" t="s">
        <v>218</v>
      </c>
      <c r="E24" s="357" t="s">
        <v>280</v>
      </c>
      <c r="F24" s="362"/>
      <c r="G24" s="362"/>
      <c r="H24" s="362"/>
      <c r="I24" s="362"/>
      <c r="J24" s="287"/>
      <c r="K24" s="287"/>
      <c r="L24" s="287"/>
      <c r="M24" s="287"/>
      <c r="N24" s="287"/>
      <c r="O24" s="287"/>
      <c r="P24" s="287"/>
      <c r="Q24" s="287"/>
      <c r="R24" s="287"/>
      <c r="S24" s="287"/>
      <c r="T24" s="287"/>
      <c r="U24" s="287"/>
      <c r="V24" s="287"/>
      <c r="W24" s="287"/>
      <c r="X24" s="287"/>
      <c r="Y24" s="287"/>
      <c r="Z24" s="287"/>
    </row>
    <row r="25" customFormat="false" ht="12.75" hidden="false" customHeight="true" outlineLevel="0" collapsed="false">
      <c r="A25" s="362"/>
      <c r="B25" s="362"/>
      <c r="C25" s="362"/>
      <c r="D25" s="357" t="s">
        <v>220</v>
      </c>
      <c r="E25" s="357" t="s">
        <v>282</v>
      </c>
      <c r="F25" s="362"/>
      <c r="G25" s="362"/>
      <c r="H25" s="362"/>
      <c r="I25" s="362"/>
      <c r="J25" s="287"/>
      <c r="K25" s="287"/>
      <c r="L25" s="287"/>
      <c r="M25" s="287"/>
      <c r="N25" s="287"/>
      <c r="O25" s="287"/>
      <c r="P25" s="287"/>
      <c r="Q25" s="287"/>
      <c r="R25" s="287"/>
      <c r="S25" s="287"/>
      <c r="T25" s="287"/>
      <c r="U25" s="287"/>
      <c r="V25" s="287"/>
      <c r="W25" s="287"/>
      <c r="X25" s="287"/>
      <c r="Y25" s="287"/>
      <c r="Z25" s="287"/>
    </row>
    <row r="26" customFormat="false" ht="12.75" hidden="false" customHeight="true" outlineLevel="0" collapsed="false">
      <c r="A26" s="362"/>
      <c r="B26" s="362"/>
      <c r="C26" s="362"/>
      <c r="D26" s="357" t="s">
        <v>222</v>
      </c>
      <c r="E26" s="357" t="s">
        <v>284</v>
      </c>
      <c r="F26" s="362"/>
      <c r="G26" s="362"/>
      <c r="H26" s="362"/>
      <c r="I26" s="362"/>
      <c r="J26" s="287"/>
      <c r="K26" s="287"/>
      <c r="L26" s="287"/>
      <c r="M26" s="287"/>
      <c r="N26" s="287"/>
      <c r="O26" s="287"/>
      <c r="P26" s="287"/>
      <c r="Q26" s="287"/>
      <c r="R26" s="287"/>
      <c r="S26" s="287"/>
      <c r="T26" s="287"/>
      <c r="U26" s="287"/>
      <c r="V26" s="287"/>
      <c r="W26" s="287"/>
      <c r="X26" s="287"/>
      <c r="Y26" s="287"/>
      <c r="Z26" s="287"/>
    </row>
    <row r="27" customFormat="false" ht="12.75" hidden="false" customHeight="true" outlineLevel="0" collapsed="false">
      <c r="A27" s="362"/>
      <c r="B27" s="362"/>
      <c r="C27" s="362"/>
      <c r="D27" s="357" t="s">
        <v>224</v>
      </c>
      <c r="E27" s="357" t="s">
        <v>286</v>
      </c>
      <c r="F27" s="362"/>
      <c r="G27" s="362"/>
      <c r="H27" s="362"/>
      <c r="I27" s="362"/>
      <c r="J27" s="287"/>
      <c r="K27" s="287"/>
      <c r="L27" s="287"/>
      <c r="M27" s="287"/>
      <c r="N27" s="287"/>
      <c r="O27" s="287"/>
      <c r="P27" s="287"/>
      <c r="Q27" s="287"/>
      <c r="R27" s="287"/>
      <c r="S27" s="287"/>
      <c r="T27" s="287"/>
      <c r="U27" s="287"/>
      <c r="V27" s="287"/>
      <c r="W27" s="287"/>
      <c r="X27" s="287"/>
      <c r="Y27" s="287"/>
      <c r="Z27" s="287"/>
    </row>
    <row r="28" customFormat="false" ht="12.75" hidden="false" customHeight="true" outlineLevel="0" collapsed="false">
      <c r="A28" s="362"/>
      <c r="B28" s="362"/>
      <c r="C28" s="362"/>
      <c r="D28" s="357" t="s">
        <v>226</v>
      </c>
      <c r="E28" s="357" t="s">
        <v>288</v>
      </c>
      <c r="F28" s="362"/>
      <c r="G28" s="362"/>
      <c r="H28" s="362"/>
      <c r="I28" s="362"/>
      <c r="J28" s="287"/>
      <c r="K28" s="287"/>
      <c r="L28" s="287"/>
      <c r="M28" s="287"/>
      <c r="N28" s="287"/>
      <c r="O28" s="287"/>
      <c r="P28" s="287"/>
      <c r="Q28" s="287"/>
      <c r="R28" s="287"/>
      <c r="S28" s="287"/>
      <c r="T28" s="287"/>
      <c r="U28" s="287"/>
      <c r="V28" s="287"/>
      <c r="W28" s="287"/>
      <c r="X28" s="287"/>
      <c r="Y28" s="287"/>
      <c r="Z28" s="287"/>
    </row>
    <row r="29" customFormat="false" ht="12.75" hidden="false" customHeight="true" outlineLevel="0" collapsed="false">
      <c r="A29" s="362"/>
      <c r="B29" s="362"/>
      <c r="C29" s="362"/>
      <c r="D29" s="357" t="s">
        <v>228</v>
      </c>
      <c r="E29" s="357" t="s">
        <v>290</v>
      </c>
      <c r="F29" s="362"/>
      <c r="G29" s="362"/>
      <c r="H29" s="362"/>
      <c r="I29" s="362"/>
      <c r="J29" s="287"/>
      <c r="K29" s="287"/>
      <c r="L29" s="287"/>
      <c r="M29" s="287"/>
      <c r="N29" s="287"/>
      <c r="O29" s="287"/>
      <c r="P29" s="287"/>
      <c r="Q29" s="287"/>
      <c r="R29" s="287"/>
      <c r="S29" s="287"/>
      <c r="T29" s="287"/>
      <c r="U29" s="287"/>
      <c r="V29" s="287"/>
      <c r="W29" s="287"/>
      <c r="X29" s="287"/>
      <c r="Y29" s="287"/>
      <c r="Z29" s="287"/>
    </row>
    <row r="30" customFormat="false" ht="12.75" hidden="false" customHeight="true" outlineLevel="0" collapsed="false">
      <c r="A30" s="362"/>
      <c r="B30" s="362"/>
      <c r="C30" s="362"/>
      <c r="D30" s="357" t="s">
        <v>230</v>
      </c>
      <c r="E30" s="357" t="s">
        <v>292</v>
      </c>
      <c r="F30" s="362"/>
      <c r="G30" s="362"/>
      <c r="H30" s="362"/>
      <c r="I30" s="362"/>
      <c r="J30" s="287"/>
      <c r="K30" s="287"/>
      <c r="L30" s="287"/>
      <c r="M30" s="287"/>
      <c r="N30" s="287"/>
      <c r="O30" s="287"/>
      <c r="P30" s="287"/>
      <c r="Q30" s="287"/>
      <c r="R30" s="287"/>
      <c r="S30" s="287"/>
      <c r="T30" s="287"/>
      <c r="U30" s="287"/>
      <c r="V30" s="287"/>
      <c r="W30" s="287"/>
      <c r="X30" s="287"/>
      <c r="Y30" s="287"/>
      <c r="Z30" s="287"/>
    </row>
    <row r="31" customFormat="false" ht="12.75" hidden="false" customHeight="true" outlineLevel="0" collapsed="false">
      <c r="A31" s="362"/>
      <c r="B31" s="362"/>
      <c r="C31" s="362"/>
      <c r="D31" s="357" t="s">
        <v>232</v>
      </c>
      <c r="E31" s="357" t="s">
        <v>294</v>
      </c>
      <c r="F31" s="362"/>
      <c r="G31" s="362"/>
      <c r="H31" s="362"/>
      <c r="I31" s="362"/>
      <c r="J31" s="287"/>
      <c r="K31" s="287"/>
      <c r="L31" s="287"/>
      <c r="M31" s="287"/>
      <c r="N31" s="287"/>
      <c r="O31" s="287"/>
      <c r="P31" s="287"/>
      <c r="Q31" s="287"/>
      <c r="R31" s="287"/>
      <c r="S31" s="287"/>
      <c r="T31" s="287"/>
      <c r="U31" s="287"/>
      <c r="V31" s="287"/>
      <c r="W31" s="287"/>
      <c r="X31" s="287"/>
      <c r="Y31" s="287"/>
      <c r="Z31" s="287"/>
    </row>
    <row r="32" customFormat="false" ht="12.75" hidden="false" customHeight="true" outlineLevel="0" collapsed="false">
      <c r="A32" s="362"/>
      <c r="B32" s="362"/>
      <c r="C32" s="362"/>
      <c r="D32" s="357" t="s">
        <v>234</v>
      </c>
      <c r="E32" s="357" t="s">
        <v>296</v>
      </c>
      <c r="F32" s="362"/>
      <c r="G32" s="362"/>
      <c r="H32" s="362"/>
      <c r="I32" s="362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  <c r="W32" s="287"/>
      <c r="X32" s="287"/>
      <c r="Y32" s="287"/>
      <c r="Z32" s="287"/>
    </row>
    <row r="33" customFormat="false" ht="12.75" hidden="false" customHeight="true" outlineLevel="0" collapsed="false">
      <c r="A33" s="362"/>
      <c r="B33" s="362"/>
      <c r="C33" s="362"/>
      <c r="D33" s="362"/>
      <c r="E33" s="357" t="s">
        <v>298</v>
      </c>
      <c r="F33" s="362"/>
      <c r="G33" s="362"/>
      <c r="H33" s="362"/>
      <c r="I33" s="362"/>
      <c r="J33" s="287"/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  <c r="W33" s="287"/>
      <c r="X33" s="287"/>
      <c r="Y33" s="287"/>
      <c r="Z33" s="287"/>
    </row>
    <row r="34" customFormat="false" ht="12.75" hidden="false" customHeight="true" outlineLevel="0" collapsed="false">
      <c r="A34" s="362"/>
      <c r="B34" s="362"/>
      <c r="C34" s="362"/>
      <c r="D34" s="362"/>
      <c r="E34" s="357" t="s">
        <v>300</v>
      </c>
      <c r="F34" s="362"/>
      <c r="G34" s="362"/>
      <c r="H34" s="362"/>
      <c r="I34" s="362"/>
      <c r="J34" s="287"/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  <c r="W34" s="287"/>
      <c r="X34" s="287"/>
      <c r="Y34" s="287"/>
      <c r="Z34" s="287"/>
    </row>
    <row r="35" customFormat="false" ht="12.75" hidden="false" customHeight="true" outlineLevel="0" collapsed="false">
      <c r="A35" s="362"/>
      <c r="B35" s="362"/>
      <c r="C35" s="362"/>
      <c r="D35" s="362"/>
      <c r="E35" s="357" t="s">
        <v>302</v>
      </c>
      <c r="F35" s="362"/>
      <c r="G35" s="362"/>
      <c r="H35" s="362"/>
      <c r="I35" s="362"/>
      <c r="J35" s="287"/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  <c r="W35" s="287"/>
      <c r="X35" s="287"/>
      <c r="Y35" s="287"/>
      <c r="Z35" s="287"/>
    </row>
    <row r="36" customFormat="false" ht="12.75" hidden="false" customHeight="true" outlineLevel="0" collapsed="false">
      <c r="A36" s="362"/>
      <c r="B36" s="362"/>
      <c r="C36" s="362"/>
      <c r="D36" s="362"/>
      <c r="E36" s="357" t="s">
        <v>304</v>
      </c>
      <c r="F36" s="362"/>
      <c r="G36" s="362"/>
      <c r="H36" s="362"/>
      <c r="I36" s="362"/>
      <c r="J36" s="287"/>
      <c r="K36" s="287"/>
      <c r="L36" s="287"/>
      <c r="M36" s="287"/>
      <c r="N36" s="287"/>
      <c r="O36" s="287"/>
      <c r="P36" s="287"/>
      <c r="Q36" s="287"/>
      <c r="R36" s="287"/>
      <c r="S36" s="287"/>
      <c r="T36" s="287"/>
      <c r="U36" s="287"/>
      <c r="V36" s="287"/>
      <c r="W36" s="287"/>
      <c r="X36" s="287"/>
      <c r="Y36" s="287"/>
      <c r="Z36" s="287"/>
    </row>
    <row r="37" customFormat="false" ht="12.75" hidden="false" customHeight="true" outlineLevel="0" collapsed="false">
      <c r="A37" s="362"/>
      <c r="B37" s="362"/>
      <c r="C37" s="362"/>
      <c r="D37" s="362"/>
      <c r="E37" s="357" t="s">
        <v>306</v>
      </c>
      <c r="F37" s="362"/>
      <c r="G37" s="362"/>
      <c r="H37" s="362"/>
      <c r="I37" s="362"/>
      <c r="J37" s="287"/>
      <c r="K37" s="287"/>
      <c r="L37" s="287"/>
      <c r="M37" s="287"/>
      <c r="N37" s="287"/>
      <c r="O37" s="287"/>
      <c r="P37" s="287"/>
      <c r="Q37" s="287"/>
      <c r="R37" s="287"/>
      <c r="S37" s="287"/>
      <c r="T37" s="287"/>
      <c r="U37" s="287"/>
      <c r="V37" s="287"/>
      <c r="W37" s="287"/>
      <c r="X37" s="287"/>
      <c r="Y37" s="287"/>
      <c r="Z37" s="287"/>
    </row>
    <row r="38" customFormat="false" ht="12.75" hidden="false" customHeight="true" outlineLevel="0" collapsed="false">
      <c r="A38" s="362"/>
      <c r="B38" s="362"/>
      <c r="C38" s="362"/>
      <c r="D38" s="362"/>
      <c r="E38" s="357" t="s">
        <v>308</v>
      </c>
      <c r="F38" s="362"/>
      <c r="G38" s="362"/>
      <c r="H38" s="362"/>
      <c r="I38" s="362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</row>
    <row r="39" customFormat="false" ht="12.75" hidden="false" customHeight="true" outlineLevel="0" collapsed="false">
      <c r="A39" s="362"/>
      <c r="B39" s="362"/>
      <c r="C39" s="362"/>
      <c r="D39" s="362"/>
      <c r="E39" s="357" t="s">
        <v>310</v>
      </c>
      <c r="F39" s="362"/>
      <c r="G39" s="362"/>
      <c r="H39" s="362"/>
      <c r="I39" s="362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</row>
    <row r="40" customFormat="false" ht="12.75" hidden="false" customHeight="true" outlineLevel="0" collapsed="false">
      <c r="A40" s="362"/>
      <c r="B40" s="362"/>
      <c r="C40" s="362"/>
      <c r="D40" s="362"/>
      <c r="E40" s="357" t="s">
        <v>312</v>
      </c>
      <c r="F40" s="362"/>
      <c r="G40" s="362"/>
      <c r="H40" s="362"/>
      <c r="I40" s="362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</row>
    <row r="41" customFormat="false" ht="12.75" hidden="false" customHeight="true" outlineLevel="0" collapsed="false">
      <c r="A41" s="362"/>
      <c r="B41" s="362"/>
      <c r="C41" s="362"/>
      <c r="D41" s="362"/>
      <c r="E41" s="357" t="s">
        <v>314</v>
      </c>
      <c r="F41" s="362"/>
      <c r="G41" s="362"/>
      <c r="H41" s="362"/>
      <c r="I41" s="362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</row>
    <row r="42" customFormat="false" ht="12.75" hidden="false" customHeight="true" outlineLevel="0" collapsed="false">
      <c r="A42" s="362"/>
      <c r="B42" s="362"/>
      <c r="C42" s="362"/>
      <c r="D42" s="362"/>
      <c r="E42" s="357" t="s">
        <v>316</v>
      </c>
      <c r="F42" s="362"/>
      <c r="G42" s="362"/>
      <c r="H42" s="362"/>
      <c r="I42" s="362"/>
      <c r="J42" s="287"/>
      <c r="K42" s="287"/>
      <c r="L42" s="287"/>
      <c r="M42" s="287"/>
      <c r="N42" s="287"/>
      <c r="O42" s="287"/>
      <c r="P42" s="287"/>
      <c r="Q42" s="287"/>
      <c r="R42" s="287"/>
      <c r="S42" s="287"/>
      <c r="T42" s="287"/>
      <c r="U42" s="287"/>
      <c r="V42" s="287"/>
      <c r="W42" s="287"/>
      <c r="X42" s="287"/>
      <c r="Y42" s="287"/>
      <c r="Z42" s="287"/>
    </row>
    <row r="43" customFormat="false" ht="12.75" hidden="false" customHeight="true" outlineLevel="0" collapsed="false">
      <c r="A43" s="362"/>
      <c r="B43" s="362"/>
      <c r="C43" s="362"/>
      <c r="D43" s="362"/>
      <c r="E43" s="357" t="s">
        <v>318</v>
      </c>
      <c r="F43" s="362"/>
      <c r="G43" s="362"/>
      <c r="H43" s="362"/>
      <c r="I43" s="362"/>
      <c r="J43" s="287"/>
      <c r="K43" s="287"/>
      <c r="L43" s="287"/>
      <c r="M43" s="287"/>
      <c r="N43" s="287"/>
      <c r="O43" s="287"/>
      <c r="P43" s="287"/>
      <c r="Q43" s="287"/>
      <c r="R43" s="287"/>
      <c r="S43" s="287"/>
      <c r="T43" s="287"/>
      <c r="U43" s="287"/>
      <c r="V43" s="287"/>
      <c r="W43" s="287"/>
      <c r="X43" s="287"/>
      <c r="Y43" s="287"/>
      <c r="Z43" s="287"/>
    </row>
    <row r="44" customFormat="false" ht="12.75" hidden="false" customHeight="true" outlineLevel="0" collapsed="false">
      <c r="A44" s="362"/>
      <c r="B44" s="362"/>
      <c r="C44" s="362"/>
      <c r="D44" s="362"/>
      <c r="E44" s="357" t="s">
        <v>320</v>
      </c>
      <c r="F44" s="362"/>
      <c r="G44" s="362"/>
      <c r="H44" s="362"/>
      <c r="I44" s="362"/>
      <c r="J44" s="287"/>
      <c r="K44" s="287"/>
      <c r="L44" s="287"/>
      <c r="M44" s="287"/>
      <c r="N44" s="287"/>
      <c r="O44" s="287"/>
      <c r="P44" s="287"/>
      <c r="Q44" s="287"/>
      <c r="R44" s="287"/>
      <c r="S44" s="287"/>
      <c r="T44" s="287"/>
      <c r="U44" s="287"/>
      <c r="V44" s="287"/>
      <c r="W44" s="287"/>
      <c r="X44" s="287"/>
      <c r="Y44" s="287"/>
      <c r="Z44" s="287"/>
    </row>
    <row r="45" customFormat="false" ht="12.75" hidden="false" customHeight="true" outlineLevel="0" collapsed="false">
      <c r="A45" s="362"/>
      <c r="B45" s="362"/>
      <c r="C45" s="362"/>
      <c r="D45" s="362"/>
      <c r="E45" s="357" t="s">
        <v>322</v>
      </c>
      <c r="F45" s="362"/>
      <c r="G45" s="362"/>
      <c r="H45" s="362"/>
      <c r="I45" s="362"/>
      <c r="J45" s="287"/>
      <c r="K45" s="287"/>
      <c r="L45" s="287"/>
      <c r="M45" s="287"/>
      <c r="N45" s="287"/>
      <c r="O45" s="287"/>
      <c r="P45" s="287"/>
      <c r="Q45" s="287"/>
      <c r="R45" s="287"/>
      <c r="S45" s="287"/>
      <c r="T45" s="287"/>
      <c r="U45" s="287"/>
      <c r="V45" s="287"/>
      <c r="W45" s="287"/>
      <c r="X45" s="287"/>
      <c r="Y45" s="287"/>
      <c r="Z45" s="287"/>
    </row>
    <row r="46" customFormat="false" ht="12.75" hidden="false" customHeight="true" outlineLevel="0" collapsed="false">
      <c r="A46" s="362"/>
      <c r="B46" s="362"/>
      <c r="C46" s="362"/>
      <c r="D46" s="362"/>
      <c r="E46" s="357" t="s">
        <v>324</v>
      </c>
      <c r="F46" s="362"/>
      <c r="G46" s="362"/>
      <c r="H46" s="362"/>
      <c r="I46" s="362"/>
      <c r="J46" s="287"/>
      <c r="K46" s="287"/>
      <c r="L46" s="287"/>
      <c r="M46" s="287"/>
      <c r="N46" s="287"/>
      <c r="O46" s="287"/>
      <c r="P46" s="287"/>
      <c r="Q46" s="287"/>
      <c r="R46" s="287"/>
      <c r="S46" s="287"/>
      <c r="T46" s="287"/>
      <c r="U46" s="287"/>
      <c r="V46" s="287"/>
      <c r="W46" s="287"/>
      <c r="X46" s="287"/>
      <c r="Y46" s="287"/>
      <c r="Z46" s="287"/>
    </row>
    <row r="47" customFormat="false" ht="12.75" hidden="false" customHeight="true" outlineLevel="0" collapsed="false">
      <c r="A47" s="362"/>
      <c r="B47" s="362"/>
      <c r="C47" s="362"/>
      <c r="D47" s="362"/>
      <c r="E47" s="357" t="s">
        <v>326</v>
      </c>
      <c r="F47" s="362"/>
      <c r="G47" s="362"/>
      <c r="H47" s="362"/>
      <c r="I47" s="362"/>
      <c r="J47" s="287"/>
      <c r="K47" s="287"/>
      <c r="L47" s="287"/>
      <c r="M47" s="287"/>
      <c r="N47" s="287"/>
      <c r="O47" s="287"/>
      <c r="P47" s="287"/>
      <c r="Q47" s="287"/>
      <c r="R47" s="287"/>
      <c r="S47" s="287"/>
      <c r="T47" s="287"/>
      <c r="U47" s="287"/>
      <c r="V47" s="287"/>
      <c r="W47" s="287"/>
      <c r="X47" s="287"/>
      <c r="Y47" s="287"/>
      <c r="Z47" s="287"/>
    </row>
    <row r="48" customFormat="false" ht="12.75" hidden="false" customHeight="true" outlineLevel="0" collapsed="false">
      <c r="A48" s="362"/>
      <c r="B48" s="362"/>
      <c r="C48" s="362"/>
      <c r="D48" s="362"/>
      <c r="E48" s="357" t="s">
        <v>328</v>
      </c>
      <c r="F48" s="362"/>
      <c r="G48" s="362"/>
      <c r="H48" s="362"/>
      <c r="I48" s="362"/>
      <c r="J48" s="287"/>
      <c r="K48" s="287"/>
      <c r="L48" s="287"/>
      <c r="M48" s="287"/>
      <c r="N48" s="287"/>
      <c r="O48" s="287"/>
      <c r="P48" s="287"/>
      <c r="Q48" s="287"/>
      <c r="R48" s="287"/>
      <c r="S48" s="287"/>
      <c r="T48" s="287"/>
      <c r="U48" s="287"/>
      <c r="V48" s="287"/>
      <c r="W48" s="287"/>
      <c r="X48" s="287"/>
      <c r="Y48" s="287"/>
      <c r="Z48" s="287"/>
    </row>
    <row r="49" customFormat="false" ht="12.75" hidden="false" customHeight="true" outlineLevel="0" collapsed="false">
      <c r="A49" s="362"/>
      <c r="B49" s="362"/>
      <c r="C49" s="362"/>
      <c r="D49" s="362"/>
      <c r="E49" s="357" t="s">
        <v>330</v>
      </c>
      <c r="F49" s="362"/>
      <c r="G49" s="362"/>
      <c r="H49" s="362"/>
      <c r="I49" s="362"/>
      <c r="J49" s="287"/>
      <c r="K49" s="287"/>
      <c r="L49" s="287"/>
      <c r="M49" s="287"/>
      <c r="N49" s="287"/>
      <c r="O49" s="287"/>
      <c r="P49" s="287"/>
      <c r="Q49" s="287"/>
      <c r="R49" s="287"/>
      <c r="S49" s="287"/>
      <c r="T49" s="287"/>
      <c r="U49" s="287"/>
      <c r="V49" s="287"/>
      <c r="W49" s="287"/>
      <c r="X49" s="287"/>
      <c r="Y49" s="287"/>
      <c r="Z49" s="287"/>
    </row>
    <row r="50" customFormat="false" ht="12.75" hidden="false" customHeight="true" outlineLevel="0" collapsed="false">
      <c r="A50" s="362"/>
      <c r="B50" s="362"/>
      <c r="C50" s="362"/>
      <c r="D50" s="362"/>
      <c r="E50" s="357" t="s">
        <v>332</v>
      </c>
      <c r="F50" s="362"/>
      <c r="G50" s="362"/>
      <c r="H50" s="362"/>
      <c r="I50" s="362"/>
      <c r="J50" s="287"/>
      <c r="K50" s="287"/>
      <c r="L50" s="287"/>
      <c r="M50" s="287"/>
      <c r="N50" s="287"/>
      <c r="O50" s="287"/>
      <c r="P50" s="287"/>
      <c r="Q50" s="287"/>
      <c r="R50" s="287"/>
      <c r="S50" s="287"/>
      <c r="T50" s="287"/>
      <c r="U50" s="287"/>
      <c r="V50" s="287"/>
      <c r="W50" s="287"/>
      <c r="X50" s="287"/>
      <c r="Y50" s="287"/>
      <c r="Z50" s="287"/>
    </row>
    <row r="51" customFormat="false" ht="12.75" hidden="false" customHeight="true" outlineLevel="0" collapsed="false">
      <c r="A51" s="362"/>
      <c r="B51" s="362"/>
      <c r="C51" s="362"/>
      <c r="D51" s="362"/>
      <c r="E51" s="357" t="s">
        <v>334</v>
      </c>
      <c r="F51" s="362"/>
      <c r="G51" s="362"/>
      <c r="H51" s="362"/>
      <c r="I51" s="362"/>
      <c r="J51" s="287"/>
      <c r="K51" s="287"/>
      <c r="L51" s="287"/>
      <c r="M51" s="287"/>
      <c r="N51" s="287"/>
      <c r="O51" s="287"/>
      <c r="P51" s="287"/>
      <c r="Q51" s="287"/>
      <c r="R51" s="287"/>
      <c r="S51" s="287"/>
      <c r="T51" s="287"/>
      <c r="U51" s="287"/>
      <c r="V51" s="287"/>
      <c r="W51" s="287"/>
      <c r="X51" s="287"/>
      <c r="Y51" s="287"/>
      <c r="Z51" s="287"/>
    </row>
    <row r="52" customFormat="false" ht="12.75" hidden="false" customHeight="true" outlineLevel="0" collapsed="false">
      <c r="A52" s="362"/>
      <c r="B52" s="362"/>
      <c r="C52" s="362"/>
      <c r="D52" s="362"/>
      <c r="E52" s="357" t="s">
        <v>336</v>
      </c>
      <c r="F52" s="362"/>
      <c r="G52" s="362"/>
      <c r="H52" s="362"/>
      <c r="I52" s="362"/>
      <c r="J52" s="287"/>
      <c r="K52" s="287"/>
      <c r="L52" s="287"/>
      <c r="M52" s="287"/>
      <c r="N52" s="287"/>
      <c r="O52" s="287"/>
      <c r="P52" s="287"/>
      <c r="Q52" s="287"/>
      <c r="R52" s="287"/>
      <c r="S52" s="287"/>
      <c r="T52" s="287"/>
      <c r="U52" s="287"/>
      <c r="V52" s="287"/>
      <c r="W52" s="287"/>
      <c r="X52" s="287"/>
      <c r="Y52" s="287"/>
      <c r="Z52" s="287"/>
    </row>
    <row r="53" customFormat="false" ht="12.75" hidden="false" customHeight="true" outlineLevel="0" collapsed="false">
      <c r="A53" s="362"/>
      <c r="B53" s="362"/>
      <c r="C53" s="362"/>
      <c r="D53" s="362"/>
      <c r="E53" s="357" t="s">
        <v>338</v>
      </c>
      <c r="F53" s="362"/>
      <c r="G53" s="362"/>
      <c r="H53" s="362"/>
      <c r="I53" s="362"/>
      <c r="J53" s="287"/>
      <c r="K53" s="287"/>
      <c r="L53" s="287"/>
      <c r="M53" s="287"/>
      <c r="N53" s="287"/>
      <c r="O53" s="287"/>
      <c r="P53" s="287"/>
      <c r="Q53" s="287"/>
      <c r="R53" s="287"/>
      <c r="S53" s="287"/>
      <c r="T53" s="287"/>
      <c r="U53" s="287"/>
      <c r="V53" s="287"/>
      <c r="W53" s="287"/>
      <c r="X53" s="287"/>
      <c r="Y53" s="287"/>
      <c r="Z53" s="287"/>
    </row>
    <row r="54" customFormat="false" ht="12.75" hidden="false" customHeight="true" outlineLevel="0" collapsed="false">
      <c r="A54" s="362"/>
      <c r="B54" s="362"/>
      <c r="C54" s="362"/>
      <c r="D54" s="362"/>
      <c r="E54" s="357" t="s">
        <v>340</v>
      </c>
      <c r="F54" s="362"/>
      <c r="G54" s="362"/>
      <c r="H54" s="362"/>
      <c r="I54" s="362"/>
      <c r="J54" s="287"/>
      <c r="K54" s="287"/>
      <c r="L54" s="287"/>
      <c r="M54" s="287"/>
      <c r="N54" s="287"/>
      <c r="O54" s="287"/>
      <c r="P54" s="287"/>
      <c r="Q54" s="287"/>
      <c r="R54" s="287"/>
      <c r="S54" s="287"/>
      <c r="T54" s="287"/>
      <c r="U54" s="287"/>
      <c r="V54" s="287"/>
      <c r="W54" s="287"/>
      <c r="X54" s="287"/>
      <c r="Y54" s="287"/>
      <c r="Z54" s="287"/>
    </row>
    <row r="55" customFormat="false" ht="12.75" hidden="false" customHeight="true" outlineLevel="0" collapsed="false">
      <c r="A55" s="362"/>
      <c r="B55" s="362"/>
      <c r="C55" s="362"/>
      <c r="D55" s="362"/>
      <c r="E55" s="357" t="s">
        <v>342</v>
      </c>
      <c r="F55" s="362"/>
      <c r="G55" s="362"/>
      <c r="H55" s="362"/>
      <c r="I55" s="362"/>
      <c r="J55" s="287"/>
      <c r="K55" s="287"/>
      <c r="L55" s="287"/>
      <c r="M55" s="287"/>
      <c r="N55" s="287"/>
      <c r="O55" s="287"/>
      <c r="P55" s="287"/>
      <c r="Q55" s="287"/>
      <c r="R55" s="287"/>
      <c r="S55" s="287"/>
      <c r="T55" s="287"/>
      <c r="U55" s="287"/>
      <c r="V55" s="287"/>
      <c r="W55" s="287"/>
      <c r="X55" s="287"/>
      <c r="Y55" s="287"/>
      <c r="Z55" s="287"/>
    </row>
    <row r="56" customFormat="false" ht="12.75" hidden="false" customHeight="true" outlineLevel="0" collapsed="false">
      <c r="A56" s="362"/>
      <c r="B56" s="362"/>
      <c r="C56" s="362"/>
      <c r="D56" s="362"/>
      <c r="E56" s="357" t="s">
        <v>344</v>
      </c>
      <c r="F56" s="362"/>
      <c r="G56" s="362"/>
      <c r="H56" s="362"/>
      <c r="I56" s="362"/>
      <c r="J56" s="287"/>
      <c r="K56" s="287"/>
      <c r="L56" s="287"/>
      <c r="M56" s="287"/>
      <c r="N56" s="287"/>
      <c r="O56" s="287"/>
      <c r="P56" s="287"/>
      <c r="Q56" s="287"/>
      <c r="R56" s="287"/>
      <c r="S56" s="287"/>
      <c r="T56" s="287"/>
      <c r="U56" s="287"/>
      <c r="V56" s="287"/>
      <c r="W56" s="287"/>
      <c r="X56" s="287"/>
      <c r="Y56" s="287"/>
      <c r="Z56" s="287"/>
    </row>
    <row r="57" customFormat="false" ht="12.75" hidden="false" customHeight="true" outlineLevel="0" collapsed="false">
      <c r="A57" s="362"/>
      <c r="B57" s="362"/>
      <c r="C57" s="362"/>
      <c r="D57" s="362"/>
      <c r="E57" s="357" t="s">
        <v>346</v>
      </c>
      <c r="F57" s="362"/>
      <c r="G57" s="362"/>
      <c r="H57" s="362"/>
      <c r="I57" s="362"/>
      <c r="J57" s="287"/>
      <c r="K57" s="287"/>
      <c r="L57" s="287"/>
      <c r="M57" s="287"/>
      <c r="N57" s="287"/>
      <c r="O57" s="287"/>
      <c r="P57" s="287"/>
      <c r="Q57" s="287"/>
      <c r="R57" s="287"/>
      <c r="S57" s="287"/>
      <c r="T57" s="287"/>
      <c r="U57" s="287"/>
      <c r="V57" s="287"/>
      <c r="W57" s="287"/>
      <c r="X57" s="287"/>
      <c r="Y57" s="287"/>
      <c r="Z57" s="287"/>
    </row>
    <row r="58" customFormat="false" ht="12.75" hidden="false" customHeight="true" outlineLevel="0" collapsed="false">
      <c r="A58" s="362"/>
      <c r="B58" s="362"/>
      <c r="C58" s="362"/>
      <c r="D58" s="362"/>
      <c r="E58" s="357" t="s">
        <v>348</v>
      </c>
      <c r="F58" s="362"/>
      <c r="G58" s="362"/>
      <c r="H58" s="362"/>
      <c r="I58" s="362"/>
      <c r="J58" s="287"/>
      <c r="K58" s="287"/>
      <c r="L58" s="287"/>
      <c r="M58" s="287"/>
      <c r="N58" s="287"/>
      <c r="O58" s="287"/>
      <c r="P58" s="287"/>
      <c r="Q58" s="287"/>
      <c r="R58" s="287"/>
      <c r="S58" s="287"/>
      <c r="T58" s="287"/>
      <c r="U58" s="287"/>
      <c r="V58" s="287"/>
      <c r="W58" s="287"/>
      <c r="X58" s="287"/>
      <c r="Y58" s="287"/>
      <c r="Z58" s="287"/>
    </row>
    <row r="59" customFormat="false" ht="12.75" hidden="false" customHeight="true" outlineLevel="0" collapsed="false">
      <c r="A59" s="362"/>
      <c r="B59" s="362"/>
      <c r="C59" s="362"/>
      <c r="D59" s="362"/>
      <c r="E59" s="357" t="s">
        <v>350</v>
      </c>
      <c r="F59" s="362"/>
      <c r="G59" s="362"/>
      <c r="H59" s="362"/>
      <c r="I59" s="362"/>
      <c r="J59" s="287"/>
      <c r="K59" s="287"/>
      <c r="L59" s="287"/>
      <c r="M59" s="287"/>
      <c r="N59" s="287"/>
      <c r="O59" s="287"/>
      <c r="P59" s="287"/>
      <c r="Q59" s="287"/>
      <c r="R59" s="287"/>
      <c r="S59" s="287"/>
      <c r="T59" s="287"/>
      <c r="U59" s="287"/>
      <c r="V59" s="287"/>
      <c r="W59" s="287"/>
      <c r="X59" s="287"/>
      <c r="Y59" s="287"/>
      <c r="Z59" s="287"/>
    </row>
    <row r="60" customFormat="false" ht="12.75" hidden="false" customHeight="true" outlineLevel="0" collapsed="false">
      <c r="A60" s="362"/>
      <c r="B60" s="362"/>
      <c r="C60" s="362"/>
      <c r="D60" s="362"/>
      <c r="E60" s="357" t="s">
        <v>352</v>
      </c>
      <c r="F60" s="362"/>
      <c r="G60" s="362"/>
      <c r="H60" s="362"/>
      <c r="I60" s="362"/>
      <c r="J60" s="287"/>
      <c r="K60" s="287"/>
      <c r="L60" s="287"/>
      <c r="M60" s="287"/>
      <c r="N60" s="287"/>
      <c r="O60" s="287"/>
      <c r="P60" s="287"/>
      <c r="Q60" s="287"/>
      <c r="R60" s="287"/>
      <c r="S60" s="287"/>
      <c r="T60" s="287"/>
      <c r="U60" s="287"/>
      <c r="V60" s="287"/>
      <c r="W60" s="287"/>
      <c r="X60" s="287"/>
      <c r="Y60" s="287"/>
      <c r="Z60" s="287"/>
    </row>
    <row r="61" customFormat="false" ht="12.75" hidden="false" customHeight="true" outlineLevel="0" collapsed="false">
      <c r="A61" s="362"/>
      <c r="B61" s="362"/>
      <c r="C61" s="362"/>
      <c r="D61" s="362"/>
      <c r="E61" s="357" t="s">
        <v>354</v>
      </c>
      <c r="F61" s="362"/>
      <c r="G61" s="362"/>
      <c r="H61" s="362"/>
      <c r="I61" s="362"/>
      <c r="J61" s="287"/>
      <c r="K61" s="287"/>
      <c r="L61" s="287"/>
      <c r="M61" s="287"/>
      <c r="N61" s="287"/>
      <c r="O61" s="287"/>
      <c r="P61" s="287"/>
      <c r="Q61" s="287"/>
      <c r="R61" s="287"/>
      <c r="S61" s="287"/>
      <c r="T61" s="287"/>
      <c r="U61" s="287"/>
      <c r="V61" s="287"/>
      <c r="W61" s="287"/>
      <c r="X61" s="287"/>
      <c r="Y61" s="287"/>
      <c r="Z61" s="287"/>
    </row>
    <row r="62" customFormat="false" ht="12.75" hidden="false" customHeight="true" outlineLevel="0" collapsed="false">
      <c r="A62" s="287"/>
      <c r="B62" s="287"/>
      <c r="C62" s="287"/>
      <c r="D62" s="362"/>
      <c r="E62" s="357" t="s">
        <v>356</v>
      </c>
      <c r="F62" s="362"/>
      <c r="G62" s="362"/>
      <c r="H62" s="362"/>
      <c r="I62" s="287"/>
      <c r="J62" s="287"/>
      <c r="K62" s="287"/>
      <c r="L62" s="287"/>
      <c r="M62" s="287"/>
      <c r="N62" s="287"/>
      <c r="O62" s="287"/>
      <c r="P62" s="287"/>
      <c r="Q62" s="287"/>
      <c r="R62" s="287"/>
      <c r="S62" s="287"/>
      <c r="T62" s="287"/>
      <c r="U62" s="287"/>
      <c r="V62" s="287"/>
      <c r="W62" s="287"/>
      <c r="X62" s="287"/>
      <c r="Y62" s="287"/>
      <c r="Z62" s="287"/>
    </row>
    <row r="63" customFormat="false" ht="12.75" hidden="false" customHeight="true" outlineLevel="0" collapsed="false">
      <c r="A63" s="287"/>
      <c r="B63" s="287"/>
      <c r="C63" s="287"/>
      <c r="D63" s="362"/>
      <c r="E63" s="287"/>
      <c r="F63" s="287"/>
      <c r="G63" s="287"/>
      <c r="H63" s="287"/>
      <c r="I63" s="287"/>
      <c r="J63" s="287"/>
      <c r="K63" s="287"/>
      <c r="L63" s="287"/>
      <c r="M63" s="287"/>
      <c r="N63" s="287"/>
      <c r="O63" s="287"/>
      <c r="P63" s="287"/>
      <c r="Q63" s="287"/>
      <c r="R63" s="287"/>
      <c r="S63" s="287"/>
      <c r="T63" s="287"/>
      <c r="U63" s="287"/>
      <c r="V63" s="287"/>
      <c r="W63" s="287"/>
      <c r="X63" s="287"/>
      <c r="Y63" s="287"/>
      <c r="Z63" s="287"/>
    </row>
    <row r="64" customFormat="false" ht="12.75" hidden="false" customHeight="true" outlineLevel="0" collapsed="false">
      <c r="A64" s="287"/>
      <c r="B64" s="287"/>
      <c r="C64" s="287"/>
      <c r="D64" s="362"/>
      <c r="E64" s="287"/>
      <c r="F64" s="287"/>
      <c r="G64" s="287"/>
      <c r="H64" s="287"/>
      <c r="I64" s="287"/>
      <c r="J64" s="287"/>
      <c r="K64" s="287"/>
      <c r="L64" s="287"/>
      <c r="M64" s="287"/>
      <c r="N64" s="287"/>
      <c r="O64" s="287"/>
      <c r="P64" s="287"/>
      <c r="Q64" s="287"/>
      <c r="R64" s="287"/>
      <c r="S64" s="287"/>
      <c r="T64" s="287"/>
      <c r="U64" s="287"/>
      <c r="V64" s="287"/>
      <c r="W64" s="287"/>
      <c r="X64" s="287"/>
      <c r="Y64" s="287"/>
      <c r="Z64" s="287"/>
    </row>
    <row r="65" customFormat="false" ht="12.75" hidden="false" customHeight="true" outlineLevel="0" collapsed="false">
      <c r="A65" s="287"/>
      <c r="B65" s="287"/>
      <c r="C65" s="287"/>
      <c r="D65" s="287"/>
      <c r="E65" s="287"/>
      <c r="F65" s="287"/>
      <c r="G65" s="287"/>
      <c r="H65" s="287"/>
      <c r="I65" s="287"/>
      <c r="J65" s="287"/>
      <c r="K65" s="287"/>
      <c r="L65" s="287"/>
      <c r="M65" s="287"/>
      <c r="N65" s="287"/>
      <c r="O65" s="287"/>
      <c r="P65" s="287"/>
      <c r="Q65" s="287"/>
      <c r="R65" s="287"/>
      <c r="S65" s="287"/>
      <c r="T65" s="287"/>
      <c r="U65" s="287"/>
      <c r="V65" s="287"/>
      <c r="W65" s="287"/>
      <c r="X65" s="287"/>
      <c r="Y65" s="287"/>
      <c r="Z65" s="287"/>
    </row>
    <row r="66" customFormat="false" ht="12.75" hidden="false" customHeight="true" outlineLevel="0" collapsed="false">
      <c r="A66" s="287"/>
      <c r="B66" s="287"/>
      <c r="C66" s="287"/>
      <c r="D66" s="287"/>
      <c r="E66" s="287"/>
      <c r="F66" s="287"/>
      <c r="G66" s="287"/>
      <c r="H66" s="287"/>
      <c r="I66" s="287"/>
      <c r="J66" s="287"/>
      <c r="K66" s="287"/>
      <c r="L66" s="287"/>
      <c r="M66" s="287"/>
      <c r="N66" s="287"/>
      <c r="O66" s="287"/>
      <c r="P66" s="287"/>
      <c r="Q66" s="287"/>
      <c r="R66" s="287"/>
      <c r="S66" s="287"/>
      <c r="T66" s="287"/>
      <c r="U66" s="287"/>
      <c r="V66" s="287"/>
      <c r="W66" s="287"/>
      <c r="X66" s="287"/>
      <c r="Y66" s="287"/>
      <c r="Z66" s="287"/>
    </row>
    <row r="67" customFormat="false" ht="12.75" hidden="false" customHeight="true" outlineLevel="0" collapsed="false">
      <c r="A67" s="287"/>
      <c r="B67" s="287"/>
      <c r="C67" s="287"/>
      <c r="D67" s="287"/>
      <c r="E67" s="287"/>
      <c r="F67" s="287"/>
      <c r="G67" s="287"/>
      <c r="H67" s="287"/>
      <c r="I67" s="287"/>
      <c r="J67" s="287"/>
      <c r="K67" s="287"/>
      <c r="L67" s="287"/>
      <c r="M67" s="287"/>
      <c r="N67" s="287"/>
      <c r="O67" s="287"/>
      <c r="P67" s="287"/>
      <c r="Q67" s="287"/>
      <c r="R67" s="287"/>
      <c r="S67" s="287"/>
      <c r="T67" s="287"/>
      <c r="U67" s="287"/>
      <c r="V67" s="287"/>
      <c r="W67" s="287"/>
      <c r="X67" s="287"/>
      <c r="Y67" s="287"/>
      <c r="Z67" s="287"/>
    </row>
    <row r="68" customFormat="false" ht="12.75" hidden="false" customHeight="true" outlineLevel="0" collapsed="false">
      <c r="A68" s="287"/>
      <c r="B68" s="287"/>
      <c r="C68" s="287"/>
      <c r="D68" s="287"/>
      <c r="E68" s="287"/>
      <c r="F68" s="287"/>
      <c r="G68" s="287"/>
      <c r="H68" s="287"/>
      <c r="I68" s="287"/>
      <c r="J68" s="287"/>
      <c r="K68" s="287"/>
      <c r="L68" s="287"/>
      <c r="M68" s="287"/>
      <c r="N68" s="287"/>
      <c r="O68" s="287"/>
      <c r="P68" s="287"/>
      <c r="Q68" s="287"/>
      <c r="R68" s="287"/>
      <c r="S68" s="287"/>
      <c r="T68" s="287"/>
      <c r="U68" s="287"/>
      <c r="V68" s="287"/>
      <c r="W68" s="287"/>
      <c r="X68" s="287"/>
      <c r="Y68" s="287"/>
      <c r="Z68" s="287"/>
    </row>
    <row r="69" customFormat="false" ht="12.75" hidden="false" customHeight="true" outlineLevel="0" collapsed="false">
      <c r="A69" s="287"/>
      <c r="B69" s="287"/>
      <c r="C69" s="287"/>
      <c r="D69" s="287"/>
      <c r="E69" s="287"/>
      <c r="F69" s="287"/>
      <c r="G69" s="287"/>
      <c r="H69" s="287"/>
      <c r="I69" s="287"/>
      <c r="J69" s="287"/>
      <c r="K69" s="287"/>
      <c r="L69" s="287"/>
      <c r="M69" s="287"/>
      <c r="N69" s="287"/>
      <c r="O69" s="287"/>
      <c r="P69" s="287"/>
      <c r="Q69" s="287"/>
      <c r="R69" s="287"/>
      <c r="S69" s="287"/>
      <c r="T69" s="287"/>
      <c r="U69" s="287"/>
      <c r="V69" s="287"/>
      <c r="W69" s="287"/>
      <c r="X69" s="287"/>
      <c r="Y69" s="287"/>
      <c r="Z69" s="287"/>
    </row>
    <row r="70" customFormat="false" ht="12.75" hidden="false" customHeight="true" outlineLevel="0" collapsed="false">
      <c r="A70" s="287"/>
      <c r="B70" s="287"/>
      <c r="C70" s="287"/>
      <c r="D70" s="287"/>
      <c r="E70" s="287"/>
      <c r="F70" s="287"/>
      <c r="G70" s="287"/>
      <c r="H70" s="287"/>
      <c r="I70" s="287"/>
      <c r="J70" s="287"/>
      <c r="K70" s="287"/>
      <c r="L70" s="287"/>
      <c r="M70" s="287"/>
      <c r="N70" s="287"/>
      <c r="O70" s="287"/>
      <c r="P70" s="287"/>
      <c r="Q70" s="287"/>
      <c r="R70" s="287"/>
      <c r="S70" s="287"/>
      <c r="T70" s="287"/>
      <c r="U70" s="287"/>
      <c r="V70" s="287"/>
      <c r="W70" s="287"/>
      <c r="X70" s="287"/>
      <c r="Y70" s="287"/>
      <c r="Z70" s="287"/>
    </row>
    <row r="71" customFormat="false" ht="12.75" hidden="false" customHeight="true" outlineLevel="0" collapsed="false">
      <c r="A71" s="287"/>
      <c r="B71" s="287"/>
      <c r="C71" s="287"/>
      <c r="D71" s="287"/>
      <c r="E71" s="287"/>
      <c r="F71" s="287"/>
      <c r="G71" s="287"/>
      <c r="H71" s="287"/>
      <c r="I71" s="287"/>
      <c r="J71" s="287"/>
      <c r="K71" s="287"/>
      <c r="L71" s="287"/>
      <c r="M71" s="287"/>
      <c r="N71" s="287"/>
      <c r="O71" s="287"/>
      <c r="P71" s="287"/>
      <c r="Q71" s="287"/>
      <c r="R71" s="287"/>
      <c r="S71" s="287"/>
      <c r="T71" s="287"/>
      <c r="U71" s="287"/>
      <c r="V71" s="287"/>
      <c r="W71" s="287"/>
      <c r="X71" s="287"/>
      <c r="Y71" s="287"/>
      <c r="Z71" s="287"/>
    </row>
    <row r="72" customFormat="false" ht="12.75" hidden="false" customHeight="true" outlineLevel="0" collapsed="false">
      <c r="A72" s="287"/>
      <c r="B72" s="287"/>
      <c r="C72" s="287"/>
      <c r="D72" s="287"/>
      <c r="E72" s="287"/>
      <c r="F72" s="287"/>
      <c r="G72" s="287"/>
      <c r="H72" s="287"/>
      <c r="I72" s="287"/>
      <c r="J72" s="287"/>
      <c r="K72" s="287"/>
      <c r="L72" s="287"/>
      <c r="M72" s="287"/>
      <c r="N72" s="287"/>
      <c r="O72" s="287"/>
      <c r="P72" s="287"/>
      <c r="Q72" s="287"/>
      <c r="R72" s="287"/>
      <c r="S72" s="287"/>
      <c r="T72" s="287"/>
      <c r="U72" s="287"/>
      <c r="V72" s="287"/>
      <c r="W72" s="287"/>
      <c r="X72" s="287"/>
      <c r="Y72" s="287"/>
      <c r="Z72" s="287"/>
    </row>
    <row r="73" customFormat="false" ht="12.75" hidden="false" customHeight="true" outlineLevel="0" collapsed="false">
      <c r="A73" s="287"/>
      <c r="B73" s="287"/>
      <c r="C73" s="287"/>
      <c r="D73" s="287"/>
      <c r="E73" s="287"/>
      <c r="F73" s="287"/>
      <c r="G73" s="287"/>
      <c r="H73" s="287"/>
      <c r="I73" s="287"/>
      <c r="J73" s="287"/>
      <c r="K73" s="287"/>
      <c r="L73" s="287"/>
      <c r="M73" s="287"/>
      <c r="N73" s="287"/>
      <c r="O73" s="287"/>
      <c r="P73" s="287"/>
      <c r="Q73" s="287"/>
      <c r="R73" s="287"/>
      <c r="S73" s="287"/>
      <c r="T73" s="287"/>
      <c r="U73" s="287"/>
      <c r="V73" s="287"/>
      <c r="W73" s="287"/>
      <c r="X73" s="287"/>
      <c r="Y73" s="287"/>
      <c r="Z73" s="287"/>
    </row>
    <row r="74" customFormat="false" ht="12.75" hidden="false" customHeight="true" outlineLevel="0" collapsed="false">
      <c r="A74" s="287"/>
      <c r="B74" s="287"/>
      <c r="C74" s="287"/>
      <c r="D74" s="287"/>
      <c r="E74" s="287"/>
      <c r="F74" s="287"/>
      <c r="G74" s="287"/>
      <c r="H74" s="287"/>
      <c r="I74" s="287"/>
      <c r="J74" s="287"/>
      <c r="K74" s="287"/>
      <c r="L74" s="287"/>
      <c r="M74" s="287"/>
      <c r="N74" s="287"/>
      <c r="O74" s="287"/>
      <c r="P74" s="287"/>
      <c r="Q74" s="287"/>
      <c r="R74" s="287"/>
      <c r="S74" s="287"/>
      <c r="T74" s="287"/>
      <c r="U74" s="287"/>
      <c r="V74" s="287"/>
      <c r="W74" s="287"/>
      <c r="X74" s="287"/>
      <c r="Y74" s="287"/>
      <c r="Z74" s="287"/>
    </row>
    <row r="75" customFormat="false" ht="12.75" hidden="false" customHeight="true" outlineLevel="0" collapsed="false">
      <c r="A75" s="287"/>
      <c r="B75" s="287"/>
      <c r="C75" s="287"/>
      <c r="D75" s="287"/>
      <c r="E75" s="287"/>
      <c r="F75" s="287"/>
      <c r="G75" s="287"/>
      <c r="H75" s="287"/>
      <c r="I75" s="287"/>
      <c r="J75" s="287"/>
      <c r="K75" s="287"/>
      <c r="L75" s="287"/>
      <c r="M75" s="287"/>
      <c r="N75" s="287"/>
      <c r="O75" s="287"/>
      <c r="P75" s="287"/>
      <c r="Q75" s="287"/>
      <c r="R75" s="287"/>
      <c r="S75" s="287"/>
      <c r="T75" s="287"/>
      <c r="U75" s="287"/>
      <c r="V75" s="287"/>
      <c r="W75" s="287"/>
      <c r="X75" s="287"/>
      <c r="Y75" s="287"/>
      <c r="Z75" s="287"/>
    </row>
    <row r="76" customFormat="false" ht="12.75" hidden="false" customHeight="true" outlineLevel="0" collapsed="false">
      <c r="A76" s="287"/>
      <c r="B76" s="287"/>
      <c r="C76" s="287"/>
      <c r="D76" s="287"/>
      <c r="E76" s="287"/>
      <c r="F76" s="287"/>
      <c r="G76" s="287"/>
      <c r="H76" s="287"/>
      <c r="I76" s="287"/>
      <c r="J76" s="287"/>
      <c r="K76" s="287"/>
      <c r="L76" s="287"/>
      <c r="M76" s="287"/>
      <c r="N76" s="287"/>
      <c r="O76" s="287"/>
      <c r="P76" s="287"/>
      <c r="Q76" s="287"/>
      <c r="R76" s="287"/>
      <c r="S76" s="287"/>
      <c r="T76" s="287"/>
      <c r="U76" s="287"/>
      <c r="V76" s="287"/>
      <c r="W76" s="287"/>
      <c r="X76" s="287"/>
      <c r="Y76" s="287"/>
      <c r="Z76" s="287"/>
    </row>
    <row r="77" customFormat="false" ht="12.75" hidden="false" customHeight="true" outlineLevel="0" collapsed="false">
      <c r="A77" s="287"/>
      <c r="B77" s="287"/>
      <c r="C77" s="287"/>
      <c r="D77" s="287"/>
      <c r="E77" s="287"/>
      <c r="F77" s="287"/>
      <c r="G77" s="287"/>
      <c r="H77" s="287"/>
      <c r="I77" s="287"/>
      <c r="J77" s="287"/>
      <c r="K77" s="287"/>
      <c r="L77" s="287"/>
      <c r="M77" s="287"/>
      <c r="N77" s="287"/>
      <c r="O77" s="287"/>
      <c r="P77" s="287"/>
      <c r="Q77" s="287"/>
      <c r="R77" s="287"/>
      <c r="S77" s="287"/>
      <c r="T77" s="287"/>
      <c r="U77" s="287"/>
      <c r="V77" s="287"/>
      <c r="W77" s="287"/>
      <c r="X77" s="287"/>
      <c r="Y77" s="287"/>
      <c r="Z77" s="287"/>
    </row>
    <row r="78" customFormat="false" ht="12.75" hidden="false" customHeight="true" outlineLevel="0" collapsed="false">
      <c r="A78" s="287"/>
      <c r="B78" s="287"/>
      <c r="C78" s="287"/>
      <c r="D78" s="287"/>
      <c r="E78" s="287"/>
      <c r="F78" s="287"/>
      <c r="G78" s="287"/>
      <c r="H78" s="287"/>
      <c r="I78" s="287"/>
      <c r="J78" s="287"/>
      <c r="K78" s="287"/>
      <c r="L78" s="287"/>
      <c r="M78" s="287"/>
      <c r="N78" s="287"/>
      <c r="O78" s="287"/>
      <c r="P78" s="287"/>
      <c r="Q78" s="287"/>
      <c r="R78" s="287"/>
      <c r="S78" s="287"/>
      <c r="T78" s="287"/>
      <c r="U78" s="287"/>
      <c r="V78" s="287"/>
      <c r="W78" s="287"/>
      <c r="X78" s="287"/>
      <c r="Y78" s="287"/>
      <c r="Z78" s="287"/>
    </row>
    <row r="79" customFormat="false" ht="12.75" hidden="false" customHeight="true" outlineLevel="0" collapsed="false">
      <c r="A79" s="287"/>
      <c r="B79" s="287"/>
      <c r="C79" s="287"/>
      <c r="D79" s="287"/>
      <c r="E79" s="287"/>
      <c r="F79" s="287"/>
      <c r="G79" s="287"/>
      <c r="H79" s="287"/>
      <c r="I79" s="287"/>
      <c r="J79" s="287"/>
      <c r="K79" s="287"/>
      <c r="L79" s="287"/>
      <c r="M79" s="287"/>
      <c r="N79" s="287"/>
      <c r="O79" s="287"/>
      <c r="P79" s="287"/>
      <c r="Q79" s="287"/>
      <c r="R79" s="287"/>
      <c r="S79" s="287"/>
      <c r="T79" s="287"/>
      <c r="U79" s="287"/>
      <c r="V79" s="287"/>
      <c r="W79" s="287"/>
      <c r="X79" s="287"/>
      <c r="Y79" s="287"/>
      <c r="Z79" s="287"/>
    </row>
    <row r="80" customFormat="false" ht="12.75" hidden="false" customHeight="true" outlineLevel="0" collapsed="false">
      <c r="A80" s="287"/>
      <c r="B80" s="287"/>
      <c r="C80" s="287"/>
      <c r="D80" s="287"/>
      <c r="E80" s="287"/>
      <c r="F80" s="287"/>
      <c r="G80" s="287"/>
      <c r="H80" s="287"/>
      <c r="I80" s="287"/>
      <c r="J80" s="287"/>
      <c r="K80" s="287"/>
      <c r="L80" s="287"/>
      <c r="M80" s="287"/>
      <c r="N80" s="287"/>
      <c r="O80" s="287"/>
      <c r="P80" s="287"/>
      <c r="Q80" s="287"/>
      <c r="R80" s="287"/>
      <c r="S80" s="287"/>
      <c r="T80" s="287"/>
      <c r="U80" s="287"/>
      <c r="V80" s="287"/>
      <c r="W80" s="287"/>
      <c r="X80" s="287"/>
      <c r="Y80" s="287"/>
      <c r="Z80" s="287"/>
    </row>
    <row r="81" customFormat="false" ht="12.75" hidden="false" customHeight="true" outlineLevel="0" collapsed="false">
      <c r="A81" s="287"/>
      <c r="B81" s="287"/>
      <c r="C81" s="287"/>
      <c r="D81" s="287"/>
      <c r="E81" s="287"/>
      <c r="F81" s="287"/>
      <c r="G81" s="287"/>
      <c r="H81" s="287"/>
      <c r="I81" s="287"/>
      <c r="J81" s="287"/>
      <c r="K81" s="287"/>
      <c r="L81" s="287"/>
      <c r="M81" s="287"/>
      <c r="N81" s="287"/>
      <c r="O81" s="287"/>
      <c r="P81" s="287"/>
      <c r="Q81" s="287"/>
      <c r="R81" s="287"/>
      <c r="S81" s="287"/>
      <c r="T81" s="287"/>
      <c r="U81" s="287"/>
      <c r="V81" s="287"/>
      <c r="W81" s="287"/>
      <c r="X81" s="287"/>
      <c r="Y81" s="287"/>
      <c r="Z81" s="287"/>
    </row>
    <row r="82" customFormat="false" ht="12.75" hidden="false" customHeight="true" outlineLevel="0" collapsed="false">
      <c r="A82" s="287"/>
      <c r="B82" s="287"/>
      <c r="C82" s="287"/>
      <c r="D82" s="287"/>
      <c r="E82" s="287"/>
      <c r="F82" s="287"/>
      <c r="G82" s="287"/>
      <c r="H82" s="287"/>
      <c r="I82" s="287"/>
      <c r="J82" s="287"/>
      <c r="K82" s="287"/>
      <c r="L82" s="287"/>
      <c r="M82" s="287"/>
      <c r="N82" s="287"/>
      <c r="O82" s="287"/>
      <c r="P82" s="287"/>
      <c r="Q82" s="287"/>
      <c r="R82" s="287"/>
      <c r="S82" s="287"/>
      <c r="T82" s="287"/>
      <c r="U82" s="287"/>
      <c r="V82" s="287"/>
      <c r="W82" s="287"/>
      <c r="X82" s="287"/>
      <c r="Y82" s="287"/>
      <c r="Z82" s="287"/>
    </row>
    <row r="83" customFormat="false" ht="12.75" hidden="false" customHeight="true" outlineLevel="0" collapsed="false">
      <c r="A83" s="287"/>
      <c r="B83" s="287"/>
      <c r="C83" s="287"/>
      <c r="D83" s="287"/>
      <c r="E83" s="287"/>
      <c r="F83" s="287"/>
      <c r="G83" s="287"/>
      <c r="H83" s="287"/>
      <c r="I83" s="287"/>
      <c r="J83" s="287"/>
      <c r="K83" s="287"/>
      <c r="L83" s="287"/>
      <c r="M83" s="287"/>
      <c r="N83" s="287"/>
      <c r="O83" s="287"/>
      <c r="P83" s="287"/>
      <c r="Q83" s="287"/>
      <c r="R83" s="287"/>
      <c r="S83" s="287"/>
      <c r="T83" s="287"/>
      <c r="U83" s="287"/>
      <c r="V83" s="287"/>
      <c r="W83" s="287"/>
      <c r="X83" s="287"/>
      <c r="Y83" s="287"/>
      <c r="Z83" s="287"/>
    </row>
    <row r="84" customFormat="false" ht="12.75" hidden="false" customHeight="true" outlineLevel="0" collapsed="false">
      <c r="A84" s="287"/>
      <c r="B84" s="287"/>
      <c r="C84" s="287"/>
      <c r="D84" s="287"/>
      <c r="E84" s="287"/>
      <c r="F84" s="287"/>
      <c r="G84" s="287"/>
      <c r="H84" s="287"/>
      <c r="I84" s="287"/>
      <c r="J84" s="287"/>
      <c r="K84" s="287"/>
      <c r="L84" s="287"/>
      <c r="M84" s="287"/>
      <c r="N84" s="287"/>
      <c r="O84" s="287"/>
      <c r="P84" s="287"/>
      <c r="Q84" s="287"/>
      <c r="R84" s="287"/>
      <c r="S84" s="287"/>
      <c r="T84" s="287"/>
      <c r="U84" s="287"/>
      <c r="V84" s="287"/>
      <c r="W84" s="287"/>
      <c r="X84" s="287"/>
      <c r="Y84" s="287"/>
      <c r="Z84" s="287"/>
    </row>
    <row r="85" customFormat="false" ht="12.75" hidden="false" customHeight="true" outlineLevel="0" collapsed="false">
      <c r="A85" s="287"/>
      <c r="B85" s="287"/>
      <c r="C85" s="287"/>
      <c r="D85" s="287"/>
      <c r="E85" s="287"/>
      <c r="F85" s="287"/>
      <c r="G85" s="287"/>
      <c r="H85" s="287"/>
      <c r="I85" s="287"/>
      <c r="J85" s="287"/>
      <c r="K85" s="287"/>
      <c r="L85" s="287"/>
      <c r="M85" s="287"/>
      <c r="N85" s="287"/>
      <c r="O85" s="287"/>
      <c r="P85" s="287"/>
      <c r="Q85" s="287"/>
      <c r="R85" s="287"/>
      <c r="S85" s="287"/>
      <c r="T85" s="287"/>
      <c r="U85" s="287"/>
      <c r="V85" s="287"/>
      <c r="W85" s="287"/>
      <c r="X85" s="287"/>
      <c r="Y85" s="287"/>
      <c r="Z85" s="287"/>
    </row>
    <row r="86" customFormat="false" ht="12.75" hidden="false" customHeight="true" outlineLevel="0" collapsed="false">
      <c r="A86" s="287"/>
      <c r="B86" s="287"/>
      <c r="C86" s="287"/>
      <c r="D86" s="287"/>
      <c r="E86" s="287"/>
      <c r="F86" s="287"/>
      <c r="G86" s="287"/>
      <c r="H86" s="287"/>
      <c r="I86" s="287"/>
      <c r="J86" s="287"/>
      <c r="K86" s="287"/>
      <c r="L86" s="287"/>
      <c r="M86" s="287"/>
      <c r="N86" s="287"/>
      <c r="O86" s="287"/>
      <c r="P86" s="287"/>
      <c r="Q86" s="287"/>
      <c r="R86" s="287"/>
      <c r="S86" s="287"/>
      <c r="T86" s="287"/>
      <c r="U86" s="287"/>
      <c r="V86" s="287"/>
      <c r="W86" s="287"/>
      <c r="X86" s="287"/>
      <c r="Y86" s="287"/>
      <c r="Z86" s="287"/>
    </row>
    <row r="87" customFormat="false" ht="12.75" hidden="false" customHeight="true" outlineLevel="0" collapsed="false">
      <c r="A87" s="287"/>
      <c r="B87" s="287"/>
      <c r="C87" s="287"/>
      <c r="D87" s="287"/>
      <c r="E87" s="287"/>
      <c r="F87" s="287"/>
      <c r="G87" s="287"/>
      <c r="H87" s="287"/>
      <c r="I87" s="287"/>
      <c r="J87" s="287"/>
      <c r="K87" s="287"/>
      <c r="L87" s="287"/>
      <c r="M87" s="287"/>
      <c r="N87" s="287"/>
      <c r="O87" s="287"/>
      <c r="P87" s="287"/>
      <c r="Q87" s="287"/>
      <c r="R87" s="287"/>
      <c r="S87" s="287"/>
      <c r="T87" s="287"/>
      <c r="U87" s="287"/>
      <c r="V87" s="287"/>
      <c r="W87" s="287"/>
      <c r="X87" s="287"/>
      <c r="Y87" s="287"/>
      <c r="Z87" s="287"/>
    </row>
    <row r="88" customFormat="false" ht="12.75" hidden="false" customHeight="true" outlineLevel="0" collapsed="false">
      <c r="A88" s="287"/>
      <c r="B88" s="287"/>
      <c r="C88" s="287"/>
      <c r="D88" s="287"/>
      <c r="E88" s="287"/>
      <c r="F88" s="287"/>
      <c r="G88" s="287"/>
      <c r="H88" s="287"/>
      <c r="I88" s="287"/>
      <c r="J88" s="287"/>
      <c r="K88" s="287"/>
      <c r="L88" s="287"/>
      <c r="M88" s="287"/>
      <c r="N88" s="287"/>
      <c r="O88" s="287"/>
      <c r="P88" s="287"/>
      <c r="Q88" s="287"/>
      <c r="R88" s="287"/>
      <c r="S88" s="287"/>
      <c r="T88" s="287"/>
      <c r="U88" s="287"/>
      <c r="V88" s="287"/>
      <c r="W88" s="287"/>
      <c r="X88" s="287"/>
      <c r="Y88" s="287"/>
      <c r="Z88" s="287"/>
    </row>
    <row r="89" customFormat="false" ht="12.75" hidden="false" customHeight="true" outlineLevel="0" collapsed="false">
      <c r="A89" s="287"/>
      <c r="B89" s="287"/>
      <c r="C89" s="287"/>
      <c r="D89" s="287"/>
      <c r="E89" s="287"/>
      <c r="F89" s="287"/>
      <c r="G89" s="287"/>
      <c r="H89" s="287"/>
      <c r="I89" s="287"/>
      <c r="J89" s="287"/>
      <c r="K89" s="287"/>
      <c r="L89" s="287"/>
      <c r="M89" s="287"/>
      <c r="N89" s="287"/>
      <c r="O89" s="287"/>
      <c r="P89" s="287"/>
      <c r="Q89" s="287"/>
      <c r="R89" s="287"/>
      <c r="S89" s="287"/>
      <c r="T89" s="287"/>
      <c r="U89" s="287"/>
      <c r="V89" s="287"/>
      <c r="W89" s="287"/>
      <c r="X89" s="287"/>
      <c r="Y89" s="287"/>
      <c r="Z89" s="287"/>
    </row>
    <row r="90" customFormat="false" ht="12.75" hidden="false" customHeight="true" outlineLevel="0" collapsed="false">
      <c r="A90" s="287"/>
      <c r="B90" s="287"/>
      <c r="C90" s="287"/>
      <c r="D90" s="287"/>
      <c r="E90" s="287"/>
      <c r="F90" s="287"/>
      <c r="G90" s="287"/>
      <c r="H90" s="287"/>
      <c r="I90" s="287"/>
      <c r="J90" s="287"/>
      <c r="K90" s="287"/>
      <c r="L90" s="287"/>
      <c r="M90" s="287"/>
      <c r="N90" s="287"/>
      <c r="O90" s="287"/>
      <c r="P90" s="287"/>
      <c r="Q90" s="287"/>
      <c r="R90" s="287"/>
      <c r="S90" s="287"/>
      <c r="T90" s="287"/>
      <c r="U90" s="287"/>
      <c r="V90" s="287"/>
      <c r="W90" s="287"/>
      <c r="X90" s="287"/>
      <c r="Y90" s="287"/>
      <c r="Z90" s="287"/>
    </row>
    <row r="91" customFormat="false" ht="12.75" hidden="false" customHeight="true" outlineLevel="0" collapsed="false">
      <c r="A91" s="287"/>
      <c r="B91" s="287"/>
      <c r="C91" s="287"/>
      <c r="D91" s="287"/>
      <c r="E91" s="287"/>
      <c r="F91" s="287"/>
      <c r="G91" s="287"/>
      <c r="H91" s="287"/>
      <c r="I91" s="287"/>
      <c r="J91" s="287"/>
      <c r="K91" s="287"/>
      <c r="L91" s="287"/>
      <c r="M91" s="287"/>
      <c r="N91" s="287"/>
      <c r="O91" s="287"/>
      <c r="P91" s="287"/>
      <c r="Q91" s="287"/>
      <c r="R91" s="287"/>
      <c r="S91" s="287"/>
      <c r="T91" s="287"/>
      <c r="U91" s="287"/>
      <c r="V91" s="287"/>
      <c r="W91" s="287"/>
      <c r="X91" s="287"/>
      <c r="Y91" s="287"/>
      <c r="Z91" s="287"/>
    </row>
    <row r="92" customFormat="false" ht="12.75" hidden="false" customHeight="true" outlineLevel="0" collapsed="false">
      <c r="A92" s="287"/>
      <c r="B92" s="287"/>
      <c r="C92" s="287"/>
      <c r="D92" s="287"/>
      <c r="E92" s="287"/>
      <c r="F92" s="287"/>
      <c r="G92" s="287"/>
      <c r="H92" s="287"/>
      <c r="I92" s="287"/>
      <c r="J92" s="287"/>
      <c r="K92" s="287"/>
      <c r="L92" s="287"/>
      <c r="M92" s="287"/>
      <c r="N92" s="287"/>
      <c r="O92" s="287"/>
      <c r="P92" s="287"/>
      <c r="Q92" s="287"/>
      <c r="R92" s="287"/>
      <c r="S92" s="287"/>
      <c r="T92" s="287"/>
      <c r="U92" s="287"/>
      <c r="V92" s="287"/>
      <c r="W92" s="287"/>
      <c r="X92" s="287"/>
      <c r="Y92" s="287"/>
      <c r="Z92" s="287"/>
    </row>
    <row r="93" customFormat="false" ht="12.75" hidden="false" customHeight="true" outlineLevel="0" collapsed="false">
      <c r="A93" s="287"/>
      <c r="B93" s="287"/>
      <c r="C93" s="287"/>
      <c r="D93" s="287"/>
      <c r="E93" s="287"/>
      <c r="F93" s="287"/>
      <c r="G93" s="287"/>
      <c r="H93" s="287"/>
      <c r="I93" s="287"/>
      <c r="J93" s="287"/>
      <c r="K93" s="287"/>
      <c r="L93" s="287"/>
      <c r="M93" s="287"/>
      <c r="N93" s="287"/>
      <c r="O93" s="287"/>
      <c r="P93" s="287"/>
      <c r="Q93" s="287"/>
      <c r="R93" s="287"/>
      <c r="S93" s="287"/>
      <c r="T93" s="287"/>
      <c r="U93" s="287"/>
      <c r="V93" s="287"/>
      <c r="W93" s="287"/>
      <c r="X93" s="287"/>
      <c r="Y93" s="287"/>
      <c r="Z93" s="287"/>
    </row>
    <row r="94" customFormat="false" ht="12.75" hidden="false" customHeight="true" outlineLevel="0" collapsed="false">
      <c r="A94" s="287"/>
      <c r="B94" s="287"/>
      <c r="C94" s="287"/>
      <c r="D94" s="287"/>
      <c r="E94" s="287"/>
      <c r="F94" s="287"/>
      <c r="G94" s="287"/>
      <c r="H94" s="287"/>
      <c r="I94" s="287"/>
      <c r="J94" s="287"/>
      <c r="K94" s="287"/>
      <c r="L94" s="287"/>
      <c r="M94" s="287"/>
      <c r="N94" s="287"/>
      <c r="O94" s="287"/>
      <c r="P94" s="287"/>
      <c r="Q94" s="287"/>
      <c r="R94" s="287"/>
      <c r="S94" s="287"/>
      <c r="T94" s="287"/>
      <c r="U94" s="287"/>
      <c r="V94" s="287"/>
      <c r="W94" s="287"/>
      <c r="X94" s="287"/>
      <c r="Y94" s="287"/>
      <c r="Z94" s="287"/>
    </row>
    <row r="95" customFormat="false" ht="12.75" hidden="false" customHeight="true" outlineLevel="0" collapsed="false">
      <c r="A95" s="287"/>
      <c r="B95" s="287"/>
      <c r="C95" s="287"/>
      <c r="D95" s="287"/>
      <c r="E95" s="287"/>
      <c r="F95" s="287"/>
      <c r="G95" s="287"/>
      <c r="H95" s="287"/>
      <c r="I95" s="287"/>
      <c r="J95" s="287"/>
      <c r="K95" s="287"/>
      <c r="L95" s="287"/>
      <c r="M95" s="287"/>
      <c r="N95" s="287"/>
      <c r="O95" s="287"/>
      <c r="P95" s="287"/>
      <c r="Q95" s="287"/>
      <c r="R95" s="287"/>
      <c r="S95" s="287"/>
      <c r="T95" s="287"/>
      <c r="U95" s="287"/>
      <c r="V95" s="287"/>
      <c r="W95" s="287"/>
      <c r="X95" s="287"/>
      <c r="Y95" s="287"/>
      <c r="Z95" s="287"/>
    </row>
    <row r="96" customFormat="false" ht="12.75" hidden="false" customHeight="true" outlineLevel="0" collapsed="false">
      <c r="A96" s="287"/>
      <c r="B96" s="287"/>
      <c r="C96" s="287"/>
      <c r="D96" s="287"/>
      <c r="E96" s="287"/>
      <c r="F96" s="287"/>
      <c r="G96" s="287"/>
      <c r="H96" s="287"/>
      <c r="I96" s="287"/>
      <c r="J96" s="287"/>
      <c r="K96" s="287"/>
      <c r="L96" s="287"/>
      <c r="M96" s="287"/>
      <c r="N96" s="287"/>
      <c r="O96" s="287"/>
      <c r="P96" s="287"/>
      <c r="Q96" s="287"/>
      <c r="R96" s="287"/>
      <c r="S96" s="287"/>
      <c r="T96" s="287"/>
      <c r="U96" s="287"/>
      <c r="V96" s="287"/>
      <c r="W96" s="287"/>
      <c r="X96" s="287"/>
      <c r="Y96" s="287"/>
      <c r="Z96" s="287"/>
    </row>
    <row r="97" customFormat="false" ht="12.75" hidden="false" customHeight="true" outlineLevel="0" collapsed="false">
      <c r="A97" s="287"/>
      <c r="B97" s="287"/>
      <c r="C97" s="287"/>
      <c r="D97" s="287"/>
      <c r="E97" s="287"/>
      <c r="F97" s="287"/>
      <c r="G97" s="287"/>
      <c r="H97" s="287"/>
      <c r="I97" s="287"/>
      <c r="J97" s="287"/>
      <c r="K97" s="287"/>
      <c r="L97" s="287"/>
      <c r="M97" s="287"/>
      <c r="N97" s="287"/>
      <c r="O97" s="287"/>
      <c r="P97" s="287"/>
      <c r="Q97" s="287"/>
      <c r="R97" s="287"/>
      <c r="S97" s="287"/>
      <c r="T97" s="287"/>
      <c r="U97" s="287"/>
      <c r="V97" s="287"/>
      <c r="W97" s="287"/>
      <c r="X97" s="287"/>
      <c r="Y97" s="287"/>
      <c r="Z97" s="287"/>
    </row>
    <row r="98" customFormat="false" ht="12.75" hidden="false" customHeight="true" outlineLevel="0" collapsed="false">
      <c r="A98" s="287"/>
      <c r="B98" s="287"/>
      <c r="C98" s="287"/>
      <c r="D98" s="287"/>
      <c r="E98" s="287"/>
      <c r="F98" s="287"/>
      <c r="G98" s="287"/>
      <c r="H98" s="287"/>
      <c r="I98" s="287"/>
      <c r="J98" s="287"/>
      <c r="K98" s="287"/>
      <c r="L98" s="287"/>
      <c r="M98" s="287"/>
      <c r="N98" s="287"/>
      <c r="O98" s="287"/>
      <c r="P98" s="287"/>
      <c r="Q98" s="287"/>
      <c r="R98" s="287"/>
      <c r="S98" s="287"/>
      <c r="T98" s="287"/>
      <c r="U98" s="287"/>
      <c r="V98" s="287"/>
      <c r="W98" s="287"/>
      <c r="X98" s="287"/>
      <c r="Y98" s="287"/>
      <c r="Z98" s="287"/>
    </row>
    <row r="99" customFormat="false" ht="12.75" hidden="false" customHeight="true" outlineLevel="0" collapsed="false">
      <c r="A99" s="287"/>
      <c r="B99" s="287"/>
      <c r="C99" s="287"/>
      <c r="D99" s="287"/>
      <c r="E99" s="287"/>
      <c r="F99" s="287"/>
      <c r="G99" s="287"/>
      <c r="H99" s="287"/>
      <c r="I99" s="287"/>
      <c r="J99" s="287"/>
      <c r="K99" s="287"/>
      <c r="L99" s="287"/>
      <c r="M99" s="287"/>
      <c r="N99" s="287"/>
      <c r="O99" s="287"/>
      <c r="P99" s="287"/>
      <c r="Q99" s="287"/>
      <c r="R99" s="287"/>
      <c r="S99" s="287"/>
      <c r="T99" s="287"/>
      <c r="U99" s="287"/>
      <c r="V99" s="287"/>
      <c r="W99" s="287"/>
      <c r="X99" s="287"/>
      <c r="Y99" s="287"/>
      <c r="Z99" s="287"/>
    </row>
    <row r="100" customFormat="false" ht="12.75" hidden="false" customHeight="true" outlineLevel="0" collapsed="false">
      <c r="A100" s="287"/>
      <c r="B100" s="287"/>
      <c r="C100" s="287"/>
      <c r="D100" s="287"/>
      <c r="E100" s="287"/>
      <c r="F100" s="287"/>
      <c r="G100" s="287"/>
      <c r="H100" s="287"/>
      <c r="I100" s="287"/>
      <c r="J100" s="287"/>
      <c r="K100" s="287"/>
      <c r="L100" s="287"/>
      <c r="M100" s="287"/>
      <c r="N100" s="287"/>
      <c r="O100" s="287"/>
      <c r="P100" s="287"/>
      <c r="Q100" s="287"/>
      <c r="R100" s="287"/>
      <c r="S100" s="287"/>
      <c r="T100" s="287"/>
      <c r="U100" s="287"/>
      <c r="V100" s="287"/>
      <c r="W100" s="287"/>
      <c r="X100" s="287"/>
      <c r="Y100" s="287"/>
      <c r="Z100" s="287"/>
    </row>
    <row r="101" customFormat="false" ht="12.75" hidden="false" customHeight="true" outlineLevel="0" collapsed="false">
      <c r="A101" s="287"/>
      <c r="B101" s="287"/>
      <c r="C101" s="287"/>
      <c r="D101" s="287"/>
      <c r="E101" s="287"/>
      <c r="F101" s="287"/>
      <c r="G101" s="287"/>
      <c r="H101" s="287"/>
      <c r="I101" s="287"/>
      <c r="J101" s="287"/>
      <c r="K101" s="287"/>
      <c r="L101" s="287"/>
      <c r="M101" s="287"/>
      <c r="N101" s="287"/>
      <c r="O101" s="287"/>
      <c r="P101" s="287"/>
      <c r="Q101" s="287"/>
      <c r="R101" s="287"/>
      <c r="S101" s="287"/>
      <c r="T101" s="287"/>
      <c r="U101" s="287"/>
      <c r="V101" s="287"/>
      <c r="W101" s="287"/>
      <c r="X101" s="287"/>
      <c r="Y101" s="287"/>
      <c r="Z101" s="287"/>
    </row>
    <row r="102" customFormat="false" ht="12.75" hidden="false" customHeight="true" outlineLevel="0" collapsed="false">
      <c r="A102" s="287"/>
      <c r="B102" s="287"/>
      <c r="C102" s="287"/>
      <c r="D102" s="287"/>
      <c r="E102" s="287"/>
      <c r="F102" s="287"/>
      <c r="G102" s="287"/>
      <c r="H102" s="287"/>
      <c r="I102" s="287"/>
      <c r="J102" s="287"/>
      <c r="K102" s="287"/>
      <c r="L102" s="287"/>
      <c r="M102" s="287"/>
      <c r="N102" s="287"/>
      <c r="O102" s="287"/>
      <c r="P102" s="287"/>
      <c r="Q102" s="287"/>
      <c r="R102" s="287"/>
      <c r="S102" s="287"/>
      <c r="T102" s="287"/>
      <c r="U102" s="287"/>
      <c r="V102" s="287"/>
      <c r="W102" s="287"/>
      <c r="X102" s="287"/>
      <c r="Y102" s="287"/>
      <c r="Z102" s="287"/>
    </row>
    <row r="103" customFormat="false" ht="12.75" hidden="false" customHeight="true" outlineLevel="0" collapsed="false">
      <c r="A103" s="287"/>
      <c r="B103" s="287"/>
      <c r="C103" s="287"/>
      <c r="D103" s="287"/>
      <c r="E103" s="287"/>
      <c r="F103" s="287"/>
      <c r="G103" s="287"/>
      <c r="H103" s="287"/>
      <c r="I103" s="287"/>
      <c r="J103" s="287"/>
      <c r="K103" s="287"/>
      <c r="L103" s="287"/>
      <c r="M103" s="287"/>
      <c r="N103" s="287"/>
      <c r="O103" s="287"/>
      <c r="P103" s="287"/>
      <c r="Q103" s="287"/>
      <c r="R103" s="287"/>
      <c r="S103" s="287"/>
      <c r="T103" s="287"/>
      <c r="U103" s="287"/>
      <c r="V103" s="287"/>
      <c r="W103" s="287"/>
      <c r="X103" s="287"/>
      <c r="Y103" s="287"/>
      <c r="Z103" s="287"/>
    </row>
    <row r="104" customFormat="false" ht="12.75" hidden="false" customHeight="true" outlineLevel="0" collapsed="false">
      <c r="A104" s="287"/>
      <c r="B104" s="287"/>
      <c r="C104" s="287"/>
      <c r="D104" s="287"/>
      <c r="E104" s="287"/>
      <c r="F104" s="287"/>
      <c r="G104" s="287"/>
      <c r="H104" s="287"/>
      <c r="I104" s="287"/>
      <c r="J104" s="287"/>
      <c r="K104" s="287"/>
      <c r="L104" s="287"/>
      <c r="M104" s="287"/>
      <c r="N104" s="287"/>
      <c r="O104" s="287"/>
      <c r="P104" s="287"/>
      <c r="Q104" s="287"/>
      <c r="R104" s="287"/>
      <c r="S104" s="287"/>
      <c r="T104" s="287"/>
      <c r="U104" s="287"/>
      <c r="V104" s="287"/>
      <c r="W104" s="287"/>
      <c r="X104" s="287"/>
      <c r="Y104" s="287"/>
      <c r="Z104" s="287"/>
    </row>
    <row r="105" customFormat="false" ht="12.75" hidden="false" customHeight="true" outlineLevel="0" collapsed="false">
      <c r="A105" s="287"/>
      <c r="B105" s="287"/>
      <c r="C105" s="287"/>
      <c r="D105" s="287"/>
      <c r="E105" s="287"/>
      <c r="F105" s="287"/>
      <c r="G105" s="287"/>
      <c r="H105" s="287"/>
      <c r="I105" s="287"/>
      <c r="J105" s="287"/>
      <c r="K105" s="287"/>
      <c r="L105" s="287"/>
      <c r="M105" s="287"/>
      <c r="N105" s="287"/>
      <c r="O105" s="287"/>
      <c r="P105" s="287"/>
      <c r="Q105" s="287"/>
      <c r="R105" s="287"/>
      <c r="S105" s="287"/>
      <c r="T105" s="287"/>
      <c r="U105" s="287"/>
      <c r="V105" s="287"/>
      <c r="W105" s="287"/>
      <c r="X105" s="287"/>
      <c r="Y105" s="287"/>
      <c r="Z105" s="287"/>
    </row>
    <row r="106" customFormat="false" ht="12.75" hidden="false" customHeight="true" outlineLevel="0" collapsed="false">
      <c r="A106" s="287"/>
      <c r="B106" s="287"/>
      <c r="C106" s="287"/>
      <c r="D106" s="287"/>
      <c r="E106" s="287"/>
      <c r="F106" s="287"/>
      <c r="G106" s="287"/>
      <c r="H106" s="287"/>
      <c r="I106" s="287"/>
      <c r="J106" s="287"/>
      <c r="K106" s="287"/>
      <c r="L106" s="287"/>
      <c r="M106" s="287"/>
      <c r="N106" s="287"/>
      <c r="O106" s="287"/>
      <c r="P106" s="287"/>
      <c r="Q106" s="287"/>
      <c r="R106" s="287"/>
      <c r="S106" s="287"/>
      <c r="T106" s="287"/>
      <c r="U106" s="287"/>
      <c r="V106" s="287"/>
      <c r="W106" s="287"/>
      <c r="X106" s="287"/>
      <c r="Y106" s="287"/>
      <c r="Z106" s="287"/>
    </row>
    <row r="107" customFormat="false" ht="12.75" hidden="false" customHeight="true" outlineLevel="0" collapsed="false">
      <c r="A107" s="287"/>
      <c r="B107" s="287"/>
      <c r="C107" s="287"/>
      <c r="D107" s="287"/>
      <c r="E107" s="287"/>
      <c r="F107" s="287"/>
      <c r="G107" s="287"/>
      <c r="H107" s="287"/>
      <c r="I107" s="287"/>
      <c r="J107" s="287"/>
      <c r="K107" s="287"/>
      <c r="L107" s="287"/>
      <c r="M107" s="287"/>
      <c r="N107" s="287"/>
      <c r="O107" s="287"/>
      <c r="P107" s="287"/>
      <c r="Q107" s="287"/>
      <c r="R107" s="287"/>
      <c r="S107" s="287"/>
      <c r="T107" s="287"/>
      <c r="U107" s="287"/>
      <c r="V107" s="287"/>
      <c r="W107" s="287"/>
      <c r="X107" s="287"/>
      <c r="Y107" s="287"/>
      <c r="Z107" s="287"/>
    </row>
    <row r="108" customFormat="false" ht="12.75" hidden="false" customHeight="true" outlineLevel="0" collapsed="false">
      <c r="A108" s="287"/>
      <c r="B108" s="287"/>
      <c r="C108" s="287"/>
      <c r="D108" s="287"/>
      <c r="E108" s="287"/>
      <c r="F108" s="287"/>
      <c r="G108" s="287"/>
      <c r="H108" s="287"/>
      <c r="I108" s="287"/>
      <c r="J108" s="287"/>
      <c r="K108" s="287"/>
      <c r="L108" s="287"/>
      <c r="M108" s="287"/>
      <c r="N108" s="287"/>
      <c r="O108" s="287"/>
      <c r="P108" s="287"/>
      <c r="Q108" s="287"/>
      <c r="R108" s="287"/>
      <c r="S108" s="287"/>
      <c r="T108" s="287"/>
      <c r="U108" s="287"/>
      <c r="V108" s="287"/>
      <c r="W108" s="287"/>
      <c r="X108" s="287"/>
      <c r="Y108" s="287"/>
      <c r="Z108" s="287"/>
    </row>
    <row r="109" customFormat="false" ht="12.75" hidden="false" customHeight="true" outlineLevel="0" collapsed="false">
      <c r="A109" s="287"/>
      <c r="B109" s="287"/>
      <c r="C109" s="287"/>
      <c r="D109" s="287"/>
      <c r="E109" s="287"/>
      <c r="F109" s="287"/>
      <c r="G109" s="287"/>
      <c r="H109" s="287"/>
      <c r="I109" s="287"/>
      <c r="J109" s="287"/>
      <c r="K109" s="287"/>
      <c r="L109" s="287"/>
      <c r="M109" s="287"/>
      <c r="N109" s="287"/>
      <c r="O109" s="287"/>
      <c r="P109" s="287"/>
      <c r="Q109" s="287"/>
      <c r="R109" s="287"/>
      <c r="S109" s="287"/>
      <c r="T109" s="287"/>
      <c r="U109" s="287"/>
      <c r="V109" s="287"/>
      <c r="W109" s="287"/>
      <c r="X109" s="287"/>
      <c r="Y109" s="287"/>
      <c r="Z109" s="287"/>
    </row>
    <row r="110" customFormat="false" ht="12.75" hidden="false" customHeight="true" outlineLevel="0" collapsed="false">
      <c r="A110" s="287"/>
      <c r="B110" s="287"/>
      <c r="C110" s="287"/>
      <c r="D110" s="287"/>
      <c r="E110" s="287"/>
      <c r="F110" s="287"/>
      <c r="G110" s="287"/>
      <c r="H110" s="287"/>
      <c r="I110" s="287"/>
      <c r="J110" s="287"/>
      <c r="K110" s="287"/>
      <c r="L110" s="287"/>
      <c r="M110" s="287"/>
      <c r="N110" s="287"/>
      <c r="O110" s="287"/>
      <c r="P110" s="287"/>
      <c r="Q110" s="287"/>
      <c r="R110" s="287"/>
      <c r="S110" s="287"/>
      <c r="T110" s="287"/>
      <c r="U110" s="287"/>
      <c r="V110" s="287"/>
      <c r="W110" s="287"/>
      <c r="X110" s="287"/>
      <c r="Y110" s="287"/>
      <c r="Z110" s="287"/>
    </row>
    <row r="111" customFormat="false" ht="12.75" hidden="false" customHeight="true" outlineLevel="0" collapsed="false">
      <c r="A111" s="287"/>
      <c r="B111" s="287"/>
      <c r="C111" s="287"/>
      <c r="D111" s="287"/>
      <c r="E111" s="287"/>
      <c r="F111" s="287"/>
      <c r="G111" s="287"/>
      <c r="H111" s="287"/>
      <c r="I111" s="287"/>
      <c r="J111" s="287"/>
      <c r="K111" s="287"/>
      <c r="L111" s="287"/>
      <c r="M111" s="287"/>
      <c r="N111" s="287"/>
      <c r="O111" s="287"/>
      <c r="P111" s="287"/>
      <c r="Q111" s="287"/>
      <c r="R111" s="287"/>
      <c r="S111" s="287"/>
      <c r="T111" s="287"/>
      <c r="U111" s="287"/>
      <c r="V111" s="287"/>
      <c r="W111" s="287"/>
      <c r="X111" s="287"/>
      <c r="Y111" s="287"/>
      <c r="Z111" s="287"/>
    </row>
    <row r="112" customFormat="false" ht="12.75" hidden="false" customHeight="true" outlineLevel="0" collapsed="false">
      <c r="A112" s="287"/>
      <c r="B112" s="287"/>
      <c r="C112" s="287"/>
      <c r="D112" s="287"/>
      <c r="E112" s="287"/>
      <c r="F112" s="287"/>
      <c r="G112" s="287"/>
      <c r="H112" s="287"/>
      <c r="I112" s="287"/>
      <c r="J112" s="287"/>
      <c r="K112" s="287"/>
      <c r="L112" s="287"/>
      <c r="M112" s="287"/>
      <c r="N112" s="287"/>
      <c r="O112" s="287"/>
      <c r="P112" s="287"/>
      <c r="Q112" s="287"/>
      <c r="R112" s="287"/>
      <c r="S112" s="287"/>
      <c r="T112" s="287"/>
      <c r="U112" s="287"/>
      <c r="V112" s="287"/>
      <c r="W112" s="287"/>
      <c r="X112" s="287"/>
      <c r="Y112" s="287"/>
      <c r="Z112" s="287"/>
    </row>
    <row r="113" customFormat="false" ht="12.75" hidden="false" customHeight="true" outlineLevel="0" collapsed="false">
      <c r="A113" s="287"/>
      <c r="B113" s="287"/>
      <c r="C113" s="287"/>
      <c r="D113" s="287"/>
      <c r="E113" s="287"/>
      <c r="F113" s="287"/>
      <c r="G113" s="287"/>
      <c r="H113" s="287"/>
      <c r="I113" s="287"/>
      <c r="J113" s="287"/>
      <c r="K113" s="287"/>
      <c r="L113" s="287"/>
      <c r="M113" s="287"/>
      <c r="N113" s="287"/>
      <c r="O113" s="287"/>
      <c r="P113" s="287"/>
      <c r="Q113" s="287"/>
      <c r="R113" s="287"/>
      <c r="S113" s="287"/>
      <c r="T113" s="287"/>
      <c r="U113" s="287"/>
      <c r="V113" s="287"/>
      <c r="W113" s="287"/>
      <c r="X113" s="287"/>
      <c r="Y113" s="287"/>
      <c r="Z113" s="287"/>
    </row>
    <row r="114" customFormat="false" ht="12.75" hidden="false" customHeight="true" outlineLevel="0" collapsed="false">
      <c r="A114" s="287"/>
      <c r="B114" s="287"/>
      <c r="C114" s="287"/>
      <c r="D114" s="287"/>
      <c r="E114" s="287"/>
      <c r="F114" s="287"/>
      <c r="G114" s="287"/>
      <c r="H114" s="287"/>
      <c r="I114" s="287"/>
      <c r="J114" s="287"/>
      <c r="K114" s="287"/>
      <c r="L114" s="287"/>
      <c r="M114" s="287"/>
      <c r="N114" s="287"/>
      <c r="O114" s="287"/>
      <c r="P114" s="287"/>
      <c r="Q114" s="287"/>
      <c r="R114" s="287"/>
      <c r="S114" s="287"/>
      <c r="T114" s="287"/>
      <c r="U114" s="287"/>
      <c r="V114" s="287"/>
      <c r="W114" s="287"/>
      <c r="X114" s="287"/>
      <c r="Y114" s="287"/>
      <c r="Z114" s="287"/>
    </row>
    <row r="115" customFormat="false" ht="12.75" hidden="false" customHeight="true" outlineLevel="0" collapsed="false">
      <c r="A115" s="287"/>
      <c r="B115" s="287"/>
      <c r="C115" s="287"/>
      <c r="D115" s="287"/>
      <c r="E115" s="287"/>
      <c r="F115" s="287"/>
      <c r="G115" s="287"/>
      <c r="H115" s="287"/>
      <c r="I115" s="287"/>
      <c r="J115" s="287"/>
      <c r="K115" s="287"/>
      <c r="L115" s="287"/>
      <c r="M115" s="287"/>
      <c r="N115" s="287"/>
      <c r="O115" s="287"/>
      <c r="P115" s="287"/>
      <c r="Q115" s="287"/>
      <c r="R115" s="287"/>
      <c r="S115" s="287"/>
      <c r="T115" s="287"/>
      <c r="U115" s="287"/>
      <c r="V115" s="287"/>
      <c r="W115" s="287"/>
      <c r="X115" s="287"/>
      <c r="Y115" s="287"/>
      <c r="Z115" s="287"/>
    </row>
    <row r="116" customFormat="false" ht="12.75" hidden="false" customHeight="true" outlineLevel="0" collapsed="false">
      <c r="A116" s="287"/>
      <c r="B116" s="287"/>
      <c r="C116" s="287"/>
      <c r="D116" s="287"/>
      <c r="E116" s="287"/>
      <c r="F116" s="287"/>
      <c r="G116" s="287"/>
      <c r="H116" s="287"/>
      <c r="I116" s="287"/>
      <c r="J116" s="287"/>
      <c r="K116" s="287"/>
      <c r="L116" s="287"/>
      <c r="M116" s="287"/>
      <c r="N116" s="287"/>
      <c r="O116" s="287"/>
      <c r="P116" s="287"/>
      <c r="Q116" s="287"/>
      <c r="R116" s="287"/>
      <c r="S116" s="287"/>
      <c r="T116" s="287"/>
      <c r="U116" s="287"/>
      <c r="V116" s="287"/>
      <c r="W116" s="287"/>
      <c r="X116" s="287"/>
      <c r="Y116" s="287"/>
      <c r="Z116" s="287"/>
    </row>
    <row r="117" customFormat="false" ht="12.75" hidden="false" customHeight="true" outlineLevel="0" collapsed="false">
      <c r="A117" s="287"/>
      <c r="B117" s="287"/>
      <c r="C117" s="287"/>
      <c r="D117" s="287"/>
      <c r="E117" s="287"/>
      <c r="F117" s="287"/>
      <c r="G117" s="287"/>
      <c r="H117" s="287"/>
      <c r="I117" s="287"/>
      <c r="J117" s="287"/>
      <c r="K117" s="287"/>
      <c r="L117" s="287"/>
      <c r="M117" s="287"/>
      <c r="N117" s="287"/>
      <c r="O117" s="287"/>
      <c r="P117" s="287"/>
      <c r="Q117" s="287"/>
      <c r="R117" s="287"/>
      <c r="S117" s="287"/>
      <c r="T117" s="287"/>
      <c r="U117" s="287"/>
      <c r="V117" s="287"/>
      <c r="W117" s="287"/>
      <c r="X117" s="287"/>
      <c r="Y117" s="287"/>
      <c r="Z117" s="287"/>
    </row>
    <row r="118" customFormat="false" ht="12.75" hidden="false" customHeight="true" outlineLevel="0" collapsed="false">
      <c r="A118" s="287"/>
      <c r="B118" s="287"/>
      <c r="C118" s="287"/>
      <c r="D118" s="287"/>
      <c r="E118" s="287"/>
      <c r="F118" s="287"/>
      <c r="G118" s="287"/>
      <c r="H118" s="287"/>
      <c r="I118" s="287"/>
      <c r="J118" s="287"/>
      <c r="K118" s="287"/>
      <c r="L118" s="287"/>
      <c r="M118" s="287"/>
      <c r="N118" s="287"/>
      <c r="O118" s="287"/>
      <c r="P118" s="287"/>
      <c r="Q118" s="287"/>
      <c r="R118" s="287"/>
      <c r="S118" s="287"/>
      <c r="T118" s="287"/>
      <c r="U118" s="287"/>
      <c r="V118" s="287"/>
      <c r="W118" s="287"/>
      <c r="X118" s="287"/>
      <c r="Y118" s="287"/>
      <c r="Z118" s="287"/>
    </row>
    <row r="119" customFormat="false" ht="12.75" hidden="false" customHeight="true" outlineLevel="0" collapsed="false">
      <c r="A119" s="287"/>
      <c r="B119" s="287"/>
      <c r="C119" s="287"/>
      <c r="D119" s="287"/>
      <c r="E119" s="287"/>
      <c r="F119" s="287"/>
      <c r="G119" s="287"/>
      <c r="H119" s="287"/>
      <c r="I119" s="287"/>
      <c r="J119" s="287"/>
      <c r="K119" s="287"/>
      <c r="L119" s="287"/>
      <c r="M119" s="287"/>
      <c r="N119" s="287"/>
      <c r="O119" s="287"/>
      <c r="P119" s="287"/>
      <c r="Q119" s="287"/>
      <c r="R119" s="287"/>
      <c r="S119" s="287"/>
      <c r="T119" s="287"/>
      <c r="U119" s="287"/>
      <c r="V119" s="287"/>
      <c r="W119" s="287"/>
      <c r="X119" s="287"/>
      <c r="Y119" s="287"/>
      <c r="Z119" s="287"/>
    </row>
    <row r="120" customFormat="false" ht="12.75" hidden="false" customHeight="true" outlineLevel="0" collapsed="false">
      <c r="A120" s="287"/>
      <c r="B120" s="287"/>
      <c r="C120" s="287"/>
      <c r="D120" s="287"/>
      <c r="E120" s="287"/>
      <c r="F120" s="287"/>
      <c r="G120" s="287"/>
      <c r="H120" s="287"/>
      <c r="I120" s="287"/>
      <c r="J120" s="287"/>
      <c r="K120" s="287"/>
      <c r="L120" s="287"/>
      <c r="M120" s="287"/>
      <c r="N120" s="287"/>
      <c r="O120" s="287"/>
      <c r="P120" s="287"/>
      <c r="Q120" s="287"/>
      <c r="R120" s="287"/>
      <c r="S120" s="287"/>
      <c r="T120" s="287"/>
      <c r="U120" s="287"/>
      <c r="V120" s="287"/>
      <c r="W120" s="287"/>
      <c r="X120" s="287"/>
      <c r="Y120" s="287"/>
      <c r="Z120" s="287"/>
    </row>
    <row r="121" customFormat="false" ht="12.75" hidden="false" customHeight="true" outlineLevel="0" collapsed="false">
      <c r="A121" s="287"/>
      <c r="B121" s="287"/>
      <c r="C121" s="287"/>
      <c r="D121" s="287"/>
      <c r="E121" s="287"/>
      <c r="F121" s="287"/>
      <c r="G121" s="287"/>
      <c r="H121" s="287"/>
      <c r="I121" s="287"/>
      <c r="J121" s="287"/>
      <c r="K121" s="287"/>
      <c r="L121" s="287"/>
      <c r="M121" s="287"/>
      <c r="N121" s="287"/>
      <c r="O121" s="287"/>
      <c r="P121" s="287"/>
      <c r="Q121" s="287"/>
      <c r="R121" s="287"/>
      <c r="S121" s="287"/>
      <c r="T121" s="287"/>
      <c r="U121" s="287"/>
      <c r="V121" s="287"/>
      <c r="W121" s="287"/>
      <c r="X121" s="287"/>
      <c r="Y121" s="287"/>
      <c r="Z121" s="287"/>
    </row>
    <row r="122" customFormat="false" ht="12.75" hidden="false" customHeight="true" outlineLevel="0" collapsed="false">
      <c r="A122" s="287"/>
      <c r="B122" s="287"/>
      <c r="C122" s="287"/>
      <c r="D122" s="287"/>
      <c r="E122" s="287"/>
      <c r="F122" s="287"/>
      <c r="G122" s="287"/>
      <c r="H122" s="287"/>
      <c r="I122" s="287"/>
      <c r="J122" s="287"/>
      <c r="K122" s="287"/>
      <c r="L122" s="287"/>
      <c r="M122" s="287"/>
      <c r="N122" s="287"/>
      <c r="O122" s="287"/>
      <c r="P122" s="287"/>
      <c r="Q122" s="287"/>
      <c r="R122" s="287"/>
      <c r="S122" s="287"/>
      <c r="T122" s="287"/>
      <c r="U122" s="287"/>
      <c r="V122" s="287"/>
      <c r="W122" s="287"/>
      <c r="X122" s="287"/>
      <c r="Y122" s="287"/>
      <c r="Z122" s="287"/>
    </row>
    <row r="123" customFormat="false" ht="12.75" hidden="false" customHeight="true" outlineLevel="0" collapsed="false">
      <c r="A123" s="287"/>
      <c r="B123" s="287"/>
      <c r="C123" s="287"/>
      <c r="D123" s="287"/>
      <c r="E123" s="287"/>
      <c r="F123" s="287"/>
      <c r="G123" s="287"/>
      <c r="H123" s="287"/>
      <c r="I123" s="287"/>
      <c r="J123" s="287"/>
      <c r="K123" s="287"/>
      <c r="L123" s="287"/>
      <c r="M123" s="287"/>
      <c r="N123" s="287"/>
      <c r="O123" s="287"/>
      <c r="P123" s="287"/>
      <c r="Q123" s="287"/>
      <c r="R123" s="287"/>
      <c r="S123" s="287"/>
      <c r="T123" s="287"/>
      <c r="U123" s="287"/>
      <c r="V123" s="287"/>
      <c r="W123" s="287"/>
      <c r="X123" s="287"/>
      <c r="Y123" s="287"/>
      <c r="Z123" s="287"/>
    </row>
    <row r="124" customFormat="false" ht="12.75" hidden="false" customHeight="true" outlineLevel="0" collapsed="false">
      <c r="A124" s="287"/>
      <c r="B124" s="287"/>
      <c r="C124" s="287"/>
      <c r="D124" s="287"/>
      <c r="E124" s="287"/>
      <c r="F124" s="287"/>
      <c r="G124" s="287"/>
      <c r="H124" s="287"/>
      <c r="I124" s="287"/>
      <c r="J124" s="287"/>
      <c r="K124" s="287"/>
      <c r="L124" s="287"/>
      <c r="M124" s="287"/>
      <c r="N124" s="287"/>
      <c r="O124" s="287"/>
      <c r="P124" s="287"/>
      <c r="Q124" s="287"/>
      <c r="R124" s="287"/>
      <c r="S124" s="287"/>
      <c r="T124" s="287"/>
      <c r="U124" s="287"/>
      <c r="V124" s="287"/>
      <c r="W124" s="287"/>
      <c r="X124" s="287"/>
      <c r="Y124" s="287"/>
      <c r="Z124" s="287"/>
    </row>
    <row r="125" customFormat="false" ht="12.75" hidden="false" customHeight="true" outlineLevel="0" collapsed="false">
      <c r="A125" s="287"/>
      <c r="B125" s="287"/>
      <c r="C125" s="287"/>
      <c r="D125" s="287"/>
      <c r="E125" s="287"/>
      <c r="F125" s="287"/>
      <c r="G125" s="287"/>
      <c r="H125" s="287"/>
      <c r="I125" s="287"/>
      <c r="J125" s="287"/>
      <c r="K125" s="287"/>
      <c r="L125" s="287"/>
      <c r="M125" s="287"/>
      <c r="N125" s="287"/>
      <c r="O125" s="287"/>
      <c r="P125" s="287"/>
      <c r="Q125" s="287"/>
      <c r="R125" s="287"/>
      <c r="S125" s="287"/>
      <c r="T125" s="287"/>
      <c r="U125" s="287"/>
      <c r="V125" s="287"/>
      <c r="W125" s="287"/>
      <c r="X125" s="287"/>
      <c r="Y125" s="287"/>
      <c r="Z125" s="287"/>
    </row>
    <row r="126" customFormat="false" ht="12.75" hidden="false" customHeight="true" outlineLevel="0" collapsed="false">
      <c r="A126" s="287"/>
      <c r="B126" s="287"/>
      <c r="C126" s="287"/>
      <c r="D126" s="287"/>
      <c r="E126" s="287"/>
      <c r="F126" s="287"/>
      <c r="G126" s="287"/>
      <c r="H126" s="287"/>
      <c r="I126" s="287"/>
      <c r="J126" s="287"/>
      <c r="K126" s="287"/>
      <c r="L126" s="287"/>
      <c r="M126" s="287"/>
      <c r="N126" s="287"/>
      <c r="O126" s="287"/>
      <c r="P126" s="287"/>
      <c r="Q126" s="287"/>
      <c r="R126" s="287"/>
      <c r="S126" s="287"/>
      <c r="T126" s="287"/>
      <c r="U126" s="287"/>
      <c r="V126" s="287"/>
      <c r="W126" s="287"/>
      <c r="X126" s="287"/>
      <c r="Y126" s="287"/>
      <c r="Z126" s="287"/>
    </row>
    <row r="127" customFormat="false" ht="12.75" hidden="false" customHeight="true" outlineLevel="0" collapsed="false">
      <c r="A127" s="287"/>
      <c r="B127" s="287"/>
      <c r="C127" s="287"/>
      <c r="D127" s="287"/>
      <c r="E127" s="287"/>
      <c r="F127" s="287"/>
      <c r="G127" s="287"/>
      <c r="H127" s="287"/>
      <c r="I127" s="287"/>
      <c r="J127" s="287"/>
      <c r="K127" s="287"/>
      <c r="L127" s="287"/>
      <c r="M127" s="287"/>
      <c r="N127" s="287"/>
      <c r="O127" s="287"/>
      <c r="P127" s="287"/>
      <c r="Q127" s="287"/>
      <c r="R127" s="287"/>
      <c r="S127" s="287"/>
      <c r="T127" s="287"/>
      <c r="U127" s="287"/>
      <c r="V127" s="287"/>
      <c r="W127" s="287"/>
      <c r="X127" s="287"/>
      <c r="Y127" s="287"/>
      <c r="Z127" s="287"/>
    </row>
    <row r="128" customFormat="false" ht="12.75" hidden="false" customHeight="true" outlineLevel="0" collapsed="false">
      <c r="A128" s="287"/>
      <c r="B128" s="287"/>
      <c r="C128" s="287"/>
      <c r="D128" s="287"/>
      <c r="E128" s="287"/>
      <c r="F128" s="287"/>
      <c r="G128" s="287"/>
      <c r="H128" s="287"/>
      <c r="I128" s="287"/>
      <c r="J128" s="287"/>
      <c r="K128" s="287"/>
      <c r="L128" s="287"/>
      <c r="M128" s="287"/>
      <c r="N128" s="287"/>
      <c r="O128" s="287"/>
      <c r="P128" s="287"/>
      <c r="Q128" s="287"/>
      <c r="R128" s="287"/>
      <c r="S128" s="287"/>
      <c r="T128" s="287"/>
      <c r="U128" s="287"/>
      <c r="V128" s="287"/>
      <c r="W128" s="287"/>
      <c r="X128" s="287"/>
      <c r="Y128" s="287"/>
      <c r="Z128" s="287"/>
    </row>
    <row r="129" customFormat="false" ht="12.75" hidden="false" customHeight="true" outlineLevel="0" collapsed="false">
      <c r="A129" s="287"/>
      <c r="B129" s="287"/>
      <c r="C129" s="287"/>
      <c r="D129" s="287"/>
      <c r="E129" s="287"/>
      <c r="F129" s="287"/>
      <c r="G129" s="287"/>
      <c r="H129" s="287"/>
      <c r="I129" s="287"/>
      <c r="J129" s="287"/>
      <c r="K129" s="287"/>
      <c r="L129" s="287"/>
      <c r="M129" s="287"/>
      <c r="N129" s="287"/>
      <c r="O129" s="287"/>
      <c r="P129" s="287"/>
      <c r="Q129" s="287"/>
      <c r="R129" s="287"/>
      <c r="S129" s="287"/>
      <c r="T129" s="287"/>
      <c r="U129" s="287"/>
      <c r="V129" s="287"/>
      <c r="W129" s="287"/>
      <c r="X129" s="287"/>
      <c r="Y129" s="287"/>
      <c r="Z129" s="287"/>
    </row>
    <row r="130" customFormat="false" ht="12.75" hidden="false" customHeight="true" outlineLevel="0" collapsed="false">
      <c r="A130" s="287"/>
      <c r="B130" s="287"/>
      <c r="C130" s="287"/>
      <c r="D130" s="287"/>
      <c r="E130" s="287"/>
      <c r="F130" s="287"/>
      <c r="G130" s="287"/>
      <c r="H130" s="287"/>
      <c r="I130" s="287"/>
      <c r="J130" s="287"/>
      <c r="K130" s="287"/>
      <c r="L130" s="287"/>
      <c r="M130" s="287"/>
      <c r="N130" s="287"/>
      <c r="O130" s="287"/>
      <c r="P130" s="287"/>
      <c r="Q130" s="287"/>
      <c r="R130" s="287"/>
      <c r="S130" s="287"/>
      <c r="T130" s="287"/>
      <c r="U130" s="287"/>
      <c r="V130" s="287"/>
      <c r="W130" s="287"/>
      <c r="X130" s="287"/>
      <c r="Y130" s="287"/>
      <c r="Z130" s="287"/>
    </row>
    <row r="131" customFormat="false" ht="12.75" hidden="false" customHeight="true" outlineLevel="0" collapsed="false">
      <c r="A131" s="287"/>
      <c r="B131" s="287"/>
      <c r="C131" s="287"/>
      <c r="D131" s="287"/>
      <c r="E131" s="287"/>
      <c r="F131" s="287"/>
      <c r="G131" s="287"/>
      <c r="H131" s="287"/>
      <c r="I131" s="287"/>
      <c r="J131" s="287"/>
      <c r="K131" s="287"/>
      <c r="L131" s="287"/>
      <c r="M131" s="287"/>
      <c r="N131" s="287"/>
      <c r="O131" s="287"/>
      <c r="P131" s="287"/>
      <c r="Q131" s="287"/>
      <c r="R131" s="287"/>
      <c r="S131" s="287"/>
      <c r="T131" s="287"/>
      <c r="U131" s="287"/>
      <c r="V131" s="287"/>
      <c r="W131" s="287"/>
      <c r="X131" s="287"/>
      <c r="Y131" s="287"/>
      <c r="Z131" s="287"/>
    </row>
    <row r="132" customFormat="false" ht="12.75" hidden="false" customHeight="true" outlineLevel="0" collapsed="false">
      <c r="A132" s="287"/>
      <c r="B132" s="287"/>
      <c r="C132" s="287"/>
      <c r="D132" s="287"/>
      <c r="E132" s="287"/>
      <c r="F132" s="287"/>
      <c r="G132" s="287"/>
      <c r="H132" s="287"/>
      <c r="I132" s="287"/>
      <c r="J132" s="287"/>
      <c r="K132" s="287"/>
      <c r="L132" s="287"/>
      <c r="M132" s="287"/>
      <c r="N132" s="287"/>
      <c r="O132" s="287"/>
      <c r="P132" s="287"/>
      <c r="Q132" s="287"/>
      <c r="R132" s="287"/>
      <c r="S132" s="287"/>
      <c r="T132" s="287"/>
      <c r="U132" s="287"/>
      <c r="V132" s="287"/>
      <c r="W132" s="287"/>
      <c r="X132" s="287"/>
      <c r="Y132" s="287"/>
      <c r="Z132" s="287"/>
    </row>
    <row r="133" customFormat="false" ht="12.75" hidden="false" customHeight="true" outlineLevel="0" collapsed="false">
      <c r="A133" s="287"/>
      <c r="B133" s="287"/>
      <c r="C133" s="287"/>
      <c r="D133" s="287"/>
      <c r="E133" s="287"/>
      <c r="F133" s="287"/>
      <c r="G133" s="287"/>
      <c r="H133" s="287"/>
      <c r="I133" s="287"/>
      <c r="J133" s="287"/>
      <c r="K133" s="287"/>
      <c r="L133" s="287"/>
      <c r="M133" s="287"/>
      <c r="N133" s="287"/>
      <c r="O133" s="287"/>
      <c r="P133" s="287"/>
      <c r="Q133" s="287"/>
      <c r="R133" s="287"/>
      <c r="S133" s="287"/>
      <c r="T133" s="287"/>
      <c r="U133" s="287"/>
      <c r="V133" s="287"/>
      <c r="W133" s="287"/>
      <c r="X133" s="287"/>
      <c r="Y133" s="287"/>
      <c r="Z133" s="287"/>
    </row>
    <row r="134" customFormat="false" ht="12.75" hidden="false" customHeight="true" outlineLevel="0" collapsed="false">
      <c r="A134" s="287"/>
      <c r="B134" s="287"/>
      <c r="C134" s="287"/>
      <c r="D134" s="287"/>
      <c r="E134" s="287"/>
      <c r="F134" s="287"/>
      <c r="G134" s="287"/>
      <c r="H134" s="287"/>
      <c r="I134" s="287"/>
      <c r="J134" s="287"/>
      <c r="K134" s="287"/>
      <c r="L134" s="287"/>
      <c r="M134" s="287"/>
      <c r="N134" s="287"/>
      <c r="O134" s="287"/>
      <c r="P134" s="287"/>
      <c r="Q134" s="287"/>
      <c r="R134" s="287"/>
      <c r="S134" s="287"/>
      <c r="T134" s="287"/>
      <c r="U134" s="287"/>
      <c r="V134" s="287"/>
      <c r="W134" s="287"/>
      <c r="X134" s="287"/>
      <c r="Y134" s="287"/>
      <c r="Z134" s="287"/>
    </row>
    <row r="135" customFormat="false" ht="12.75" hidden="false" customHeight="true" outlineLevel="0" collapsed="false">
      <c r="A135" s="287"/>
      <c r="B135" s="287"/>
      <c r="C135" s="287"/>
      <c r="D135" s="287"/>
      <c r="E135" s="287"/>
      <c r="F135" s="287"/>
      <c r="G135" s="287"/>
      <c r="H135" s="287"/>
      <c r="I135" s="287"/>
      <c r="J135" s="287"/>
      <c r="K135" s="287"/>
      <c r="L135" s="287"/>
      <c r="M135" s="287"/>
      <c r="N135" s="287"/>
      <c r="O135" s="287"/>
      <c r="P135" s="287"/>
      <c r="Q135" s="287"/>
      <c r="R135" s="287"/>
      <c r="S135" s="287"/>
      <c r="T135" s="287"/>
      <c r="U135" s="287"/>
      <c r="V135" s="287"/>
      <c r="W135" s="287"/>
      <c r="X135" s="287"/>
      <c r="Y135" s="287"/>
      <c r="Z135" s="287"/>
    </row>
    <row r="136" customFormat="false" ht="12.75" hidden="false" customHeight="true" outlineLevel="0" collapsed="false">
      <c r="A136" s="287"/>
      <c r="B136" s="287"/>
      <c r="C136" s="287"/>
      <c r="D136" s="287"/>
      <c r="E136" s="287"/>
      <c r="F136" s="287"/>
      <c r="G136" s="287"/>
      <c r="H136" s="287"/>
      <c r="I136" s="287"/>
      <c r="J136" s="287"/>
      <c r="K136" s="287"/>
      <c r="L136" s="287"/>
      <c r="M136" s="287"/>
      <c r="N136" s="287"/>
      <c r="O136" s="287"/>
      <c r="P136" s="287"/>
      <c r="Q136" s="287"/>
      <c r="R136" s="287"/>
      <c r="S136" s="287"/>
      <c r="T136" s="287"/>
      <c r="U136" s="287"/>
      <c r="V136" s="287"/>
      <c r="W136" s="287"/>
      <c r="X136" s="287"/>
      <c r="Y136" s="287"/>
      <c r="Z136" s="287"/>
    </row>
    <row r="137" customFormat="false" ht="12.75" hidden="false" customHeight="true" outlineLevel="0" collapsed="false">
      <c r="A137" s="287"/>
      <c r="B137" s="287"/>
      <c r="C137" s="287"/>
      <c r="D137" s="287"/>
      <c r="E137" s="287"/>
      <c r="F137" s="287"/>
      <c r="G137" s="287"/>
      <c r="H137" s="287"/>
      <c r="I137" s="287"/>
      <c r="J137" s="287"/>
      <c r="K137" s="287"/>
      <c r="L137" s="287"/>
      <c r="M137" s="287"/>
      <c r="N137" s="287"/>
      <c r="O137" s="287"/>
      <c r="P137" s="287"/>
      <c r="Q137" s="287"/>
      <c r="R137" s="287"/>
      <c r="S137" s="287"/>
      <c r="T137" s="287"/>
      <c r="U137" s="287"/>
      <c r="V137" s="287"/>
      <c r="W137" s="287"/>
      <c r="X137" s="287"/>
      <c r="Y137" s="287"/>
      <c r="Z137" s="287"/>
    </row>
    <row r="138" customFormat="false" ht="12.75" hidden="false" customHeight="true" outlineLevel="0" collapsed="false">
      <c r="A138" s="287"/>
      <c r="B138" s="287"/>
      <c r="C138" s="287"/>
      <c r="D138" s="287"/>
      <c r="E138" s="287"/>
      <c r="F138" s="287"/>
      <c r="G138" s="287"/>
      <c r="H138" s="287"/>
      <c r="I138" s="287"/>
      <c r="J138" s="287"/>
      <c r="K138" s="287"/>
      <c r="L138" s="287"/>
      <c r="M138" s="287"/>
      <c r="N138" s="287"/>
      <c r="O138" s="287"/>
      <c r="P138" s="287"/>
      <c r="Q138" s="287"/>
      <c r="R138" s="287"/>
      <c r="S138" s="287"/>
      <c r="T138" s="287"/>
      <c r="U138" s="287"/>
      <c r="V138" s="287"/>
      <c r="W138" s="287"/>
      <c r="X138" s="287"/>
      <c r="Y138" s="287"/>
      <c r="Z138" s="287"/>
    </row>
    <row r="139" customFormat="false" ht="12.75" hidden="false" customHeight="true" outlineLevel="0" collapsed="false">
      <c r="A139" s="287"/>
      <c r="B139" s="287"/>
      <c r="C139" s="287"/>
      <c r="D139" s="287"/>
      <c r="E139" s="287"/>
      <c r="F139" s="287"/>
      <c r="G139" s="287"/>
      <c r="H139" s="287"/>
      <c r="I139" s="287"/>
      <c r="J139" s="287"/>
      <c r="K139" s="287"/>
      <c r="L139" s="287"/>
      <c r="M139" s="287"/>
      <c r="N139" s="287"/>
      <c r="O139" s="287"/>
      <c r="P139" s="287"/>
      <c r="Q139" s="287"/>
      <c r="R139" s="287"/>
      <c r="S139" s="287"/>
      <c r="T139" s="287"/>
      <c r="U139" s="287"/>
      <c r="V139" s="287"/>
      <c r="W139" s="287"/>
      <c r="X139" s="287"/>
      <c r="Y139" s="287"/>
      <c r="Z139" s="287"/>
    </row>
    <row r="140" customFormat="false" ht="12.75" hidden="false" customHeight="true" outlineLevel="0" collapsed="false">
      <c r="A140" s="287"/>
      <c r="B140" s="287"/>
      <c r="C140" s="287"/>
      <c r="D140" s="287"/>
      <c r="E140" s="287"/>
      <c r="F140" s="287"/>
      <c r="G140" s="287"/>
      <c r="H140" s="287"/>
      <c r="I140" s="287"/>
      <c r="J140" s="287"/>
      <c r="K140" s="287"/>
      <c r="L140" s="287"/>
      <c r="M140" s="287"/>
      <c r="N140" s="287"/>
      <c r="O140" s="287"/>
      <c r="P140" s="287"/>
      <c r="Q140" s="287"/>
      <c r="R140" s="287"/>
      <c r="S140" s="287"/>
      <c r="T140" s="287"/>
      <c r="U140" s="287"/>
      <c r="V140" s="287"/>
      <c r="W140" s="287"/>
      <c r="X140" s="287"/>
      <c r="Y140" s="287"/>
      <c r="Z140" s="287"/>
    </row>
    <row r="141" customFormat="false" ht="12.75" hidden="false" customHeight="true" outlineLevel="0" collapsed="false">
      <c r="A141" s="287"/>
      <c r="B141" s="287"/>
      <c r="C141" s="287"/>
      <c r="D141" s="287"/>
      <c r="E141" s="287"/>
      <c r="F141" s="287"/>
      <c r="G141" s="287"/>
      <c r="H141" s="287"/>
      <c r="I141" s="287"/>
      <c r="J141" s="287"/>
      <c r="K141" s="287"/>
      <c r="L141" s="287"/>
      <c r="M141" s="287"/>
      <c r="N141" s="287"/>
      <c r="O141" s="287"/>
      <c r="P141" s="287"/>
      <c r="Q141" s="287"/>
      <c r="R141" s="287"/>
      <c r="S141" s="287"/>
      <c r="T141" s="287"/>
      <c r="U141" s="287"/>
      <c r="V141" s="287"/>
      <c r="W141" s="287"/>
      <c r="X141" s="287"/>
      <c r="Y141" s="287"/>
      <c r="Z141" s="287"/>
    </row>
    <row r="142" customFormat="false" ht="12.75" hidden="false" customHeight="true" outlineLevel="0" collapsed="false">
      <c r="A142" s="287"/>
      <c r="B142" s="287"/>
      <c r="C142" s="287"/>
      <c r="D142" s="287"/>
      <c r="E142" s="287"/>
      <c r="F142" s="287"/>
      <c r="G142" s="287"/>
      <c r="H142" s="287"/>
      <c r="I142" s="287"/>
      <c r="J142" s="287"/>
      <c r="K142" s="287"/>
      <c r="L142" s="287"/>
      <c r="M142" s="287"/>
      <c r="N142" s="287"/>
      <c r="O142" s="287"/>
      <c r="P142" s="287"/>
      <c r="Q142" s="287"/>
      <c r="R142" s="287"/>
      <c r="S142" s="287"/>
      <c r="T142" s="287"/>
      <c r="U142" s="287"/>
      <c r="V142" s="287"/>
      <c r="W142" s="287"/>
      <c r="X142" s="287"/>
      <c r="Y142" s="287"/>
      <c r="Z142" s="287"/>
    </row>
    <row r="143" customFormat="false" ht="12.75" hidden="false" customHeight="true" outlineLevel="0" collapsed="false">
      <c r="A143" s="287"/>
      <c r="B143" s="287"/>
      <c r="C143" s="287"/>
      <c r="D143" s="287"/>
      <c r="E143" s="287"/>
      <c r="F143" s="287"/>
      <c r="G143" s="287"/>
      <c r="H143" s="287"/>
      <c r="I143" s="287"/>
      <c r="J143" s="287"/>
      <c r="K143" s="287"/>
      <c r="L143" s="287"/>
      <c r="M143" s="287"/>
      <c r="N143" s="287"/>
      <c r="O143" s="287"/>
      <c r="P143" s="287"/>
      <c r="Q143" s="287"/>
      <c r="R143" s="287"/>
      <c r="S143" s="287"/>
      <c r="T143" s="287"/>
      <c r="U143" s="287"/>
      <c r="V143" s="287"/>
      <c r="W143" s="287"/>
      <c r="X143" s="287"/>
      <c r="Y143" s="287"/>
      <c r="Z143" s="287"/>
    </row>
    <row r="144" customFormat="false" ht="12.75" hidden="false" customHeight="true" outlineLevel="0" collapsed="false">
      <c r="A144" s="287"/>
      <c r="B144" s="287"/>
      <c r="C144" s="287"/>
      <c r="D144" s="287"/>
      <c r="E144" s="287"/>
      <c r="F144" s="287"/>
      <c r="G144" s="287"/>
      <c r="H144" s="287"/>
      <c r="I144" s="287"/>
      <c r="J144" s="287"/>
      <c r="K144" s="287"/>
      <c r="L144" s="287"/>
      <c r="M144" s="287"/>
      <c r="N144" s="287"/>
      <c r="O144" s="287"/>
      <c r="P144" s="287"/>
      <c r="Q144" s="287"/>
      <c r="R144" s="287"/>
      <c r="S144" s="287"/>
      <c r="T144" s="287"/>
      <c r="U144" s="287"/>
      <c r="V144" s="287"/>
      <c r="W144" s="287"/>
      <c r="X144" s="287"/>
      <c r="Y144" s="287"/>
      <c r="Z144" s="287"/>
    </row>
    <row r="145" customFormat="false" ht="12.75" hidden="false" customHeight="true" outlineLevel="0" collapsed="false">
      <c r="A145" s="287"/>
      <c r="B145" s="287"/>
      <c r="C145" s="287"/>
      <c r="D145" s="287"/>
      <c r="E145" s="287"/>
      <c r="F145" s="287"/>
      <c r="G145" s="287"/>
      <c r="H145" s="287"/>
      <c r="I145" s="287"/>
      <c r="J145" s="287"/>
      <c r="K145" s="287"/>
      <c r="L145" s="287"/>
      <c r="M145" s="287"/>
      <c r="N145" s="287"/>
      <c r="O145" s="287"/>
      <c r="P145" s="287"/>
      <c r="Q145" s="287"/>
      <c r="R145" s="287"/>
      <c r="S145" s="287"/>
      <c r="T145" s="287"/>
      <c r="U145" s="287"/>
      <c r="V145" s="287"/>
      <c r="W145" s="287"/>
      <c r="X145" s="287"/>
      <c r="Y145" s="287"/>
      <c r="Z145" s="287"/>
    </row>
    <row r="146" customFormat="false" ht="12.75" hidden="false" customHeight="true" outlineLevel="0" collapsed="false">
      <c r="A146" s="287"/>
      <c r="B146" s="287"/>
      <c r="C146" s="287"/>
      <c r="D146" s="287"/>
      <c r="E146" s="287"/>
      <c r="F146" s="287"/>
      <c r="G146" s="287"/>
      <c r="H146" s="287"/>
      <c r="I146" s="287"/>
      <c r="J146" s="287"/>
      <c r="K146" s="287"/>
      <c r="L146" s="287"/>
      <c r="M146" s="287"/>
      <c r="N146" s="287"/>
      <c r="O146" s="287"/>
      <c r="P146" s="287"/>
      <c r="Q146" s="287"/>
      <c r="R146" s="287"/>
      <c r="S146" s="287"/>
      <c r="T146" s="287"/>
      <c r="U146" s="287"/>
      <c r="V146" s="287"/>
      <c r="W146" s="287"/>
      <c r="X146" s="287"/>
      <c r="Y146" s="287"/>
      <c r="Z146" s="287"/>
    </row>
    <row r="147" customFormat="false" ht="12.75" hidden="false" customHeight="true" outlineLevel="0" collapsed="false">
      <c r="A147" s="287"/>
      <c r="B147" s="287"/>
      <c r="C147" s="287"/>
      <c r="D147" s="287"/>
      <c r="E147" s="287"/>
      <c r="F147" s="287"/>
      <c r="G147" s="287"/>
      <c r="H147" s="287"/>
      <c r="I147" s="287"/>
      <c r="J147" s="287"/>
      <c r="K147" s="287"/>
      <c r="L147" s="287"/>
      <c r="M147" s="287"/>
      <c r="N147" s="287"/>
      <c r="O147" s="287"/>
      <c r="P147" s="287"/>
      <c r="Q147" s="287"/>
      <c r="R147" s="287"/>
      <c r="S147" s="287"/>
      <c r="T147" s="287"/>
      <c r="U147" s="287"/>
      <c r="V147" s="287"/>
      <c r="W147" s="287"/>
      <c r="X147" s="287"/>
      <c r="Y147" s="287"/>
      <c r="Z147" s="287"/>
    </row>
    <row r="148" customFormat="false" ht="12.75" hidden="false" customHeight="true" outlineLevel="0" collapsed="false">
      <c r="A148" s="287"/>
      <c r="B148" s="287"/>
      <c r="C148" s="287"/>
      <c r="D148" s="287"/>
      <c r="E148" s="287"/>
      <c r="F148" s="287"/>
      <c r="G148" s="287"/>
      <c r="H148" s="287"/>
      <c r="I148" s="287"/>
      <c r="J148" s="287"/>
      <c r="K148" s="287"/>
      <c r="L148" s="287"/>
      <c r="M148" s="287"/>
      <c r="N148" s="287"/>
      <c r="O148" s="287"/>
      <c r="P148" s="287"/>
      <c r="Q148" s="287"/>
      <c r="R148" s="287"/>
      <c r="S148" s="287"/>
      <c r="T148" s="287"/>
      <c r="U148" s="287"/>
      <c r="V148" s="287"/>
      <c r="W148" s="287"/>
      <c r="X148" s="287"/>
      <c r="Y148" s="287"/>
      <c r="Z148" s="287"/>
    </row>
    <row r="149" customFormat="false" ht="12.75" hidden="false" customHeight="true" outlineLevel="0" collapsed="false">
      <c r="A149" s="287"/>
      <c r="B149" s="287"/>
      <c r="C149" s="287"/>
      <c r="D149" s="287"/>
      <c r="E149" s="287"/>
      <c r="F149" s="287"/>
      <c r="G149" s="287"/>
      <c r="H149" s="287"/>
      <c r="I149" s="287"/>
      <c r="J149" s="287"/>
      <c r="K149" s="287"/>
      <c r="L149" s="287"/>
      <c r="M149" s="287"/>
      <c r="N149" s="287"/>
      <c r="O149" s="287"/>
      <c r="P149" s="287"/>
      <c r="Q149" s="287"/>
      <c r="R149" s="287"/>
      <c r="S149" s="287"/>
      <c r="T149" s="287"/>
      <c r="U149" s="287"/>
      <c r="V149" s="287"/>
      <c r="W149" s="287"/>
      <c r="X149" s="287"/>
      <c r="Y149" s="287"/>
      <c r="Z149" s="287"/>
    </row>
    <row r="150" customFormat="false" ht="12.75" hidden="false" customHeight="true" outlineLevel="0" collapsed="false">
      <c r="A150" s="287"/>
      <c r="B150" s="287"/>
      <c r="C150" s="287"/>
      <c r="D150" s="287"/>
      <c r="E150" s="287"/>
      <c r="F150" s="287"/>
      <c r="G150" s="287"/>
      <c r="H150" s="287"/>
      <c r="I150" s="287"/>
      <c r="J150" s="287"/>
      <c r="K150" s="287"/>
      <c r="L150" s="287"/>
      <c r="M150" s="287"/>
      <c r="N150" s="287"/>
      <c r="O150" s="287"/>
      <c r="P150" s="287"/>
      <c r="Q150" s="287"/>
      <c r="R150" s="287"/>
      <c r="S150" s="287"/>
      <c r="T150" s="287"/>
      <c r="U150" s="287"/>
      <c r="V150" s="287"/>
      <c r="W150" s="287"/>
      <c r="X150" s="287"/>
      <c r="Y150" s="287"/>
      <c r="Z150" s="287"/>
    </row>
    <row r="151" customFormat="false" ht="12.75" hidden="false" customHeight="true" outlineLevel="0" collapsed="false">
      <c r="A151" s="287"/>
      <c r="B151" s="287"/>
      <c r="C151" s="287"/>
      <c r="D151" s="287"/>
      <c r="E151" s="287"/>
      <c r="F151" s="287"/>
      <c r="G151" s="287"/>
      <c r="H151" s="287"/>
      <c r="I151" s="287"/>
      <c r="J151" s="287"/>
      <c r="K151" s="287"/>
      <c r="L151" s="287"/>
      <c r="M151" s="287"/>
      <c r="N151" s="287"/>
      <c r="O151" s="287"/>
      <c r="P151" s="287"/>
      <c r="Q151" s="287"/>
      <c r="R151" s="287"/>
      <c r="S151" s="287"/>
      <c r="T151" s="287"/>
      <c r="U151" s="287"/>
      <c r="V151" s="287"/>
      <c r="W151" s="287"/>
      <c r="X151" s="287"/>
      <c r="Y151" s="287"/>
      <c r="Z151" s="287"/>
    </row>
    <row r="152" customFormat="false" ht="12.75" hidden="false" customHeight="true" outlineLevel="0" collapsed="false">
      <c r="A152" s="287"/>
      <c r="B152" s="287"/>
      <c r="C152" s="287"/>
      <c r="D152" s="287"/>
      <c r="E152" s="287"/>
      <c r="F152" s="287"/>
      <c r="G152" s="287"/>
      <c r="H152" s="287"/>
      <c r="I152" s="287"/>
      <c r="J152" s="287"/>
      <c r="K152" s="287"/>
      <c r="L152" s="287"/>
      <c r="M152" s="287"/>
      <c r="N152" s="287"/>
      <c r="O152" s="287"/>
      <c r="P152" s="287"/>
      <c r="Q152" s="287"/>
      <c r="R152" s="287"/>
      <c r="S152" s="287"/>
      <c r="T152" s="287"/>
      <c r="U152" s="287"/>
      <c r="V152" s="287"/>
      <c r="W152" s="287"/>
      <c r="X152" s="287"/>
      <c r="Y152" s="287"/>
      <c r="Z152" s="287"/>
    </row>
    <row r="153" customFormat="false" ht="12.75" hidden="false" customHeight="true" outlineLevel="0" collapsed="false">
      <c r="A153" s="287"/>
      <c r="B153" s="287"/>
      <c r="C153" s="287"/>
      <c r="D153" s="287"/>
      <c r="E153" s="287"/>
      <c r="F153" s="287"/>
      <c r="G153" s="287"/>
      <c r="H153" s="287"/>
      <c r="I153" s="287"/>
      <c r="J153" s="287"/>
      <c r="K153" s="287"/>
      <c r="L153" s="287"/>
      <c r="M153" s="287"/>
      <c r="N153" s="287"/>
      <c r="O153" s="287"/>
      <c r="P153" s="287"/>
      <c r="Q153" s="287"/>
      <c r="R153" s="287"/>
      <c r="S153" s="287"/>
      <c r="T153" s="287"/>
      <c r="U153" s="287"/>
      <c r="V153" s="287"/>
      <c r="W153" s="287"/>
      <c r="X153" s="287"/>
      <c r="Y153" s="287"/>
      <c r="Z153" s="287"/>
    </row>
    <row r="154" customFormat="false" ht="12.75" hidden="false" customHeight="true" outlineLevel="0" collapsed="false">
      <c r="A154" s="287"/>
      <c r="B154" s="287"/>
      <c r="C154" s="287"/>
      <c r="D154" s="287"/>
      <c r="E154" s="287"/>
      <c r="F154" s="287"/>
      <c r="G154" s="287"/>
      <c r="H154" s="287"/>
      <c r="I154" s="287"/>
      <c r="J154" s="287"/>
      <c r="K154" s="287"/>
      <c r="L154" s="287"/>
      <c r="M154" s="287"/>
      <c r="N154" s="287"/>
      <c r="O154" s="287"/>
      <c r="P154" s="287"/>
      <c r="Q154" s="287"/>
      <c r="R154" s="287"/>
      <c r="S154" s="287"/>
      <c r="T154" s="287"/>
      <c r="U154" s="287"/>
      <c r="V154" s="287"/>
      <c r="W154" s="287"/>
      <c r="X154" s="287"/>
      <c r="Y154" s="287"/>
      <c r="Z154" s="287"/>
    </row>
    <row r="155" customFormat="false" ht="12.75" hidden="false" customHeight="true" outlineLevel="0" collapsed="false">
      <c r="A155" s="287"/>
      <c r="B155" s="287"/>
      <c r="C155" s="287"/>
      <c r="D155" s="287"/>
      <c r="E155" s="287"/>
      <c r="F155" s="287"/>
      <c r="G155" s="287"/>
      <c r="H155" s="287"/>
      <c r="I155" s="287"/>
      <c r="J155" s="287"/>
      <c r="K155" s="287"/>
      <c r="L155" s="287"/>
      <c r="M155" s="287"/>
      <c r="N155" s="287"/>
      <c r="O155" s="287"/>
      <c r="P155" s="287"/>
      <c r="Q155" s="287"/>
      <c r="R155" s="287"/>
      <c r="S155" s="287"/>
      <c r="T155" s="287"/>
      <c r="U155" s="287"/>
      <c r="V155" s="287"/>
      <c r="W155" s="287"/>
      <c r="X155" s="287"/>
      <c r="Y155" s="287"/>
      <c r="Z155" s="287"/>
    </row>
    <row r="156" customFormat="false" ht="12.75" hidden="false" customHeight="true" outlineLevel="0" collapsed="false">
      <c r="A156" s="287"/>
      <c r="B156" s="287"/>
      <c r="C156" s="287"/>
      <c r="D156" s="287"/>
      <c r="E156" s="287"/>
      <c r="F156" s="287"/>
      <c r="G156" s="287"/>
      <c r="H156" s="287"/>
      <c r="I156" s="287"/>
      <c r="J156" s="287"/>
      <c r="K156" s="287"/>
      <c r="L156" s="287"/>
      <c r="M156" s="287"/>
      <c r="N156" s="287"/>
      <c r="O156" s="287"/>
      <c r="P156" s="287"/>
      <c r="Q156" s="287"/>
      <c r="R156" s="287"/>
      <c r="S156" s="287"/>
      <c r="T156" s="287"/>
      <c r="U156" s="287"/>
      <c r="V156" s="287"/>
      <c r="W156" s="287"/>
      <c r="X156" s="287"/>
      <c r="Y156" s="287"/>
      <c r="Z156" s="287"/>
    </row>
    <row r="157" customFormat="false" ht="12.75" hidden="false" customHeight="true" outlineLevel="0" collapsed="false">
      <c r="A157" s="287"/>
      <c r="B157" s="287"/>
      <c r="C157" s="287"/>
      <c r="D157" s="287"/>
      <c r="E157" s="287"/>
      <c r="F157" s="287"/>
      <c r="G157" s="287"/>
      <c r="H157" s="287"/>
      <c r="I157" s="287"/>
      <c r="J157" s="287"/>
      <c r="K157" s="287"/>
      <c r="L157" s="287"/>
      <c r="M157" s="287"/>
      <c r="N157" s="287"/>
      <c r="O157" s="287"/>
      <c r="P157" s="287"/>
      <c r="Q157" s="287"/>
      <c r="R157" s="287"/>
      <c r="S157" s="287"/>
      <c r="T157" s="287"/>
      <c r="U157" s="287"/>
      <c r="V157" s="287"/>
      <c r="W157" s="287"/>
      <c r="X157" s="287"/>
      <c r="Y157" s="287"/>
      <c r="Z157" s="287"/>
    </row>
    <row r="158" customFormat="false" ht="12.75" hidden="false" customHeight="true" outlineLevel="0" collapsed="false">
      <c r="A158" s="287"/>
      <c r="B158" s="287"/>
      <c r="C158" s="287"/>
      <c r="D158" s="287"/>
      <c r="E158" s="287"/>
      <c r="F158" s="287"/>
      <c r="G158" s="287"/>
      <c r="H158" s="287"/>
      <c r="I158" s="287"/>
      <c r="J158" s="287"/>
      <c r="K158" s="287"/>
      <c r="L158" s="287"/>
      <c r="M158" s="287"/>
      <c r="N158" s="287"/>
      <c r="O158" s="287"/>
      <c r="P158" s="287"/>
      <c r="Q158" s="287"/>
      <c r="R158" s="287"/>
      <c r="S158" s="287"/>
      <c r="T158" s="287"/>
      <c r="U158" s="287"/>
      <c r="V158" s="287"/>
      <c r="W158" s="287"/>
      <c r="X158" s="287"/>
      <c r="Y158" s="287"/>
      <c r="Z158" s="287"/>
    </row>
    <row r="159" customFormat="false" ht="12.75" hidden="false" customHeight="true" outlineLevel="0" collapsed="false">
      <c r="A159" s="287"/>
      <c r="B159" s="287"/>
      <c r="C159" s="287"/>
      <c r="D159" s="287"/>
      <c r="E159" s="287"/>
      <c r="F159" s="287"/>
      <c r="G159" s="287"/>
      <c r="H159" s="287"/>
      <c r="I159" s="287"/>
      <c r="J159" s="287"/>
      <c r="K159" s="287"/>
      <c r="L159" s="287"/>
      <c r="M159" s="287"/>
      <c r="N159" s="287"/>
      <c r="O159" s="287"/>
      <c r="P159" s="287"/>
      <c r="Q159" s="287"/>
      <c r="R159" s="287"/>
      <c r="S159" s="287"/>
      <c r="T159" s="287"/>
      <c r="U159" s="287"/>
      <c r="V159" s="287"/>
      <c r="W159" s="287"/>
      <c r="X159" s="287"/>
      <c r="Y159" s="287"/>
      <c r="Z159" s="287"/>
    </row>
    <row r="160" customFormat="false" ht="12.75" hidden="false" customHeight="true" outlineLevel="0" collapsed="false">
      <c r="A160" s="287"/>
      <c r="B160" s="287"/>
      <c r="C160" s="287"/>
      <c r="D160" s="287"/>
      <c r="E160" s="287"/>
      <c r="F160" s="287"/>
      <c r="G160" s="287"/>
      <c r="H160" s="287"/>
      <c r="I160" s="287"/>
      <c r="J160" s="287"/>
      <c r="K160" s="287"/>
      <c r="L160" s="287"/>
      <c r="M160" s="287"/>
      <c r="N160" s="287"/>
      <c r="O160" s="287"/>
      <c r="P160" s="287"/>
      <c r="Q160" s="287"/>
      <c r="R160" s="287"/>
      <c r="S160" s="287"/>
      <c r="T160" s="287"/>
      <c r="U160" s="287"/>
      <c r="V160" s="287"/>
      <c r="W160" s="287"/>
      <c r="X160" s="287"/>
      <c r="Y160" s="287"/>
      <c r="Z160" s="287"/>
    </row>
    <row r="161" customFormat="false" ht="12.75" hidden="false" customHeight="true" outlineLevel="0" collapsed="false">
      <c r="A161" s="287"/>
      <c r="B161" s="287"/>
      <c r="C161" s="287"/>
      <c r="D161" s="287"/>
      <c r="E161" s="287"/>
      <c r="F161" s="287"/>
      <c r="G161" s="287"/>
      <c r="H161" s="287"/>
      <c r="I161" s="287"/>
      <c r="J161" s="287"/>
      <c r="K161" s="287"/>
      <c r="L161" s="287"/>
      <c r="M161" s="287"/>
      <c r="N161" s="287"/>
      <c r="O161" s="287"/>
      <c r="P161" s="287"/>
      <c r="Q161" s="287"/>
      <c r="R161" s="287"/>
      <c r="S161" s="287"/>
      <c r="T161" s="287"/>
      <c r="U161" s="287"/>
      <c r="V161" s="287"/>
      <c r="W161" s="287"/>
      <c r="X161" s="287"/>
      <c r="Y161" s="287"/>
      <c r="Z161" s="287"/>
    </row>
    <row r="162" customFormat="false" ht="12.75" hidden="false" customHeight="true" outlineLevel="0" collapsed="false">
      <c r="A162" s="287"/>
      <c r="B162" s="287"/>
      <c r="C162" s="287"/>
      <c r="D162" s="287"/>
      <c r="E162" s="287"/>
      <c r="F162" s="287"/>
      <c r="G162" s="287"/>
      <c r="H162" s="287"/>
      <c r="I162" s="287"/>
      <c r="J162" s="287"/>
      <c r="K162" s="287"/>
      <c r="L162" s="287"/>
      <c r="M162" s="287"/>
      <c r="N162" s="287"/>
      <c r="O162" s="287"/>
      <c r="P162" s="287"/>
      <c r="Q162" s="287"/>
      <c r="R162" s="287"/>
      <c r="S162" s="287"/>
      <c r="T162" s="287"/>
      <c r="U162" s="287"/>
      <c r="V162" s="287"/>
      <c r="W162" s="287"/>
      <c r="X162" s="287"/>
      <c r="Y162" s="287"/>
      <c r="Z162" s="287"/>
    </row>
    <row r="163" customFormat="false" ht="12.75" hidden="false" customHeight="true" outlineLevel="0" collapsed="false">
      <c r="A163" s="287"/>
      <c r="B163" s="287"/>
      <c r="C163" s="287"/>
      <c r="D163" s="287"/>
      <c r="E163" s="287"/>
      <c r="F163" s="287"/>
      <c r="G163" s="287"/>
      <c r="H163" s="287"/>
      <c r="I163" s="287"/>
      <c r="J163" s="287"/>
      <c r="K163" s="287"/>
      <c r="L163" s="287"/>
      <c r="M163" s="287"/>
      <c r="N163" s="287"/>
      <c r="O163" s="287"/>
      <c r="P163" s="287"/>
      <c r="Q163" s="287"/>
      <c r="R163" s="287"/>
      <c r="S163" s="287"/>
      <c r="T163" s="287"/>
      <c r="U163" s="287"/>
      <c r="V163" s="287"/>
      <c r="W163" s="287"/>
      <c r="X163" s="287"/>
      <c r="Y163" s="287"/>
      <c r="Z163" s="287"/>
    </row>
    <row r="164" customFormat="false" ht="12.75" hidden="false" customHeight="true" outlineLevel="0" collapsed="false">
      <c r="A164" s="287"/>
      <c r="B164" s="287"/>
      <c r="C164" s="287"/>
      <c r="D164" s="287"/>
      <c r="E164" s="287"/>
      <c r="F164" s="287"/>
      <c r="G164" s="287"/>
      <c r="H164" s="287"/>
      <c r="I164" s="287"/>
      <c r="J164" s="287"/>
      <c r="K164" s="287"/>
      <c r="L164" s="287"/>
      <c r="M164" s="287"/>
      <c r="N164" s="287"/>
      <c r="O164" s="287"/>
      <c r="P164" s="287"/>
      <c r="Q164" s="287"/>
      <c r="R164" s="287"/>
      <c r="S164" s="287"/>
      <c r="T164" s="287"/>
      <c r="U164" s="287"/>
      <c r="V164" s="287"/>
      <c r="W164" s="287"/>
      <c r="X164" s="287"/>
      <c r="Y164" s="287"/>
      <c r="Z164" s="287"/>
    </row>
    <row r="165" customFormat="false" ht="12.75" hidden="false" customHeight="true" outlineLevel="0" collapsed="false">
      <c r="A165" s="287"/>
      <c r="B165" s="287"/>
      <c r="C165" s="287"/>
      <c r="D165" s="287"/>
      <c r="E165" s="287"/>
      <c r="F165" s="287"/>
      <c r="G165" s="287"/>
      <c r="H165" s="287"/>
      <c r="I165" s="287"/>
      <c r="J165" s="287"/>
      <c r="K165" s="287"/>
      <c r="L165" s="287"/>
      <c r="M165" s="287"/>
      <c r="N165" s="287"/>
      <c r="O165" s="287"/>
      <c r="P165" s="287"/>
      <c r="Q165" s="287"/>
      <c r="R165" s="287"/>
      <c r="S165" s="287"/>
      <c r="T165" s="287"/>
      <c r="U165" s="287"/>
      <c r="V165" s="287"/>
      <c r="W165" s="287"/>
      <c r="X165" s="287"/>
      <c r="Y165" s="287"/>
      <c r="Z165" s="287"/>
    </row>
    <row r="166" customFormat="false" ht="12.75" hidden="false" customHeight="true" outlineLevel="0" collapsed="false">
      <c r="A166" s="287"/>
      <c r="B166" s="287"/>
      <c r="C166" s="287"/>
      <c r="D166" s="287"/>
      <c r="E166" s="287"/>
      <c r="F166" s="287"/>
      <c r="G166" s="287"/>
      <c r="H166" s="287"/>
      <c r="I166" s="287"/>
      <c r="J166" s="287"/>
      <c r="K166" s="287"/>
      <c r="L166" s="287"/>
      <c r="M166" s="287"/>
      <c r="N166" s="287"/>
      <c r="O166" s="287"/>
      <c r="P166" s="287"/>
      <c r="Q166" s="287"/>
      <c r="R166" s="287"/>
      <c r="S166" s="287"/>
      <c r="T166" s="287"/>
      <c r="U166" s="287"/>
      <c r="V166" s="287"/>
      <c r="W166" s="287"/>
      <c r="X166" s="287"/>
      <c r="Y166" s="287"/>
      <c r="Z166" s="287"/>
    </row>
    <row r="167" customFormat="false" ht="12.75" hidden="false" customHeight="true" outlineLevel="0" collapsed="false">
      <c r="A167" s="287"/>
      <c r="B167" s="287"/>
      <c r="C167" s="287"/>
      <c r="D167" s="287"/>
      <c r="E167" s="287"/>
      <c r="F167" s="287"/>
      <c r="G167" s="287"/>
      <c r="H167" s="287"/>
      <c r="I167" s="287"/>
      <c r="J167" s="287"/>
      <c r="K167" s="287"/>
      <c r="L167" s="287"/>
      <c r="M167" s="287"/>
      <c r="N167" s="287"/>
      <c r="O167" s="287"/>
      <c r="P167" s="287"/>
      <c r="Q167" s="287"/>
      <c r="R167" s="287"/>
      <c r="S167" s="287"/>
      <c r="T167" s="287"/>
      <c r="U167" s="287"/>
      <c r="V167" s="287"/>
      <c r="W167" s="287"/>
      <c r="X167" s="287"/>
      <c r="Y167" s="287"/>
      <c r="Z167" s="287"/>
    </row>
    <row r="168" customFormat="false" ht="12.75" hidden="false" customHeight="true" outlineLevel="0" collapsed="false">
      <c r="A168" s="287"/>
      <c r="B168" s="287"/>
      <c r="C168" s="287"/>
      <c r="D168" s="287"/>
      <c r="E168" s="287"/>
      <c r="F168" s="287"/>
      <c r="G168" s="287"/>
      <c r="H168" s="287"/>
      <c r="I168" s="287"/>
      <c r="J168" s="287"/>
      <c r="K168" s="287"/>
      <c r="L168" s="287"/>
      <c r="M168" s="287"/>
      <c r="N168" s="287"/>
      <c r="O168" s="287"/>
      <c r="P168" s="287"/>
      <c r="Q168" s="287"/>
      <c r="R168" s="287"/>
      <c r="S168" s="287"/>
      <c r="T168" s="287"/>
      <c r="U168" s="287"/>
      <c r="V168" s="287"/>
      <c r="W168" s="287"/>
      <c r="X168" s="287"/>
      <c r="Y168" s="287"/>
      <c r="Z168" s="287"/>
    </row>
    <row r="169" customFormat="false" ht="12.75" hidden="false" customHeight="true" outlineLevel="0" collapsed="false">
      <c r="A169" s="287"/>
      <c r="B169" s="287"/>
      <c r="C169" s="287"/>
      <c r="D169" s="287"/>
      <c r="E169" s="287"/>
      <c r="F169" s="287"/>
      <c r="G169" s="287"/>
      <c r="H169" s="287"/>
      <c r="I169" s="287"/>
      <c r="J169" s="287"/>
      <c r="K169" s="287"/>
      <c r="L169" s="287"/>
      <c r="M169" s="287"/>
      <c r="N169" s="287"/>
      <c r="O169" s="287"/>
      <c r="P169" s="287"/>
      <c r="Q169" s="287"/>
      <c r="R169" s="287"/>
      <c r="S169" s="287"/>
      <c r="T169" s="287"/>
      <c r="U169" s="287"/>
      <c r="V169" s="287"/>
      <c r="W169" s="287"/>
      <c r="X169" s="287"/>
      <c r="Y169" s="287"/>
      <c r="Z169" s="287"/>
    </row>
    <row r="170" customFormat="false" ht="12.75" hidden="false" customHeight="true" outlineLevel="0" collapsed="false">
      <c r="A170" s="287"/>
      <c r="B170" s="287"/>
      <c r="C170" s="287"/>
      <c r="D170" s="287"/>
      <c r="E170" s="287"/>
      <c r="F170" s="287"/>
      <c r="G170" s="287"/>
      <c r="H170" s="287"/>
      <c r="I170" s="287"/>
      <c r="J170" s="287"/>
      <c r="K170" s="287"/>
      <c r="L170" s="287"/>
      <c r="M170" s="287"/>
      <c r="N170" s="287"/>
      <c r="O170" s="287"/>
      <c r="P170" s="287"/>
      <c r="Q170" s="287"/>
      <c r="R170" s="287"/>
      <c r="S170" s="287"/>
      <c r="T170" s="287"/>
      <c r="U170" s="287"/>
      <c r="V170" s="287"/>
      <c r="W170" s="287"/>
      <c r="X170" s="287"/>
      <c r="Y170" s="287"/>
      <c r="Z170" s="287"/>
    </row>
    <row r="171" customFormat="false" ht="12.75" hidden="false" customHeight="true" outlineLevel="0" collapsed="false">
      <c r="A171" s="287"/>
      <c r="B171" s="287"/>
      <c r="C171" s="287"/>
      <c r="D171" s="287"/>
      <c r="E171" s="287"/>
      <c r="F171" s="287"/>
      <c r="G171" s="287"/>
      <c r="H171" s="287"/>
      <c r="I171" s="287"/>
      <c r="J171" s="287"/>
      <c r="K171" s="287"/>
      <c r="L171" s="287"/>
      <c r="M171" s="287"/>
      <c r="N171" s="287"/>
      <c r="O171" s="287"/>
      <c r="P171" s="287"/>
      <c r="Q171" s="287"/>
      <c r="R171" s="287"/>
      <c r="S171" s="287"/>
      <c r="T171" s="287"/>
      <c r="U171" s="287"/>
      <c r="V171" s="287"/>
      <c r="W171" s="287"/>
      <c r="X171" s="287"/>
      <c r="Y171" s="287"/>
      <c r="Z171" s="287"/>
    </row>
    <row r="172" customFormat="false" ht="12.75" hidden="false" customHeight="true" outlineLevel="0" collapsed="false">
      <c r="A172" s="287"/>
      <c r="B172" s="287"/>
      <c r="C172" s="287"/>
      <c r="D172" s="287"/>
      <c r="E172" s="287"/>
      <c r="F172" s="287"/>
      <c r="G172" s="287"/>
      <c r="H172" s="287"/>
      <c r="I172" s="287"/>
      <c r="J172" s="287"/>
      <c r="K172" s="287"/>
      <c r="L172" s="287"/>
      <c r="M172" s="287"/>
      <c r="N172" s="287"/>
      <c r="O172" s="287"/>
      <c r="P172" s="287"/>
      <c r="Q172" s="287"/>
      <c r="R172" s="287"/>
      <c r="S172" s="287"/>
      <c r="T172" s="287"/>
      <c r="U172" s="287"/>
      <c r="V172" s="287"/>
      <c r="W172" s="287"/>
      <c r="X172" s="287"/>
      <c r="Y172" s="287"/>
      <c r="Z172" s="287"/>
    </row>
    <row r="173" customFormat="false" ht="12.75" hidden="false" customHeight="true" outlineLevel="0" collapsed="false">
      <c r="A173" s="287"/>
      <c r="B173" s="287"/>
      <c r="C173" s="287"/>
      <c r="D173" s="287"/>
      <c r="E173" s="287"/>
      <c r="F173" s="287"/>
      <c r="G173" s="287"/>
      <c r="H173" s="287"/>
      <c r="I173" s="287"/>
      <c r="J173" s="287"/>
      <c r="K173" s="287"/>
      <c r="L173" s="287"/>
      <c r="M173" s="287"/>
      <c r="N173" s="287"/>
      <c r="O173" s="287"/>
      <c r="P173" s="287"/>
      <c r="Q173" s="287"/>
      <c r="R173" s="287"/>
      <c r="S173" s="287"/>
      <c r="T173" s="287"/>
      <c r="U173" s="287"/>
      <c r="V173" s="287"/>
      <c r="W173" s="287"/>
      <c r="X173" s="287"/>
      <c r="Y173" s="287"/>
      <c r="Z173" s="287"/>
    </row>
    <row r="174" customFormat="false" ht="12.75" hidden="false" customHeight="true" outlineLevel="0" collapsed="false">
      <c r="A174" s="287"/>
      <c r="B174" s="287"/>
      <c r="C174" s="287"/>
      <c r="D174" s="287"/>
      <c r="E174" s="287"/>
      <c r="F174" s="287"/>
      <c r="G174" s="287"/>
      <c r="H174" s="287"/>
      <c r="I174" s="287"/>
      <c r="J174" s="287"/>
      <c r="K174" s="287"/>
      <c r="L174" s="287"/>
      <c r="M174" s="287"/>
      <c r="N174" s="287"/>
      <c r="O174" s="287"/>
      <c r="P174" s="287"/>
      <c r="Q174" s="287"/>
      <c r="R174" s="287"/>
      <c r="S174" s="287"/>
      <c r="T174" s="287"/>
      <c r="U174" s="287"/>
      <c r="V174" s="287"/>
      <c r="W174" s="287"/>
      <c r="X174" s="287"/>
      <c r="Y174" s="287"/>
      <c r="Z174" s="287"/>
    </row>
    <row r="175" customFormat="false" ht="12.75" hidden="false" customHeight="true" outlineLevel="0" collapsed="false">
      <c r="A175" s="287"/>
      <c r="B175" s="287"/>
      <c r="C175" s="287"/>
      <c r="D175" s="287"/>
      <c r="E175" s="287"/>
      <c r="F175" s="287"/>
      <c r="G175" s="287"/>
      <c r="H175" s="287"/>
      <c r="I175" s="287"/>
      <c r="J175" s="287"/>
      <c r="K175" s="287"/>
      <c r="L175" s="287"/>
      <c r="M175" s="287"/>
      <c r="N175" s="287"/>
      <c r="O175" s="287"/>
      <c r="P175" s="287"/>
      <c r="Q175" s="287"/>
      <c r="R175" s="287"/>
      <c r="S175" s="287"/>
      <c r="T175" s="287"/>
      <c r="U175" s="287"/>
      <c r="V175" s="287"/>
      <c r="W175" s="287"/>
      <c r="X175" s="287"/>
      <c r="Y175" s="287"/>
      <c r="Z175" s="287"/>
    </row>
    <row r="176" customFormat="false" ht="12.75" hidden="false" customHeight="true" outlineLevel="0" collapsed="false">
      <c r="A176" s="287"/>
      <c r="B176" s="287"/>
      <c r="C176" s="287"/>
      <c r="D176" s="287"/>
      <c r="E176" s="287"/>
      <c r="F176" s="287"/>
      <c r="G176" s="287"/>
      <c r="H176" s="287"/>
      <c r="I176" s="287"/>
      <c r="J176" s="287"/>
      <c r="K176" s="287"/>
      <c r="L176" s="287"/>
      <c r="M176" s="287"/>
      <c r="N176" s="287"/>
      <c r="O176" s="287"/>
      <c r="P176" s="287"/>
      <c r="Q176" s="287"/>
      <c r="R176" s="287"/>
      <c r="S176" s="287"/>
      <c r="T176" s="287"/>
      <c r="U176" s="287"/>
      <c r="V176" s="287"/>
      <c r="W176" s="287"/>
      <c r="X176" s="287"/>
      <c r="Y176" s="287"/>
      <c r="Z176" s="287"/>
    </row>
    <row r="177" customFormat="false" ht="12.75" hidden="false" customHeight="true" outlineLevel="0" collapsed="false">
      <c r="A177" s="287"/>
      <c r="B177" s="287"/>
      <c r="C177" s="287"/>
      <c r="D177" s="287"/>
      <c r="E177" s="287"/>
      <c r="F177" s="287"/>
      <c r="G177" s="287"/>
      <c r="H177" s="287"/>
      <c r="I177" s="287"/>
      <c r="J177" s="287"/>
      <c r="K177" s="287"/>
      <c r="L177" s="287"/>
      <c r="M177" s="287"/>
      <c r="N177" s="287"/>
      <c r="O177" s="287"/>
      <c r="P177" s="287"/>
      <c r="Q177" s="287"/>
      <c r="R177" s="287"/>
      <c r="S177" s="287"/>
      <c r="T177" s="287"/>
      <c r="U177" s="287"/>
      <c r="V177" s="287"/>
      <c r="W177" s="287"/>
      <c r="X177" s="287"/>
      <c r="Y177" s="287"/>
      <c r="Z177" s="287"/>
    </row>
    <row r="178" customFormat="false" ht="12.75" hidden="false" customHeight="true" outlineLevel="0" collapsed="false">
      <c r="A178" s="287"/>
      <c r="B178" s="287"/>
      <c r="C178" s="287"/>
      <c r="D178" s="287"/>
      <c r="E178" s="287"/>
      <c r="F178" s="287"/>
      <c r="G178" s="287"/>
      <c r="H178" s="287"/>
      <c r="I178" s="287"/>
      <c r="J178" s="287"/>
      <c r="K178" s="287"/>
      <c r="L178" s="287"/>
      <c r="M178" s="287"/>
      <c r="N178" s="287"/>
      <c r="O178" s="287"/>
      <c r="P178" s="287"/>
      <c r="Q178" s="287"/>
      <c r="R178" s="287"/>
      <c r="S178" s="287"/>
      <c r="T178" s="287"/>
      <c r="U178" s="287"/>
      <c r="V178" s="287"/>
      <c r="W178" s="287"/>
      <c r="X178" s="287"/>
      <c r="Y178" s="287"/>
      <c r="Z178" s="287"/>
    </row>
    <row r="179" customFormat="false" ht="12.75" hidden="false" customHeight="true" outlineLevel="0" collapsed="false">
      <c r="A179" s="287"/>
      <c r="B179" s="287"/>
      <c r="C179" s="287"/>
      <c r="D179" s="287"/>
      <c r="E179" s="287"/>
      <c r="F179" s="287"/>
      <c r="G179" s="287"/>
      <c r="H179" s="287"/>
      <c r="I179" s="287"/>
      <c r="J179" s="287"/>
      <c r="K179" s="287"/>
      <c r="L179" s="287"/>
      <c r="M179" s="287"/>
      <c r="N179" s="287"/>
      <c r="O179" s="287"/>
      <c r="P179" s="287"/>
      <c r="Q179" s="287"/>
      <c r="R179" s="287"/>
      <c r="S179" s="287"/>
      <c r="T179" s="287"/>
      <c r="U179" s="287"/>
      <c r="V179" s="287"/>
      <c r="W179" s="287"/>
      <c r="X179" s="287"/>
      <c r="Y179" s="287"/>
      <c r="Z179" s="287"/>
    </row>
    <row r="180" customFormat="false" ht="12.75" hidden="false" customHeight="true" outlineLevel="0" collapsed="false">
      <c r="A180" s="287"/>
      <c r="B180" s="287"/>
      <c r="C180" s="287"/>
      <c r="D180" s="287"/>
      <c r="E180" s="287"/>
      <c r="F180" s="287"/>
      <c r="G180" s="287"/>
      <c r="H180" s="287"/>
      <c r="I180" s="287"/>
      <c r="J180" s="287"/>
      <c r="K180" s="287"/>
      <c r="L180" s="287"/>
      <c r="M180" s="287"/>
      <c r="N180" s="287"/>
      <c r="O180" s="287"/>
      <c r="P180" s="287"/>
      <c r="Q180" s="287"/>
      <c r="R180" s="287"/>
      <c r="S180" s="287"/>
      <c r="T180" s="287"/>
      <c r="U180" s="287"/>
      <c r="V180" s="287"/>
      <c r="W180" s="287"/>
      <c r="X180" s="287"/>
      <c r="Y180" s="287"/>
      <c r="Z180" s="287"/>
    </row>
    <row r="181" customFormat="false" ht="12.75" hidden="false" customHeight="true" outlineLevel="0" collapsed="false">
      <c r="A181" s="287"/>
      <c r="B181" s="287"/>
      <c r="C181" s="287"/>
      <c r="D181" s="287"/>
      <c r="E181" s="287"/>
      <c r="F181" s="287"/>
      <c r="G181" s="287"/>
      <c r="H181" s="287"/>
      <c r="I181" s="287"/>
      <c r="J181" s="287"/>
      <c r="K181" s="287"/>
      <c r="L181" s="287"/>
      <c r="M181" s="287"/>
      <c r="N181" s="287"/>
      <c r="O181" s="287"/>
      <c r="P181" s="287"/>
      <c r="Q181" s="287"/>
      <c r="R181" s="287"/>
      <c r="S181" s="287"/>
      <c r="T181" s="287"/>
      <c r="U181" s="287"/>
      <c r="V181" s="287"/>
      <c r="W181" s="287"/>
      <c r="X181" s="287"/>
      <c r="Y181" s="287"/>
      <c r="Z181" s="287"/>
    </row>
    <row r="182" customFormat="false" ht="12.75" hidden="false" customHeight="true" outlineLevel="0" collapsed="false">
      <c r="A182" s="287"/>
      <c r="B182" s="287"/>
      <c r="C182" s="287"/>
      <c r="D182" s="287"/>
      <c r="E182" s="287"/>
      <c r="F182" s="287"/>
      <c r="G182" s="287"/>
      <c r="H182" s="287"/>
      <c r="I182" s="287"/>
      <c r="J182" s="287"/>
      <c r="K182" s="287"/>
      <c r="L182" s="287"/>
      <c r="M182" s="287"/>
      <c r="N182" s="287"/>
      <c r="O182" s="287"/>
      <c r="P182" s="287"/>
      <c r="Q182" s="287"/>
      <c r="R182" s="287"/>
      <c r="S182" s="287"/>
      <c r="T182" s="287"/>
      <c r="U182" s="287"/>
      <c r="V182" s="287"/>
      <c r="W182" s="287"/>
      <c r="X182" s="287"/>
      <c r="Y182" s="287"/>
      <c r="Z182" s="287"/>
    </row>
    <row r="183" customFormat="false" ht="12.75" hidden="false" customHeight="true" outlineLevel="0" collapsed="false">
      <c r="A183" s="287"/>
      <c r="B183" s="287"/>
      <c r="C183" s="287"/>
      <c r="D183" s="287"/>
      <c r="E183" s="287"/>
      <c r="F183" s="287"/>
      <c r="G183" s="287"/>
      <c r="H183" s="287"/>
      <c r="I183" s="287"/>
      <c r="J183" s="287"/>
      <c r="K183" s="287"/>
      <c r="L183" s="287"/>
      <c r="M183" s="287"/>
      <c r="N183" s="287"/>
      <c r="O183" s="287"/>
      <c r="P183" s="287"/>
      <c r="Q183" s="287"/>
      <c r="R183" s="287"/>
      <c r="S183" s="287"/>
      <c r="T183" s="287"/>
      <c r="U183" s="287"/>
      <c r="V183" s="287"/>
      <c r="W183" s="287"/>
      <c r="X183" s="287"/>
      <c r="Y183" s="287"/>
      <c r="Z183" s="287"/>
    </row>
    <row r="184" customFormat="false" ht="12.75" hidden="false" customHeight="true" outlineLevel="0" collapsed="false">
      <c r="A184" s="287"/>
      <c r="B184" s="287"/>
      <c r="C184" s="287"/>
      <c r="D184" s="287"/>
      <c r="E184" s="287"/>
      <c r="F184" s="287"/>
      <c r="G184" s="287"/>
      <c r="H184" s="287"/>
      <c r="I184" s="287"/>
      <c r="J184" s="287"/>
      <c r="K184" s="287"/>
      <c r="L184" s="287"/>
      <c r="M184" s="287"/>
      <c r="N184" s="287"/>
      <c r="O184" s="287"/>
      <c r="P184" s="287"/>
      <c r="Q184" s="287"/>
      <c r="R184" s="287"/>
      <c r="S184" s="287"/>
      <c r="T184" s="287"/>
      <c r="U184" s="287"/>
      <c r="V184" s="287"/>
      <c r="W184" s="287"/>
      <c r="X184" s="287"/>
      <c r="Y184" s="287"/>
      <c r="Z184" s="287"/>
    </row>
    <row r="185" customFormat="false" ht="12.75" hidden="false" customHeight="true" outlineLevel="0" collapsed="false">
      <c r="A185" s="287"/>
      <c r="B185" s="287"/>
      <c r="C185" s="287"/>
      <c r="D185" s="287"/>
      <c r="E185" s="287"/>
      <c r="F185" s="287"/>
      <c r="G185" s="287"/>
      <c r="H185" s="287"/>
      <c r="I185" s="287"/>
      <c r="J185" s="287"/>
      <c r="K185" s="287"/>
      <c r="L185" s="287"/>
      <c r="M185" s="287"/>
      <c r="N185" s="287"/>
      <c r="O185" s="287"/>
      <c r="P185" s="287"/>
      <c r="Q185" s="287"/>
      <c r="R185" s="287"/>
      <c r="S185" s="287"/>
      <c r="T185" s="287"/>
      <c r="U185" s="287"/>
      <c r="V185" s="287"/>
      <c r="W185" s="287"/>
      <c r="X185" s="287"/>
      <c r="Y185" s="287"/>
      <c r="Z185" s="287"/>
    </row>
    <row r="186" customFormat="false" ht="12.75" hidden="false" customHeight="true" outlineLevel="0" collapsed="false">
      <c r="A186" s="287"/>
      <c r="B186" s="287"/>
      <c r="C186" s="287"/>
      <c r="D186" s="287"/>
      <c r="E186" s="287"/>
      <c r="F186" s="287"/>
      <c r="G186" s="287"/>
      <c r="H186" s="287"/>
      <c r="I186" s="287"/>
      <c r="J186" s="287"/>
      <c r="K186" s="287"/>
      <c r="L186" s="287"/>
      <c r="M186" s="287"/>
      <c r="N186" s="287"/>
      <c r="O186" s="287"/>
      <c r="P186" s="287"/>
      <c r="Q186" s="287"/>
      <c r="R186" s="287"/>
      <c r="S186" s="287"/>
      <c r="T186" s="287"/>
      <c r="U186" s="287"/>
      <c r="V186" s="287"/>
      <c r="W186" s="287"/>
      <c r="X186" s="287"/>
      <c r="Y186" s="287"/>
      <c r="Z186" s="287"/>
    </row>
    <row r="187" customFormat="false" ht="12.75" hidden="false" customHeight="true" outlineLevel="0" collapsed="false">
      <c r="A187" s="287"/>
      <c r="B187" s="287"/>
      <c r="C187" s="287"/>
      <c r="D187" s="287"/>
      <c r="E187" s="287"/>
      <c r="F187" s="287"/>
      <c r="G187" s="287"/>
      <c r="H187" s="287"/>
      <c r="I187" s="287"/>
      <c r="J187" s="287"/>
      <c r="K187" s="287"/>
      <c r="L187" s="287"/>
      <c r="M187" s="287"/>
      <c r="N187" s="287"/>
      <c r="O187" s="287"/>
      <c r="P187" s="287"/>
      <c r="Q187" s="287"/>
      <c r="R187" s="287"/>
      <c r="S187" s="287"/>
      <c r="T187" s="287"/>
      <c r="U187" s="287"/>
      <c r="V187" s="287"/>
      <c r="W187" s="287"/>
      <c r="X187" s="287"/>
      <c r="Y187" s="287"/>
      <c r="Z187" s="287"/>
    </row>
    <row r="188" customFormat="false" ht="12.75" hidden="false" customHeight="true" outlineLevel="0" collapsed="false">
      <c r="A188" s="287"/>
      <c r="B188" s="287"/>
      <c r="C188" s="287"/>
      <c r="D188" s="287"/>
      <c r="E188" s="287"/>
      <c r="F188" s="287"/>
      <c r="G188" s="287"/>
      <c r="H188" s="287"/>
      <c r="I188" s="287"/>
      <c r="J188" s="287"/>
      <c r="K188" s="287"/>
      <c r="L188" s="287"/>
      <c r="M188" s="287"/>
      <c r="N188" s="287"/>
      <c r="O188" s="287"/>
      <c r="P188" s="287"/>
      <c r="Q188" s="287"/>
      <c r="R188" s="287"/>
      <c r="S188" s="287"/>
      <c r="T188" s="287"/>
      <c r="U188" s="287"/>
      <c r="V188" s="287"/>
      <c r="W188" s="287"/>
      <c r="X188" s="287"/>
      <c r="Y188" s="287"/>
      <c r="Z188" s="287"/>
    </row>
    <row r="189" customFormat="false" ht="12.75" hidden="false" customHeight="true" outlineLevel="0" collapsed="false">
      <c r="A189" s="287"/>
      <c r="B189" s="287"/>
      <c r="C189" s="287"/>
      <c r="D189" s="287"/>
      <c r="E189" s="287"/>
      <c r="F189" s="287"/>
      <c r="G189" s="287"/>
      <c r="H189" s="287"/>
      <c r="I189" s="287"/>
      <c r="J189" s="287"/>
      <c r="K189" s="287"/>
      <c r="L189" s="287"/>
      <c r="M189" s="287"/>
      <c r="N189" s="287"/>
      <c r="O189" s="287"/>
      <c r="P189" s="287"/>
      <c r="Q189" s="287"/>
      <c r="R189" s="287"/>
      <c r="S189" s="287"/>
      <c r="T189" s="287"/>
      <c r="U189" s="287"/>
      <c r="V189" s="287"/>
      <c r="W189" s="287"/>
      <c r="X189" s="287"/>
      <c r="Y189" s="287"/>
      <c r="Z189" s="287"/>
    </row>
    <row r="190" customFormat="false" ht="12.75" hidden="false" customHeight="true" outlineLevel="0" collapsed="false">
      <c r="A190" s="287"/>
      <c r="B190" s="287"/>
      <c r="C190" s="287"/>
      <c r="D190" s="287"/>
      <c r="E190" s="287"/>
      <c r="F190" s="287"/>
      <c r="G190" s="287"/>
      <c r="H190" s="287"/>
      <c r="I190" s="287"/>
      <c r="J190" s="287"/>
      <c r="K190" s="287"/>
      <c r="L190" s="287"/>
      <c r="M190" s="287"/>
      <c r="N190" s="287"/>
      <c r="O190" s="287"/>
      <c r="P190" s="287"/>
      <c r="Q190" s="287"/>
      <c r="R190" s="287"/>
      <c r="S190" s="287"/>
      <c r="T190" s="287"/>
      <c r="U190" s="287"/>
      <c r="V190" s="287"/>
      <c r="W190" s="287"/>
      <c r="X190" s="287"/>
      <c r="Y190" s="287"/>
      <c r="Z190" s="287"/>
    </row>
    <row r="191" customFormat="false" ht="12.75" hidden="false" customHeight="true" outlineLevel="0" collapsed="false">
      <c r="A191" s="287"/>
      <c r="B191" s="287"/>
      <c r="C191" s="287"/>
      <c r="D191" s="287"/>
      <c r="E191" s="287"/>
      <c r="F191" s="287"/>
      <c r="G191" s="287"/>
      <c r="H191" s="287"/>
      <c r="I191" s="287"/>
      <c r="J191" s="287"/>
      <c r="K191" s="287"/>
      <c r="L191" s="287"/>
      <c r="M191" s="287"/>
      <c r="N191" s="287"/>
      <c r="O191" s="287"/>
      <c r="P191" s="287"/>
      <c r="Q191" s="287"/>
      <c r="R191" s="287"/>
      <c r="S191" s="287"/>
      <c r="T191" s="287"/>
      <c r="U191" s="287"/>
      <c r="V191" s="287"/>
      <c r="W191" s="287"/>
      <c r="X191" s="287"/>
      <c r="Y191" s="287"/>
      <c r="Z191" s="287"/>
    </row>
    <row r="192" customFormat="false" ht="12.75" hidden="false" customHeight="true" outlineLevel="0" collapsed="false">
      <c r="A192" s="287"/>
      <c r="B192" s="287"/>
      <c r="C192" s="287"/>
      <c r="D192" s="287"/>
      <c r="E192" s="287"/>
      <c r="F192" s="287"/>
      <c r="G192" s="287"/>
      <c r="H192" s="287"/>
      <c r="I192" s="287"/>
      <c r="J192" s="287"/>
      <c r="K192" s="287"/>
      <c r="L192" s="287"/>
      <c r="M192" s="287"/>
      <c r="N192" s="287"/>
      <c r="O192" s="287"/>
      <c r="P192" s="287"/>
      <c r="Q192" s="287"/>
      <c r="R192" s="287"/>
      <c r="S192" s="287"/>
      <c r="T192" s="287"/>
      <c r="U192" s="287"/>
      <c r="V192" s="287"/>
      <c r="W192" s="287"/>
      <c r="X192" s="287"/>
      <c r="Y192" s="287"/>
      <c r="Z192" s="287"/>
    </row>
    <row r="193" customFormat="false" ht="12.75" hidden="false" customHeight="true" outlineLevel="0" collapsed="false">
      <c r="A193" s="287"/>
      <c r="B193" s="287"/>
      <c r="C193" s="287"/>
      <c r="D193" s="287"/>
      <c r="E193" s="287"/>
      <c r="F193" s="287"/>
      <c r="G193" s="287"/>
      <c r="H193" s="287"/>
      <c r="I193" s="287"/>
      <c r="J193" s="287"/>
      <c r="K193" s="287"/>
      <c r="L193" s="287"/>
      <c r="M193" s="287"/>
      <c r="N193" s="287"/>
      <c r="O193" s="287"/>
      <c r="P193" s="287"/>
      <c r="Q193" s="287"/>
      <c r="R193" s="287"/>
      <c r="S193" s="287"/>
      <c r="T193" s="287"/>
      <c r="U193" s="287"/>
      <c r="V193" s="287"/>
      <c r="W193" s="287"/>
      <c r="X193" s="287"/>
      <c r="Y193" s="287"/>
      <c r="Z193" s="287"/>
    </row>
    <row r="194" customFormat="false" ht="12.75" hidden="false" customHeight="true" outlineLevel="0" collapsed="false">
      <c r="A194" s="287"/>
      <c r="B194" s="287"/>
      <c r="C194" s="287"/>
      <c r="D194" s="287"/>
      <c r="E194" s="287"/>
      <c r="F194" s="287"/>
      <c r="G194" s="287"/>
      <c r="H194" s="287"/>
      <c r="I194" s="287"/>
      <c r="J194" s="287"/>
      <c r="K194" s="287"/>
      <c r="L194" s="287"/>
      <c r="M194" s="287"/>
      <c r="N194" s="287"/>
      <c r="O194" s="287"/>
      <c r="P194" s="287"/>
      <c r="Q194" s="287"/>
      <c r="R194" s="287"/>
      <c r="S194" s="287"/>
      <c r="T194" s="287"/>
      <c r="U194" s="287"/>
      <c r="V194" s="287"/>
      <c r="W194" s="287"/>
      <c r="X194" s="287"/>
      <c r="Y194" s="287"/>
      <c r="Z194" s="287"/>
    </row>
    <row r="195" customFormat="false" ht="12.75" hidden="false" customHeight="true" outlineLevel="0" collapsed="false">
      <c r="A195" s="287"/>
      <c r="B195" s="287"/>
      <c r="C195" s="287"/>
      <c r="D195" s="287"/>
      <c r="E195" s="287"/>
      <c r="F195" s="287"/>
      <c r="G195" s="287"/>
      <c r="H195" s="287"/>
      <c r="I195" s="287"/>
      <c r="J195" s="287"/>
      <c r="K195" s="287"/>
      <c r="L195" s="287"/>
      <c r="M195" s="287"/>
      <c r="N195" s="287"/>
      <c r="O195" s="287"/>
      <c r="P195" s="287"/>
      <c r="Q195" s="287"/>
      <c r="R195" s="287"/>
      <c r="S195" s="287"/>
      <c r="T195" s="287"/>
      <c r="U195" s="287"/>
      <c r="V195" s="287"/>
      <c r="W195" s="287"/>
      <c r="X195" s="287"/>
      <c r="Y195" s="287"/>
      <c r="Z195" s="287"/>
    </row>
    <row r="196" customFormat="false" ht="12.75" hidden="false" customHeight="true" outlineLevel="0" collapsed="false">
      <c r="A196" s="287"/>
      <c r="B196" s="287"/>
      <c r="C196" s="287"/>
      <c r="D196" s="287"/>
      <c r="E196" s="287"/>
      <c r="F196" s="287"/>
      <c r="G196" s="287"/>
      <c r="H196" s="287"/>
      <c r="I196" s="287"/>
      <c r="J196" s="287"/>
      <c r="K196" s="287"/>
      <c r="L196" s="287"/>
      <c r="M196" s="287"/>
      <c r="N196" s="287"/>
      <c r="O196" s="287"/>
      <c r="P196" s="287"/>
      <c r="Q196" s="287"/>
      <c r="R196" s="287"/>
      <c r="S196" s="287"/>
      <c r="T196" s="287"/>
      <c r="U196" s="287"/>
      <c r="V196" s="287"/>
      <c r="W196" s="287"/>
      <c r="X196" s="287"/>
      <c r="Y196" s="287"/>
      <c r="Z196" s="287"/>
    </row>
    <row r="197" customFormat="false" ht="12.75" hidden="false" customHeight="true" outlineLevel="0" collapsed="false">
      <c r="A197" s="287"/>
      <c r="B197" s="287"/>
      <c r="C197" s="287"/>
      <c r="D197" s="287"/>
      <c r="E197" s="287"/>
      <c r="F197" s="287"/>
      <c r="G197" s="287"/>
      <c r="H197" s="287"/>
      <c r="I197" s="287"/>
      <c r="J197" s="287"/>
      <c r="K197" s="287"/>
      <c r="L197" s="287"/>
      <c r="M197" s="287"/>
      <c r="N197" s="287"/>
      <c r="O197" s="287"/>
      <c r="P197" s="287"/>
      <c r="Q197" s="287"/>
      <c r="R197" s="287"/>
      <c r="S197" s="287"/>
      <c r="T197" s="287"/>
      <c r="U197" s="287"/>
      <c r="V197" s="287"/>
      <c r="W197" s="287"/>
      <c r="X197" s="287"/>
      <c r="Y197" s="287"/>
      <c r="Z197" s="287"/>
    </row>
    <row r="198" customFormat="false" ht="12.75" hidden="false" customHeight="true" outlineLevel="0" collapsed="false">
      <c r="A198" s="287"/>
      <c r="B198" s="287"/>
      <c r="C198" s="287"/>
      <c r="D198" s="287"/>
      <c r="E198" s="287"/>
      <c r="F198" s="287"/>
      <c r="G198" s="287"/>
      <c r="H198" s="287"/>
      <c r="I198" s="287"/>
      <c r="J198" s="287"/>
      <c r="K198" s="287"/>
      <c r="L198" s="287"/>
      <c r="M198" s="287"/>
      <c r="N198" s="287"/>
      <c r="O198" s="287"/>
      <c r="P198" s="287"/>
      <c r="Q198" s="287"/>
      <c r="R198" s="287"/>
      <c r="S198" s="287"/>
      <c r="T198" s="287"/>
      <c r="U198" s="287"/>
      <c r="V198" s="287"/>
      <c r="W198" s="287"/>
      <c r="X198" s="287"/>
      <c r="Y198" s="287"/>
      <c r="Z198" s="287"/>
    </row>
    <row r="199" customFormat="false" ht="12.75" hidden="false" customHeight="true" outlineLevel="0" collapsed="false">
      <c r="A199" s="287"/>
      <c r="B199" s="287"/>
      <c r="C199" s="287"/>
      <c r="D199" s="287"/>
      <c r="E199" s="287"/>
      <c r="F199" s="287"/>
      <c r="G199" s="287"/>
      <c r="H199" s="287"/>
      <c r="I199" s="287"/>
      <c r="J199" s="287"/>
      <c r="K199" s="287"/>
      <c r="L199" s="287"/>
      <c r="M199" s="287"/>
      <c r="N199" s="287"/>
      <c r="O199" s="287"/>
      <c r="P199" s="287"/>
      <c r="Q199" s="287"/>
      <c r="R199" s="287"/>
      <c r="S199" s="287"/>
      <c r="T199" s="287"/>
      <c r="U199" s="287"/>
      <c r="V199" s="287"/>
      <c r="W199" s="287"/>
      <c r="X199" s="287"/>
      <c r="Y199" s="287"/>
      <c r="Z199" s="287"/>
    </row>
    <row r="200" customFormat="false" ht="12.75" hidden="false" customHeight="true" outlineLevel="0" collapsed="false">
      <c r="A200" s="287"/>
      <c r="B200" s="287"/>
      <c r="C200" s="287"/>
      <c r="D200" s="287"/>
      <c r="E200" s="287"/>
      <c r="F200" s="287"/>
      <c r="G200" s="287"/>
      <c r="H200" s="287"/>
      <c r="I200" s="287"/>
      <c r="J200" s="287"/>
      <c r="K200" s="287"/>
      <c r="L200" s="287"/>
      <c r="M200" s="287"/>
      <c r="N200" s="287"/>
      <c r="O200" s="287"/>
      <c r="P200" s="287"/>
      <c r="Q200" s="287"/>
      <c r="R200" s="287"/>
      <c r="S200" s="287"/>
      <c r="T200" s="287"/>
      <c r="U200" s="287"/>
      <c r="V200" s="287"/>
      <c r="W200" s="287"/>
      <c r="X200" s="287"/>
      <c r="Y200" s="287"/>
      <c r="Z200" s="287"/>
    </row>
    <row r="201" customFormat="false" ht="12.75" hidden="false" customHeight="true" outlineLevel="0" collapsed="false">
      <c r="A201" s="287"/>
      <c r="B201" s="287"/>
      <c r="C201" s="287"/>
      <c r="D201" s="287"/>
      <c r="E201" s="287"/>
      <c r="F201" s="287"/>
      <c r="G201" s="287"/>
      <c r="H201" s="287"/>
      <c r="I201" s="287"/>
      <c r="J201" s="287"/>
      <c r="K201" s="287"/>
      <c r="L201" s="287"/>
      <c r="M201" s="287"/>
      <c r="N201" s="287"/>
      <c r="O201" s="287"/>
      <c r="P201" s="287"/>
      <c r="Q201" s="287"/>
      <c r="R201" s="287"/>
      <c r="S201" s="287"/>
      <c r="T201" s="287"/>
      <c r="U201" s="287"/>
      <c r="V201" s="287"/>
      <c r="W201" s="287"/>
      <c r="X201" s="287"/>
      <c r="Y201" s="287"/>
      <c r="Z201" s="287"/>
    </row>
    <row r="202" customFormat="false" ht="12.75" hidden="false" customHeight="true" outlineLevel="0" collapsed="false">
      <c r="A202" s="287"/>
      <c r="B202" s="287"/>
      <c r="C202" s="287"/>
      <c r="D202" s="287"/>
      <c r="E202" s="287"/>
      <c r="F202" s="287"/>
      <c r="G202" s="287"/>
      <c r="H202" s="287"/>
      <c r="I202" s="287"/>
      <c r="J202" s="287"/>
      <c r="K202" s="287"/>
      <c r="L202" s="287"/>
      <c r="M202" s="287"/>
      <c r="N202" s="287"/>
      <c r="O202" s="287"/>
      <c r="P202" s="287"/>
      <c r="Q202" s="287"/>
      <c r="R202" s="287"/>
      <c r="S202" s="287"/>
      <c r="T202" s="287"/>
      <c r="U202" s="287"/>
      <c r="V202" s="287"/>
      <c r="W202" s="287"/>
      <c r="X202" s="287"/>
      <c r="Y202" s="287"/>
      <c r="Z202" s="287"/>
    </row>
    <row r="203" customFormat="false" ht="12.75" hidden="false" customHeight="true" outlineLevel="0" collapsed="false">
      <c r="A203" s="287"/>
      <c r="B203" s="287"/>
      <c r="C203" s="287"/>
      <c r="D203" s="287"/>
      <c r="E203" s="287"/>
      <c r="F203" s="287"/>
      <c r="G203" s="287"/>
      <c r="H203" s="287"/>
      <c r="I203" s="287"/>
      <c r="J203" s="287"/>
      <c r="K203" s="287"/>
      <c r="L203" s="287"/>
      <c r="M203" s="287"/>
      <c r="N203" s="287"/>
      <c r="O203" s="287"/>
      <c r="P203" s="287"/>
      <c r="Q203" s="287"/>
      <c r="R203" s="287"/>
      <c r="S203" s="287"/>
      <c r="T203" s="287"/>
      <c r="U203" s="287"/>
      <c r="V203" s="287"/>
      <c r="W203" s="287"/>
      <c r="X203" s="287"/>
      <c r="Y203" s="287"/>
      <c r="Z203" s="287"/>
    </row>
    <row r="204" customFormat="false" ht="12.75" hidden="false" customHeight="true" outlineLevel="0" collapsed="false">
      <c r="A204" s="287"/>
      <c r="B204" s="287"/>
      <c r="C204" s="287"/>
      <c r="D204" s="287"/>
      <c r="E204" s="287"/>
      <c r="F204" s="287"/>
      <c r="G204" s="287"/>
      <c r="H204" s="287"/>
      <c r="I204" s="287"/>
      <c r="J204" s="287"/>
      <c r="K204" s="287"/>
      <c r="L204" s="287"/>
      <c r="M204" s="287"/>
      <c r="N204" s="287"/>
      <c r="O204" s="287"/>
      <c r="P204" s="287"/>
      <c r="Q204" s="287"/>
      <c r="R204" s="287"/>
      <c r="S204" s="287"/>
      <c r="T204" s="287"/>
      <c r="U204" s="287"/>
      <c r="V204" s="287"/>
      <c r="W204" s="287"/>
      <c r="X204" s="287"/>
      <c r="Y204" s="287"/>
      <c r="Z204" s="287"/>
    </row>
    <row r="205" customFormat="false" ht="12.75" hidden="false" customHeight="true" outlineLevel="0" collapsed="false">
      <c r="A205" s="287"/>
      <c r="B205" s="287"/>
      <c r="C205" s="287"/>
      <c r="D205" s="287"/>
      <c r="E205" s="287"/>
      <c r="F205" s="287"/>
      <c r="G205" s="287"/>
      <c r="H205" s="287"/>
      <c r="I205" s="287"/>
      <c r="J205" s="287"/>
      <c r="K205" s="287"/>
      <c r="L205" s="287"/>
      <c r="M205" s="287"/>
      <c r="N205" s="287"/>
      <c r="O205" s="287"/>
      <c r="P205" s="287"/>
      <c r="Q205" s="287"/>
      <c r="R205" s="287"/>
      <c r="S205" s="287"/>
      <c r="T205" s="287"/>
      <c r="U205" s="287"/>
      <c r="V205" s="287"/>
      <c r="W205" s="287"/>
      <c r="X205" s="287"/>
      <c r="Y205" s="287"/>
      <c r="Z205" s="287"/>
    </row>
    <row r="206" customFormat="false" ht="12.75" hidden="false" customHeight="true" outlineLevel="0" collapsed="false">
      <c r="A206" s="287"/>
      <c r="B206" s="287"/>
      <c r="C206" s="287"/>
      <c r="D206" s="287"/>
      <c r="E206" s="287"/>
      <c r="F206" s="287"/>
      <c r="G206" s="287"/>
      <c r="H206" s="287"/>
      <c r="I206" s="287"/>
      <c r="J206" s="287"/>
      <c r="K206" s="287"/>
      <c r="L206" s="287"/>
      <c r="M206" s="287"/>
      <c r="N206" s="287"/>
      <c r="O206" s="287"/>
      <c r="P206" s="287"/>
      <c r="Q206" s="287"/>
      <c r="R206" s="287"/>
      <c r="S206" s="287"/>
      <c r="T206" s="287"/>
      <c r="U206" s="287"/>
      <c r="V206" s="287"/>
      <c r="W206" s="287"/>
      <c r="X206" s="287"/>
      <c r="Y206" s="287"/>
      <c r="Z206" s="287"/>
    </row>
    <row r="207" customFormat="false" ht="12.75" hidden="false" customHeight="true" outlineLevel="0" collapsed="false">
      <c r="A207" s="287"/>
      <c r="B207" s="287"/>
      <c r="C207" s="287"/>
      <c r="D207" s="287"/>
      <c r="E207" s="287"/>
      <c r="F207" s="287"/>
      <c r="G207" s="287"/>
      <c r="H207" s="287"/>
      <c r="I207" s="287"/>
      <c r="J207" s="287"/>
      <c r="K207" s="287"/>
      <c r="L207" s="287"/>
      <c r="M207" s="287"/>
      <c r="N207" s="287"/>
      <c r="O207" s="287"/>
      <c r="P207" s="287"/>
      <c r="Q207" s="287"/>
      <c r="R207" s="287"/>
      <c r="S207" s="287"/>
      <c r="T207" s="287"/>
      <c r="U207" s="287"/>
      <c r="V207" s="287"/>
      <c r="W207" s="287"/>
      <c r="X207" s="287"/>
      <c r="Y207" s="287"/>
      <c r="Z207" s="287"/>
    </row>
    <row r="208" customFormat="false" ht="12.75" hidden="false" customHeight="true" outlineLevel="0" collapsed="false">
      <c r="A208" s="287"/>
      <c r="B208" s="287"/>
      <c r="C208" s="287"/>
      <c r="D208" s="287"/>
      <c r="E208" s="287"/>
      <c r="F208" s="287"/>
      <c r="G208" s="287"/>
      <c r="H208" s="287"/>
      <c r="I208" s="287"/>
      <c r="J208" s="287"/>
      <c r="K208" s="287"/>
      <c r="L208" s="287"/>
      <c r="M208" s="287"/>
      <c r="N208" s="287"/>
      <c r="O208" s="287"/>
      <c r="P208" s="287"/>
      <c r="Q208" s="287"/>
      <c r="R208" s="287"/>
      <c r="S208" s="287"/>
      <c r="T208" s="287"/>
      <c r="U208" s="287"/>
      <c r="V208" s="287"/>
      <c r="W208" s="287"/>
      <c r="X208" s="287"/>
      <c r="Y208" s="287"/>
      <c r="Z208" s="287"/>
    </row>
    <row r="209" customFormat="false" ht="12.75" hidden="false" customHeight="true" outlineLevel="0" collapsed="false">
      <c r="A209" s="287"/>
      <c r="B209" s="287"/>
      <c r="C209" s="287"/>
      <c r="D209" s="287"/>
      <c r="E209" s="287"/>
      <c r="F209" s="287"/>
      <c r="G209" s="287"/>
      <c r="H209" s="287"/>
      <c r="I209" s="287"/>
      <c r="J209" s="287"/>
      <c r="K209" s="287"/>
      <c r="L209" s="287"/>
      <c r="M209" s="287"/>
      <c r="N209" s="287"/>
      <c r="O209" s="287"/>
      <c r="P209" s="287"/>
      <c r="Q209" s="287"/>
      <c r="R209" s="287"/>
      <c r="S209" s="287"/>
      <c r="T209" s="287"/>
      <c r="U209" s="287"/>
      <c r="V209" s="287"/>
      <c r="W209" s="287"/>
      <c r="X209" s="287"/>
      <c r="Y209" s="287"/>
      <c r="Z209" s="287"/>
    </row>
    <row r="210" customFormat="false" ht="12.75" hidden="false" customHeight="true" outlineLevel="0" collapsed="false">
      <c r="A210" s="287"/>
      <c r="B210" s="287"/>
      <c r="C210" s="287"/>
      <c r="D210" s="287"/>
      <c r="E210" s="287"/>
      <c r="F210" s="287"/>
      <c r="G210" s="287"/>
      <c r="H210" s="287"/>
      <c r="I210" s="287"/>
      <c r="J210" s="287"/>
      <c r="K210" s="287"/>
      <c r="L210" s="287"/>
      <c r="M210" s="287"/>
      <c r="N210" s="287"/>
      <c r="O210" s="287"/>
      <c r="P210" s="287"/>
      <c r="Q210" s="287"/>
      <c r="R210" s="287"/>
      <c r="S210" s="287"/>
      <c r="T210" s="287"/>
      <c r="U210" s="287"/>
      <c r="V210" s="287"/>
      <c r="W210" s="287"/>
      <c r="X210" s="287"/>
      <c r="Y210" s="287"/>
      <c r="Z210" s="287"/>
    </row>
    <row r="211" customFormat="false" ht="12.75" hidden="false" customHeight="true" outlineLevel="0" collapsed="false">
      <c r="A211" s="287"/>
      <c r="B211" s="287"/>
      <c r="C211" s="287"/>
      <c r="D211" s="287"/>
      <c r="E211" s="287"/>
      <c r="F211" s="287"/>
      <c r="G211" s="287"/>
      <c r="H211" s="287"/>
      <c r="I211" s="287"/>
      <c r="J211" s="287"/>
      <c r="K211" s="287"/>
      <c r="L211" s="287"/>
      <c r="M211" s="287"/>
      <c r="N211" s="287"/>
      <c r="O211" s="287"/>
      <c r="P211" s="287"/>
      <c r="Q211" s="287"/>
      <c r="R211" s="287"/>
      <c r="S211" s="287"/>
      <c r="T211" s="287"/>
      <c r="U211" s="287"/>
      <c r="V211" s="287"/>
      <c r="W211" s="287"/>
      <c r="X211" s="287"/>
      <c r="Y211" s="287"/>
      <c r="Z211" s="287"/>
    </row>
    <row r="212" customFormat="false" ht="12.75" hidden="false" customHeight="true" outlineLevel="0" collapsed="false">
      <c r="A212" s="287"/>
      <c r="B212" s="287"/>
      <c r="C212" s="287"/>
      <c r="D212" s="287"/>
      <c r="E212" s="287"/>
      <c r="F212" s="287"/>
      <c r="G212" s="287"/>
      <c r="H212" s="287"/>
      <c r="I212" s="287"/>
      <c r="J212" s="287"/>
      <c r="K212" s="287"/>
      <c r="L212" s="287"/>
      <c r="M212" s="287"/>
      <c r="N212" s="287"/>
      <c r="O212" s="287"/>
      <c r="P212" s="287"/>
      <c r="Q212" s="287"/>
      <c r="R212" s="287"/>
      <c r="S212" s="287"/>
      <c r="T212" s="287"/>
      <c r="U212" s="287"/>
      <c r="V212" s="287"/>
      <c r="W212" s="287"/>
      <c r="X212" s="287"/>
      <c r="Y212" s="287"/>
      <c r="Z212" s="287"/>
    </row>
    <row r="213" customFormat="false" ht="12.75" hidden="false" customHeight="true" outlineLevel="0" collapsed="false">
      <c r="A213" s="287"/>
      <c r="B213" s="287"/>
      <c r="C213" s="287"/>
      <c r="D213" s="287"/>
      <c r="E213" s="287"/>
      <c r="F213" s="287"/>
      <c r="G213" s="287"/>
      <c r="H213" s="287"/>
      <c r="I213" s="287"/>
      <c r="J213" s="287"/>
      <c r="K213" s="287"/>
      <c r="L213" s="287"/>
      <c r="M213" s="287"/>
      <c r="N213" s="287"/>
      <c r="O213" s="287"/>
      <c r="P213" s="287"/>
      <c r="Q213" s="287"/>
      <c r="R213" s="287"/>
      <c r="S213" s="287"/>
      <c r="T213" s="287"/>
      <c r="U213" s="287"/>
      <c r="V213" s="287"/>
      <c r="W213" s="287"/>
      <c r="X213" s="287"/>
      <c r="Y213" s="287"/>
      <c r="Z213" s="287"/>
    </row>
    <row r="214" customFormat="false" ht="12.75" hidden="false" customHeight="true" outlineLevel="0" collapsed="false">
      <c r="A214" s="287"/>
      <c r="B214" s="287"/>
      <c r="C214" s="287"/>
      <c r="D214" s="287"/>
      <c r="E214" s="287"/>
      <c r="F214" s="287"/>
      <c r="G214" s="287"/>
      <c r="H214" s="287"/>
      <c r="I214" s="287"/>
      <c r="J214" s="287"/>
      <c r="K214" s="287"/>
      <c r="L214" s="287"/>
      <c r="M214" s="287"/>
      <c r="N214" s="287"/>
      <c r="O214" s="287"/>
      <c r="P214" s="287"/>
      <c r="Q214" s="287"/>
      <c r="R214" s="287"/>
      <c r="S214" s="287"/>
      <c r="T214" s="287"/>
      <c r="U214" s="287"/>
      <c r="V214" s="287"/>
      <c r="W214" s="287"/>
      <c r="X214" s="287"/>
      <c r="Y214" s="287"/>
      <c r="Z214" s="287"/>
    </row>
    <row r="215" customFormat="false" ht="12.75" hidden="false" customHeight="true" outlineLevel="0" collapsed="false">
      <c r="A215" s="287"/>
      <c r="B215" s="287"/>
      <c r="C215" s="287"/>
      <c r="D215" s="287"/>
      <c r="E215" s="287"/>
      <c r="F215" s="287"/>
      <c r="G215" s="287"/>
      <c r="H215" s="287"/>
      <c r="I215" s="287"/>
      <c r="J215" s="287"/>
      <c r="K215" s="287"/>
      <c r="L215" s="287"/>
      <c r="M215" s="287"/>
      <c r="N215" s="287"/>
      <c r="O215" s="287"/>
      <c r="P215" s="287"/>
      <c r="Q215" s="287"/>
      <c r="R215" s="287"/>
      <c r="S215" s="287"/>
      <c r="T215" s="287"/>
      <c r="U215" s="287"/>
      <c r="V215" s="287"/>
      <c r="W215" s="287"/>
      <c r="X215" s="287"/>
      <c r="Y215" s="287"/>
      <c r="Z215" s="287"/>
    </row>
    <row r="216" customFormat="false" ht="12.75" hidden="false" customHeight="true" outlineLevel="0" collapsed="false">
      <c r="A216" s="287"/>
      <c r="B216" s="287"/>
      <c r="C216" s="287"/>
      <c r="D216" s="287"/>
      <c r="E216" s="287"/>
      <c r="F216" s="287"/>
      <c r="G216" s="287"/>
      <c r="H216" s="287"/>
      <c r="I216" s="287"/>
      <c r="J216" s="287"/>
      <c r="K216" s="287"/>
      <c r="L216" s="287"/>
      <c r="M216" s="287"/>
      <c r="N216" s="287"/>
      <c r="O216" s="287"/>
      <c r="P216" s="287"/>
      <c r="Q216" s="287"/>
      <c r="R216" s="287"/>
      <c r="S216" s="287"/>
      <c r="T216" s="287"/>
      <c r="U216" s="287"/>
      <c r="V216" s="287"/>
      <c r="W216" s="287"/>
      <c r="X216" s="287"/>
      <c r="Y216" s="287"/>
      <c r="Z216" s="287"/>
    </row>
    <row r="217" customFormat="false" ht="12.75" hidden="false" customHeight="true" outlineLevel="0" collapsed="false">
      <c r="A217" s="287"/>
      <c r="B217" s="287"/>
      <c r="C217" s="287"/>
      <c r="D217" s="287"/>
      <c r="E217" s="287"/>
      <c r="F217" s="287"/>
      <c r="G217" s="287"/>
      <c r="H217" s="287"/>
      <c r="I217" s="287"/>
      <c r="J217" s="287"/>
      <c r="K217" s="287"/>
      <c r="L217" s="287"/>
      <c r="M217" s="287"/>
      <c r="N217" s="287"/>
      <c r="O217" s="287"/>
      <c r="P217" s="287"/>
      <c r="Q217" s="287"/>
      <c r="R217" s="287"/>
      <c r="S217" s="287"/>
      <c r="T217" s="287"/>
      <c r="U217" s="287"/>
      <c r="V217" s="287"/>
      <c r="W217" s="287"/>
      <c r="X217" s="287"/>
      <c r="Y217" s="287"/>
      <c r="Z217" s="287"/>
    </row>
    <row r="218" customFormat="false" ht="12.75" hidden="false" customHeight="true" outlineLevel="0" collapsed="false">
      <c r="A218" s="287"/>
      <c r="B218" s="287"/>
      <c r="C218" s="287"/>
      <c r="D218" s="287"/>
      <c r="E218" s="287"/>
      <c r="F218" s="287"/>
      <c r="G218" s="287"/>
      <c r="H218" s="287"/>
      <c r="I218" s="287"/>
      <c r="J218" s="287"/>
      <c r="K218" s="287"/>
      <c r="L218" s="287"/>
      <c r="M218" s="287"/>
      <c r="N218" s="287"/>
      <c r="O218" s="287"/>
      <c r="P218" s="287"/>
      <c r="Q218" s="287"/>
      <c r="R218" s="287"/>
      <c r="S218" s="287"/>
      <c r="T218" s="287"/>
      <c r="U218" s="287"/>
      <c r="V218" s="287"/>
      <c r="W218" s="287"/>
      <c r="X218" s="287"/>
      <c r="Y218" s="287"/>
      <c r="Z218" s="287"/>
    </row>
    <row r="219" customFormat="false" ht="12.75" hidden="false" customHeight="true" outlineLevel="0" collapsed="false">
      <c r="A219" s="287"/>
      <c r="B219" s="287"/>
      <c r="C219" s="287"/>
      <c r="D219" s="287"/>
      <c r="E219" s="287"/>
      <c r="F219" s="287"/>
      <c r="G219" s="287"/>
      <c r="H219" s="287"/>
      <c r="I219" s="287"/>
      <c r="J219" s="287"/>
      <c r="K219" s="287"/>
      <c r="L219" s="287"/>
      <c r="M219" s="287"/>
      <c r="N219" s="287"/>
      <c r="O219" s="287"/>
      <c r="P219" s="287"/>
      <c r="Q219" s="287"/>
      <c r="R219" s="287"/>
      <c r="S219" s="287"/>
      <c r="T219" s="287"/>
      <c r="U219" s="287"/>
      <c r="V219" s="287"/>
      <c r="W219" s="287"/>
      <c r="X219" s="287"/>
      <c r="Y219" s="287"/>
      <c r="Z219" s="287"/>
    </row>
    <row r="220" customFormat="false" ht="12.75" hidden="false" customHeight="true" outlineLevel="0" collapsed="false">
      <c r="A220" s="287"/>
      <c r="B220" s="287"/>
      <c r="C220" s="287"/>
      <c r="D220" s="287"/>
      <c r="E220" s="287"/>
      <c r="F220" s="287"/>
      <c r="G220" s="287"/>
      <c r="H220" s="287"/>
      <c r="I220" s="287"/>
      <c r="J220" s="287"/>
      <c r="K220" s="287"/>
      <c r="L220" s="287"/>
      <c r="M220" s="287"/>
      <c r="N220" s="287"/>
      <c r="O220" s="287"/>
      <c r="P220" s="287"/>
      <c r="Q220" s="287"/>
      <c r="R220" s="287"/>
      <c r="S220" s="287"/>
      <c r="T220" s="287"/>
      <c r="U220" s="287"/>
      <c r="V220" s="287"/>
      <c r="W220" s="287"/>
      <c r="X220" s="287"/>
      <c r="Y220" s="287"/>
      <c r="Z220" s="287"/>
    </row>
    <row r="221" customFormat="false" ht="12.75" hidden="false" customHeight="true" outlineLevel="0" collapsed="false">
      <c r="A221" s="287"/>
      <c r="B221" s="287"/>
      <c r="C221" s="287"/>
      <c r="D221" s="287"/>
      <c r="E221" s="287"/>
      <c r="F221" s="287"/>
      <c r="G221" s="287"/>
      <c r="H221" s="287"/>
      <c r="I221" s="287"/>
      <c r="J221" s="287"/>
      <c r="K221" s="287"/>
      <c r="L221" s="287"/>
      <c r="M221" s="287"/>
      <c r="N221" s="287"/>
      <c r="O221" s="287"/>
      <c r="P221" s="287"/>
      <c r="Q221" s="287"/>
      <c r="R221" s="287"/>
      <c r="S221" s="287"/>
      <c r="T221" s="287"/>
      <c r="U221" s="287"/>
      <c r="V221" s="287"/>
      <c r="W221" s="287"/>
      <c r="X221" s="287"/>
      <c r="Y221" s="287"/>
      <c r="Z221" s="287"/>
    </row>
    <row r="222" customFormat="false" ht="12.75" hidden="false" customHeight="true" outlineLevel="0" collapsed="false">
      <c r="A222" s="287"/>
      <c r="B222" s="287"/>
      <c r="C222" s="287"/>
      <c r="D222" s="287"/>
      <c r="E222" s="287"/>
      <c r="F222" s="287"/>
      <c r="G222" s="287"/>
      <c r="H222" s="287"/>
      <c r="I222" s="287"/>
      <c r="J222" s="287"/>
      <c r="K222" s="287"/>
      <c r="L222" s="287"/>
      <c r="M222" s="287"/>
      <c r="N222" s="287"/>
      <c r="O222" s="287"/>
      <c r="P222" s="287"/>
      <c r="Q222" s="287"/>
      <c r="R222" s="287"/>
      <c r="S222" s="287"/>
      <c r="T222" s="287"/>
      <c r="U222" s="287"/>
      <c r="V222" s="287"/>
      <c r="W222" s="287"/>
      <c r="X222" s="287"/>
      <c r="Y222" s="287"/>
      <c r="Z222" s="287"/>
    </row>
    <row r="223" customFormat="false" ht="12.75" hidden="false" customHeight="true" outlineLevel="0" collapsed="false">
      <c r="A223" s="287"/>
      <c r="B223" s="287"/>
      <c r="C223" s="287"/>
      <c r="D223" s="287"/>
      <c r="E223" s="287"/>
      <c r="F223" s="287"/>
      <c r="G223" s="287"/>
      <c r="H223" s="287"/>
      <c r="I223" s="287"/>
      <c r="J223" s="287"/>
      <c r="K223" s="287"/>
      <c r="L223" s="287"/>
      <c r="M223" s="287"/>
      <c r="N223" s="287"/>
      <c r="O223" s="287"/>
      <c r="P223" s="287"/>
      <c r="Q223" s="287"/>
      <c r="R223" s="287"/>
      <c r="S223" s="287"/>
      <c r="T223" s="287"/>
      <c r="U223" s="287"/>
      <c r="V223" s="287"/>
      <c r="W223" s="287"/>
      <c r="X223" s="287"/>
      <c r="Y223" s="287"/>
      <c r="Z223" s="287"/>
    </row>
    <row r="224" customFormat="false" ht="12.75" hidden="false" customHeight="true" outlineLevel="0" collapsed="false">
      <c r="A224" s="287"/>
      <c r="B224" s="287"/>
      <c r="C224" s="287"/>
      <c r="D224" s="287"/>
      <c r="E224" s="287"/>
      <c r="F224" s="287"/>
      <c r="G224" s="287"/>
      <c r="H224" s="287"/>
      <c r="I224" s="287"/>
      <c r="J224" s="287"/>
      <c r="K224" s="287"/>
      <c r="L224" s="287"/>
      <c r="M224" s="287"/>
      <c r="N224" s="287"/>
      <c r="O224" s="287"/>
      <c r="P224" s="287"/>
      <c r="Q224" s="287"/>
      <c r="R224" s="287"/>
      <c r="S224" s="287"/>
      <c r="T224" s="287"/>
      <c r="U224" s="287"/>
      <c r="V224" s="287"/>
      <c r="W224" s="287"/>
      <c r="X224" s="287"/>
      <c r="Y224" s="287"/>
      <c r="Z224" s="287"/>
    </row>
    <row r="225" customFormat="false" ht="12.75" hidden="false" customHeight="true" outlineLevel="0" collapsed="false">
      <c r="A225" s="287"/>
      <c r="B225" s="287"/>
      <c r="C225" s="287"/>
      <c r="D225" s="287"/>
      <c r="E225" s="287"/>
      <c r="F225" s="287"/>
      <c r="G225" s="287"/>
      <c r="H225" s="287"/>
      <c r="I225" s="287"/>
      <c r="J225" s="287"/>
      <c r="K225" s="287"/>
      <c r="L225" s="287"/>
      <c r="M225" s="287"/>
      <c r="N225" s="287"/>
      <c r="O225" s="287"/>
      <c r="P225" s="287"/>
      <c r="Q225" s="287"/>
      <c r="R225" s="287"/>
      <c r="S225" s="287"/>
      <c r="T225" s="287"/>
      <c r="U225" s="287"/>
      <c r="V225" s="287"/>
      <c r="W225" s="287"/>
      <c r="X225" s="287"/>
      <c r="Y225" s="287"/>
      <c r="Z225" s="287"/>
    </row>
    <row r="226" customFormat="false" ht="12.75" hidden="false" customHeight="true" outlineLevel="0" collapsed="false">
      <c r="A226" s="287"/>
      <c r="B226" s="287"/>
      <c r="C226" s="287"/>
      <c r="D226" s="287"/>
      <c r="E226" s="287"/>
      <c r="F226" s="287"/>
      <c r="G226" s="287"/>
      <c r="H226" s="287"/>
      <c r="I226" s="287"/>
      <c r="J226" s="287"/>
      <c r="K226" s="287"/>
      <c r="L226" s="287"/>
      <c r="M226" s="287"/>
      <c r="N226" s="287"/>
      <c r="O226" s="287"/>
      <c r="P226" s="287"/>
      <c r="Q226" s="287"/>
      <c r="R226" s="287"/>
      <c r="S226" s="287"/>
      <c r="T226" s="287"/>
      <c r="U226" s="287"/>
      <c r="V226" s="287"/>
      <c r="W226" s="287"/>
      <c r="X226" s="287"/>
      <c r="Y226" s="287"/>
      <c r="Z226" s="287"/>
    </row>
    <row r="227" customFormat="false" ht="12.75" hidden="false" customHeight="true" outlineLevel="0" collapsed="false">
      <c r="A227" s="287"/>
      <c r="B227" s="287"/>
      <c r="C227" s="287"/>
      <c r="D227" s="287"/>
      <c r="E227" s="287"/>
      <c r="F227" s="287"/>
      <c r="G227" s="287"/>
      <c r="H227" s="287"/>
      <c r="I227" s="287"/>
      <c r="J227" s="287"/>
      <c r="K227" s="287"/>
      <c r="L227" s="287"/>
      <c r="M227" s="287"/>
      <c r="N227" s="287"/>
      <c r="O227" s="287"/>
      <c r="P227" s="287"/>
      <c r="Q227" s="287"/>
      <c r="R227" s="287"/>
      <c r="S227" s="287"/>
      <c r="T227" s="287"/>
      <c r="U227" s="287"/>
      <c r="V227" s="287"/>
      <c r="W227" s="287"/>
      <c r="X227" s="287"/>
      <c r="Y227" s="287"/>
      <c r="Z227" s="287"/>
    </row>
    <row r="228" customFormat="false" ht="12.75" hidden="false" customHeight="true" outlineLevel="0" collapsed="false">
      <c r="A228" s="287"/>
      <c r="B228" s="287"/>
      <c r="C228" s="287"/>
      <c r="D228" s="287"/>
      <c r="E228" s="287"/>
      <c r="F228" s="287"/>
      <c r="G228" s="287"/>
      <c r="H228" s="287"/>
      <c r="I228" s="287"/>
      <c r="J228" s="287"/>
      <c r="K228" s="287"/>
      <c r="L228" s="287"/>
      <c r="M228" s="287"/>
      <c r="N228" s="287"/>
      <c r="O228" s="287"/>
      <c r="P228" s="287"/>
      <c r="Q228" s="287"/>
      <c r="R228" s="287"/>
      <c r="S228" s="287"/>
      <c r="T228" s="287"/>
      <c r="U228" s="287"/>
      <c r="V228" s="287"/>
      <c r="W228" s="287"/>
      <c r="X228" s="287"/>
      <c r="Y228" s="287"/>
      <c r="Z228" s="287"/>
    </row>
    <row r="229" customFormat="false" ht="12.75" hidden="false" customHeight="true" outlineLevel="0" collapsed="false">
      <c r="A229" s="287"/>
      <c r="B229" s="287"/>
      <c r="C229" s="287"/>
      <c r="D229" s="287"/>
      <c r="E229" s="287"/>
      <c r="F229" s="287"/>
      <c r="G229" s="287"/>
      <c r="H229" s="287"/>
      <c r="I229" s="287"/>
      <c r="J229" s="287"/>
      <c r="K229" s="287"/>
      <c r="L229" s="287"/>
      <c r="M229" s="287"/>
      <c r="N229" s="287"/>
      <c r="O229" s="287"/>
      <c r="P229" s="287"/>
      <c r="Q229" s="287"/>
      <c r="R229" s="287"/>
      <c r="S229" s="287"/>
      <c r="T229" s="287"/>
      <c r="U229" s="287"/>
      <c r="V229" s="287"/>
      <c r="W229" s="287"/>
      <c r="X229" s="287"/>
      <c r="Y229" s="287"/>
      <c r="Z229" s="287"/>
    </row>
    <row r="230" customFormat="false" ht="12.75" hidden="false" customHeight="true" outlineLevel="0" collapsed="false">
      <c r="A230" s="287"/>
      <c r="B230" s="287"/>
      <c r="C230" s="287"/>
      <c r="D230" s="287"/>
      <c r="E230" s="287"/>
      <c r="F230" s="287"/>
      <c r="G230" s="287"/>
      <c r="H230" s="287"/>
      <c r="I230" s="287"/>
      <c r="J230" s="287"/>
      <c r="K230" s="287"/>
      <c r="L230" s="287"/>
      <c r="M230" s="287"/>
      <c r="N230" s="287"/>
      <c r="O230" s="287"/>
      <c r="P230" s="287"/>
      <c r="Q230" s="287"/>
      <c r="R230" s="287"/>
      <c r="S230" s="287"/>
      <c r="T230" s="287"/>
      <c r="U230" s="287"/>
      <c r="V230" s="287"/>
      <c r="W230" s="287"/>
      <c r="X230" s="287"/>
      <c r="Y230" s="287"/>
      <c r="Z230" s="287"/>
    </row>
    <row r="231" customFormat="false" ht="12.75" hidden="false" customHeight="true" outlineLevel="0" collapsed="false">
      <c r="A231" s="287"/>
      <c r="B231" s="287"/>
      <c r="C231" s="287"/>
      <c r="D231" s="287"/>
      <c r="E231" s="287"/>
      <c r="F231" s="287"/>
      <c r="G231" s="287"/>
      <c r="H231" s="287"/>
      <c r="I231" s="287"/>
      <c r="J231" s="287"/>
      <c r="K231" s="287"/>
      <c r="L231" s="287"/>
      <c r="M231" s="287"/>
      <c r="N231" s="287"/>
      <c r="O231" s="287"/>
      <c r="P231" s="287"/>
      <c r="Q231" s="287"/>
      <c r="R231" s="287"/>
      <c r="S231" s="287"/>
      <c r="T231" s="287"/>
      <c r="U231" s="287"/>
      <c r="V231" s="287"/>
      <c r="W231" s="287"/>
      <c r="X231" s="287"/>
      <c r="Y231" s="287"/>
      <c r="Z231" s="287"/>
    </row>
    <row r="232" customFormat="false" ht="12.75" hidden="false" customHeight="true" outlineLevel="0" collapsed="false">
      <c r="A232" s="287"/>
      <c r="B232" s="287"/>
      <c r="C232" s="287"/>
      <c r="D232" s="287"/>
      <c r="E232" s="287"/>
      <c r="F232" s="287"/>
      <c r="G232" s="287"/>
      <c r="H232" s="287"/>
      <c r="I232" s="287"/>
      <c r="J232" s="287"/>
      <c r="K232" s="287"/>
      <c r="L232" s="287"/>
      <c r="M232" s="287"/>
      <c r="N232" s="287"/>
      <c r="O232" s="287"/>
      <c r="P232" s="287"/>
      <c r="Q232" s="287"/>
      <c r="R232" s="287"/>
      <c r="S232" s="287"/>
      <c r="T232" s="287"/>
      <c r="U232" s="287"/>
      <c r="V232" s="287"/>
      <c r="W232" s="287"/>
      <c r="X232" s="287"/>
      <c r="Y232" s="287"/>
      <c r="Z232" s="287"/>
    </row>
    <row r="233" customFormat="false" ht="12.75" hidden="false" customHeight="true" outlineLevel="0" collapsed="false">
      <c r="A233" s="287"/>
      <c r="B233" s="287"/>
      <c r="C233" s="287"/>
      <c r="D233" s="287"/>
      <c r="E233" s="287"/>
      <c r="F233" s="287"/>
      <c r="G233" s="287"/>
      <c r="H233" s="287"/>
      <c r="I233" s="287"/>
      <c r="J233" s="287"/>
      <c r="K233" s="287"/>
      <c r="L233" s="287"/>
      <c r="M233" s="287"/>
      <c r="N233" s="287"/>
      <c r="O233" s="287"/>
      <c r="P233" s="287"/>
      <c r="Q233" s="287"/>
      <c r="R233" s="287"/>
      <c r="S233" s="287"/>
      <c r="T233" s="287"/>
      <c r="U233" s="287"/>
      <c r="V233" s="287"/>
      <c r="W233" s="287"/>
      <c r="X233" s="287"/>
      <c r="Y233" s="287"/>
      <c r="Z233" s="287"/>
    </row>
    <row r="234" customFormat="false" ht="12.75" hidden="false" customHeight="true" outlineLevel="0" collapsed="false">
      <c r="A234" s="287"/>
      <c r="B234" s="287"/>
      <c r="C234" s="287"/>
      <c r="D234" s="287"/>
      <c r="E234" s="287"/>
      <c r="F234" s="287"/>
      <c r="G234" s="287"/>
      <c r="H234" s="287"/>
      <c r="I234" s="287"/>
      <c r="J234" s="287"/>
      <c r="K234" s="287"/>
      <c r="L234" s="287"/>
      <c r="M234" s="287"/>
      <c r="N234" s="287"/>
      <c r="O234" s="287"/>
      <c r="P234" s="287"/>
      <c r="Q234" s="287"/>
      <c r="R234" s="287"/>
      <c r="S234" s="287"/>
      <c r="T234" s="287"/>
      <c r="U234" s="287"/>
      <c r="V234" s="287"/>
      <c r="W234" s="287"/>
      <c r="X234" s="287"/>
      <c r="Y234" s="287"/>
      <c r="Z234" s="287"/>
    </row>
    <row r="235" customFormat="false" ht="12.75" hidden="false" customHeight="true" outlineLevel="0" collapsed="false">
      <c r="A235" s="287"/>
      <c r="B235" s="287"/>
      <c r="C235" s="287"/>
      <c r="D235" s="287"/>
      <c r="E235" s="287"/>
      <c r="F235" s="287"/>
      <c r="G235" s="287"/>
      <c r="H235" s="287"/>
      <c r="I235" s="287"/>
      <c r="J235" s="287"/>
      <c r="K235" s="287"/>
      <c r="L235" s="287"/>
      <c r="M235" s="287"/>
      <c r="N235" s="287"/>
      <c r="O235" s="287"/>
      <c r="P235" s="287"/>
      <c r="Q235" s="287"/>
      <c r="R235" s="287"/>
      <c r="S235" s="287"/>
      <c r="T235" s="287"/>
      <c r="U235" s="287"/>
      <c r="V235" s="287"/>
      <c r="W235" s="287"/>
      <c r="X235" s="287"/>
      <c r="Y235" s="287"/>
      <c r="Z235" s="287"/>
    </row>
    <row r="236" customFormat="false" ht="12.75" hidden="false" customHeight="true" outlineLevel="0" collapsed="false">
      <c r="A236" s="287"/>
      <c r="B236" s="287"/>
      <c r="C236" s="287"/>
      <c r="D236" s="287"/>
      <c r="E236" s="287"/>
      <c r="F236" s="287"/>
      <c r="G236" s="287"/>
      <c r="H236" s="287"/>
      <c r="I236" s="287"/>
      <c r="J236" s="287"/>
      <c r="K236" s="287"/>
      <c r="L236" s="287"/>
      <c r="M236" s="287"/>
      <c r="N236" s="287"/>
      <c r="O236" s="287"/>
      <c r="P236" s="287"/>
      <c r="Q236" s="287"/>
      <c r="R236" s="287"/>
      <c r="S236" s="287"/>
      <c r="T236" s="287"/>
      <c r="U236" s="287"/>
      <c r="V236" s="287"/>
      <c r="W236" s="287"/>
      <c r="X236" s="287"/>
      <c r="Y236" s="287"/>
      <c r="Z236" s="287"/>
    </row>
    <row r="237" customFormat="false" ht="12.75" hidden="false" customHeight="true" outlineLevel="0" collapsed="false">
      <c r="A237" s="287"/>
      <c r="B237" s="287"/>
      <c r="C237" s="287"/>
      <c r="D237" s="287"/>
      <c r="E237" s="287"/>
      <c r="F237" s="287"/>
      <c r="G237" s="287"/>
      <c r="H237" s="287"/>
      <c r="I237" s="287"/>
      <c r="J237" s="287"/>
      <c r="K237" s="287"/>
      <c r="L237" s="287"/>
      <c r="M237" s="287"/>
      <c r="N237" s="287"/>
      <c r="O237" s="287"/>
      <c r="P237" s="287"/>
      <c r="Q237" s="287"/>
      <c r="R237" s="287"/>
      <c r="S237" s="287"/>
      <c r="T237" s="287"/>
      <c r="U237" s="287"/>
      <c r="V237" s="287"/>
      <c r="W237" s="287"/>
      <c r="X237" s="287"/>
      <c r="Y237" s="287"/>
      <c r="Z237" s="287"/>
    </row>
    <row r="238" customFormat="false" ht="12.75" hidden="false" customHeight="true" outlineLevel="0" collapsed="false">
      <c r="A238" s="287"/>
      <c r="B238" s="287"/>
      <c r="C238" s="287"/>
      <c r="D238" s="287"/>
      <c r="E238" s="287"/>
      <c r="F238" s="287"/>
      <c r="G238" s="287"/>
      <c r="H238" s="287"/>
      <c r="I238" s="287"/>
      <c r="J238" s="287"/>
      <c r="K238" s="287"/>
      <c r="L238" s="287"/>
      <c r="M238" s="287"/>
      <c r="N238" s="287"/>
      <c r="O238" s="287"/>
      <c r="P238" s="287"/>
      <c r="Q238" s="287"/>
      <c r="R238" s="287"/>
      <c r="S238" s="287"/>
      <c r="T238" s="287"/>
      <c r="U238" s="287"/>
      <c r="V238" s="287"/>
      <c r="W238" s="287"/>
      <c r="X238" s="287"/>
      <c r="Y238" s="287"/>
      <c r="Z238" s="287"/>
    </row>
    <row r="239" customFormat="false" ht="12.75" hidden="false" customHeight="true" outlineLevel="0" collapsed="false">
      <c r="A239" s="287"/>
      <c r="B239" s="287"/>
      <c r="C239" s="287"/>
      <c r="D239" s="287"/>
      <c r="E239" s="287"/>
      <c r="F239" s="287"/>
      <c r="G239" s="287"/>
      <c r="H239" s="287"/>
      <c r="I239" s="287"/>
      <c r="J239" s="287"/>
      <c r="K239" s="287"/>
      <c r="L239" s="287"/>
      <c r="M239" s="287"/>
      <c r="N239" s="287"/>
      <c r="O239" s="287"/>
      <c r="P239" s="287"/>
      <c r="Q239" s="287"/>
      <c r="R239" s="287"/>
      <c r="S239" s="287"/>
      <c r="T239" s="287"/>
      <c r="U239" s="287"/>
      <c r="V239" s="287"/>
      <c r="W239" s="287"/>
      <c r="X239" s="287"/>
      <c r="Y239" s="287"/>
      <c r="Z239" s="287"/>
    </row>
    <row r="240" customFormat="false" ht="12.75" hidden="false" customHeight="true" outlineLevel="0" collapsed="false">
      <c r="A240" s="287"/>
      <c r="B240" s="287"/>
      <c r="C240" s="287"/>
      <c r="D240" s="287"/>
      <c r="E240" s="287"/>
      <c r="F240" s="287"/>
      <c r="G240" s="287"/>
      <c r="H240" s="287"/>
      <c r="I240" s="287"/>
      <c r="J240" s="287"/>
      <c r="K240" s="287"/>
      <c r="L240" s="287"/>
      <c r="M240" s="287"/>
      <c r="N240" s="287"/>
      <c r="O240" s="287"/>
      <c r="P240" s="287"/>
      <c r="Q240" s="287"/>
      <c r="R240" s="287"/>
      <c r="S240" s="287"/>
      <c r="T240" s="287"/>
      <c r="U240" s="287"/>
      <c r="V240" s="287"/>
      <c r="W240" s="287"/>
      <c r="X240" s="287"/>
      <c r="Y240" s="287"/>
      <c r="Z240" s="287"/>
    </row>
    <row r="241" customFormat="false" ht="12.75" hidden="false" customHeight="true" outlineLevel="0" collapsed="false">
      <c r="A241" s="287"/>
      <c r="B241" s="287"/>
      <c r="C241" s="287"/>
      <c r="D241" s="287"/>
      <c r="E241" s="287"/>
      <c r="F241" s="287"/>
      <c r="G241" s="287"/>
      <c r="H241" s="287"/>
      <c r="I241" s="287"/>
      <c r="J241" s="287"/>
      <c r="K241" s="287"/>
      <c r="L241" s="287"/>
      <c r="M241" s="287"/>
      <c r="N241" s="287"/>
      <c r="O241" s="287"/>
      <c r="P241" s="287"/>
      <c r="Q241" s="287"/>
      <c r="R241" s="287"/>
      <c r="S241" s="287"/>
      <c r="T241" s="287"/>
      <c r="U241" s="287"/>
      <c r="V241" s="287"/>
      <c r="W241" s="287"/>
      <c r="X241" s="287"/>
      <c r="Y241" s="287"/>
      <c r="Z241" s="287"/>
    </row>
    <row r="242" customFormat="false" ht="12.75" hidden="false" customHeight="true" outlineLevel="0" collapsed="false">
      <c r="A242" s="287"/>
      <c r="B242" s="287"/>
      <c r="C242" s="287"/>
      <c r="D242" s="287"/>
      <c r="E242" s="287"/>
      <c r="F242" s="287"/>
      <c r="G242" s="287"/>
      <c r="H242" s="287"/>
      <c r="I242" s="287"/>
      <c r="J242" s="287"/>
      <c r="K242" s="287"/>
      <c r="L242" s="287"/>
      <c r="M242" s="287"/>
      <c r="N242" s="287"/>
      <c r="O242" s="287"/>
      <c r="P242" s="287"/>
      <c r="Q242" s="287"/>
      <c r="R242" s="287"/>
      <c r="S242" s="287"/>
      <c r="T242" s="287"/>
      <c r="U242" s="287"/>
      <c r="V242" s="287"/>
      <c r="W242" s="287"/>
      <c r="X242" s="287"/>
      <c r="Y242" s="287"/>
      <c r="Z242" s="287"/>
    </row>
    <row r="243" customFormat="false" ht="12.75" hidden="false" customHeight="true" outlineLevel="0" collapsed="false">
      <c r="A243" s="287"/>
      <c r="B243" s="287"/>
      <c r="C243" s="287"/>
      <c r="D243" s="287"/>
      <c r="E243" s="287"/>
      <c r="F243" s="287"/>
      <c r="G243" s="287"/>
      <c r="H243" s="287"/>
      <c r="I243" s="287"/>
      <c r="J243" s="287"/>
      <c r="K243" s="287"/>
      <c r="L243" s="287"/>
      <c r="M243" s="287"/>
      <c r="N243" s="287"/>
      <c r="O243" s="287"/>
      <c r="P243" s="287"/>
      <c r="Q243" s="287"/>
      <c r="R243" s="287"/>
      <c r="S243" s="287"/>
      <c r="T243" s="287"/>
      <c r="U243" s="287"/>
      <c r="V243" s="287"/>
      <c r="W243" s="287"/>
      <c r="X243" s="287"/>
      <c r="Y243" s="287"/>
      <c r="Z243" s="287"/>
    </row>
    <row r="244" customFormat="false" ht="12.75" hidden="false" customHeight="true" outlineLevel="0" collapsed="false">
      <c r="A244" s="287"/>
      <c r="B244" s="287"/>
      <c r="C244" s="287"/>
      <c r="D244" s="287"/>
      <c r="E244" s="287"/>
      <c r="F244" s="287"/>
      <c r="G244" s="287"/>
      <c r="H244" s="287"/>
      <c r="I244" s="287"/>
      <c r="J244" s="287"/>
      <c r="K244" s="287"/>
      <c r="L244" s="287"/>
      <c r="M244" s="287"/>
      <c r="N244" s="287"/>
      <c r="O244" s="287"/>
      <c r="P244" s="287"/>
      <c r="Q244" s="287"/>
      <c r="R244" s="287"/>
      <c r="S244" s="287"/>
      <c r="T244" s="287"/>
      <c r="U244" s="287"/>
      <c r="V244" s="287"/>
      <c r="W244" s="287"/>
      <c r="X244" s="287"/>
      <c r="Y244" s="287"/>
      <c r="Z244" s="287"/>
    </row>
    <row r="245" customFormat="false" ht="12.75" hidden="false" customHeight="true" outlineLevel="0" collapsed="false">
      <c r="A245" s="287"/>
      <c r="B245" s="287"/>
      <c r="C245" s="287"/>
      <c r="D245" s="287"/>
      <c r="E245" s="287"/>
      <c r="F245" s="287"/>
      <c r="G245" s="287"/>
      <c r="H245" s="287"/>
      <c r="I245" s="287"/>
      <c r="J245" s="287"/>
      <c r="K245" s="287"/>
      <c r="L245" s="287"/>
      <c r="M245" s="287"/>
      <c r="N245" s="287"/>
      <c r="O245" s="287"/>
      <c r="P245" s="287"/>
      <c r="Q245" s="287"/>
      <c r="R245" s="287"/>
      <c r="S245" s="287"/>
      <c r="T245" s="287"/>
      <c r="U245" s="287"/>
      <c r="V245" s="287"/>
      <c r="W245" s="287"/>
      <c r="X245" s="287"/>
      <c r="Y245" s="287"/>
      <c r="Z245" s="287"/>
    </row>
    <row r="246" customFormat="false" ht="12.75" hidden="false" customHeight="true" outlineLevel="0" collapsed="false">
      <c r="A246" s="287"/>
      <c r="B246" s="287"/>
      <c r="C246" s="287"/>
      <c r="D246" s="287"/>
      <c r="E246" s="287"/>
      <c r="F246" s="287"/>
      <c r="G246" s="287"/>
      <c r="H246" s="287"/>
      <c r="I246" s="287"/>
      <c r="J246" s="287"/>
      <c r="K246" s="287"/>
      <c r="L246" s="287"/>
      <c r="M246" s="287"/>
      <c r="N246" s="287"/>
      <c r="O246" s="287"/>
      <c r="P246" s="287"/>
      <c r="Q246" s="287"/>
      <c r="R246" s="287"/>
      <c r="S246" s="287"/>
      <c r="T246" s="287"/>
      <c r="U246" s="287"/>
      <c r="V246" s="287"/>
      <c r="W246" s="287"/>
      <c r="X246" s="287"/>
      <c r="Y246" s="287"/>
      <c r="Z246" s="287"/>
    </row>
    <row r="247" customFormat="false" ht="12.75" hidden="false" customHeight="true" outlineLevel="0" collapsed="false">
      <c r="A247" s="287"/>
      <c r="B247" s="287"/>
      <c r="C247" s="287"/>
      <c r="D247" s="287"/>
      <c r="E247" s="287"/>
      <c r="F247" s="287"/>
      <c r="G247" s="287"/>
      <c r="H247" s="287"/>
      <c r="I247" s="287"/>
      <c r="J247" s="287"/>
      <c r="K247" s="287"/>
      <c r="L247" s="287"/>
      <c r="M247" s="287"/>
      <c r="N247" s="287"/>
      <c r="O247" s="287"/>
      <c r="P247" s="287"/>
      <c r="Q247" s="287"/>
      <c r="R247" s="287"/>
      <c r="S247" s="287"/>
      <c r="T247" s="287"/>
      <c r="U247" s="287"/>
      <c r="V247" s="287"/>
      <c r="W247" s="287"/>
      <c r="X247" s="287"/>
      <c r="Y247" s="287"/>
      <c r="Z247" s="287"/>
    </row>
    <row r="248" customFormat="false" ht="12.75" hidden="false" customHeight="true" outlineLevel="0" collapsed="false">
      <c r="A248" s="287"/>
      <c r="B248" s="287"/>
      <c r="C248" s="287"/>
      <c r="D248" s="287"/>
      <c r="E248" s="287"/>
      <c r="F248" s="287"/>
      <c r="G248" s="287"/>
      <c r="H248" s="287"/>
      <c r="I248" s="287"/>
      <c r="J248" s="287"/>
      <c r="K248" s="287"/>
      <c r="L248" s="287"/>
      <c r="M248" s="287"/>
      <c r="N248" s="287"/>
      <c r="O248" s="287"/>
      <c r="P248" s="287"/>
      <c r="Q248" s="287"/>
      <c r="R248" s="287"/>
      <c r="S248" s="287"/>
      <c r="T248" s="287"/>
      <c r="U248" s="287"/>
      <c r="V248" s="287"/>
      <c r="W248" s="287"/>
      <c r="X248" s="287"/>
      <c r="Y248" s="287"/>
      <c r="Z248" s="287"/>
    </row>
    <row r="249" customFormat="false" ht="12.75" hidden="false" customHeight="true" outlineLevel="0" collapsed="false">
      <c r="A249" s="287"/>
      <c r="B249" s="287"/>
      <c r="C249" s="287"/>
      <c r="D249" s="287"/>
      <c r="E249" s="287"/>
      <c r="F249" s="287"/>
      <c r="G249" s="287"/>
      <c r="H249" s="287"/>
      <c r="I249" s="287"/>
      <c r="J249" s="287"/>
      <c r="K249" s="287"/>
      <c r="L249" s="287"/>
      <c r="M249" s="287"/>
      <c r="N249" s="287"/>
      <c r="O249" s="287"/>
      <c r="P249" s="287"/>
      <c r="Q249" s="287"/>
      <c r="R249" s="287"/>
      <c r="S249" s="287"/>
      <c r="T249" s="287"/>
      <c r="U249" s="287"/>
      <c r="V249" s="287"/>
      <c r="W249" s="287"/>
      <c r="X249" s="287"/>
      <c r="Y249" s="287"/>
      <c r="Z249" s="287"/>
    </row>
    <row r="250" customFormat="false" ht="12.75" hidden="false" customHeight="true" outlineLevel="0" collapsed="false">
      <c r="A250" s="287"/>
      <c r="B250" s="287"/>
      <c r="C250" s="287"/>
      <c r="D250" s="287"/>
      <c r="E250" s="287"/>
      <c r="F250" s="287"/>
      <c r="G250" s="287"/>
      <c r="H250" s="287"/>
      <c r="I250" s="287"/>
      <c r="J250" s="287"/>
      <c r="K250" s="287"/>
      <c r="L250" s="287"/>
      <c r="M250" s="287"/>
      <c r="N250" s="287"/>
      <c r="O250" s="287"/>
      <c r="P250" s="287"/>
      <c r="Q250" s="287"/>
      <c r="R250" s="287"/>
      <c r="S250" s="287"/>
      <c r="T250" s="287"/>
      <c r="U250" s="287"/>
      <c r="V250" s="287"/>
      <c r="W250" s="287"/>
      <c r="X250" s="287"/>
      <c r="Y250" s="287"/>
      <c r="Z250" s="287"/>
    </row>
    <row r="251" customFormat="false" ht="12.75" hidden="false" customHeight="true" outlineLevel="0" collapsed="false">
      <c r="A251" s="287"/>
      <c r="B251" s="287"/>
      <c r="C251" s="287"/>
      <c r="D251" s="287"/>
      <c r="E251" s="287"/>
      <c r="F251" s="287"/>
      <c r="G251" s="287"/>
      <c r="H251" s="287"/>
      <c r="I251" s="287"/>
      <c r="J251" s="287"/>
      <c r="K251" s="287"/>
      <c r="L251" s="287"/>
      <c r="M251" s="287"/>
      <c r="N251" s="287"/>
      <c r="O251" s="287"/>
      <c r="P251" s="287"/>
      <c r="Q251" s="287"/>
      <c r="R251" s="287"/>
      <c r="S251" s="287"/>
      <c r="T251" s="287"/>
      <c r="U251" s="287"/>
      <c r="V251" s="287"/>
      <c r="W251" s="287"/>
      <c r="X251" s="287"/>
      <c r="Y251" s="287"/>
      <c r="Z251" s="287"/>
    </row>
    <row r="252" customFormat="false" ht="12.75" hidden="false" customHeight="true" outlineLevel="0" collapsed="false">
      <c r="A252" s="287"/>
      <c r="B252" s="287"/>
      <c r="C252" s="287"/>
      <c r="D252" s="287"/>
      <c r="E252" s="287"/>
      <c r="F252" s="287"/>
      <c r="G252" s="287"/>
      <c r="H252" s="287"/>
      <c r="I252" s="287"/>
      <c r="J252" s="287"/>
      <c r="K252" s="287"/>
      <c r="L252" s="287"/>
      <c r="M252" s="287"/>
      <c r="N252" s="287"/>
      <c r="O252" s="287"/>
      <c r="P252" s="287"/>
      <c r="Q252" s="287"/>
      <c r="R252" s="287"/>
      <c r="S252" s="287"/>
      <c r="T252" s="287"/>
      <c r="U252" s="287"/>
      <c r="V252" s="287"/>
      <c r="W252" s="287"/>
      <c r="X252" s="287"/>
      <c r="Y252" s="287"/>
      <c r="Z252" s="287"/>
    </row>
    <row r="253" customFormat="false" ht="12.75" hidden="false" customHeight="true" outlineLevel="0" collapsed="false">
      <c r="A253" s="287"/>
      <c r="B253" s="287"/>
      <c r="C253" s="287"/>
      <c r="D253" s="287"/>
      <c r="E253" s="287"/>
      <c r="F253" s="287"/>
      <c r="G253" s="287"/>
      <c r="H253" s="287"/>
      <c r="I253" s="287"/>
      <c r="J253" s="287"/>
      <c r="K253" s="287"/>
      <c r="L253" s="287"/>
      <c r="M253" s="287"/>
      <c r="N253" s="287"/>
      <c r="O253" s="287"/>
      <c r="P253" s="287"/>
      <c r="Q253" s="287"/>
      <c r="R253" s="287"/>
      <c r="S253" s="287"/>
      <c r="T253" s="287"/>
      <c r="U253" s="287"/>
      <c r="V253" s="287"/>
      <c r="W253" s="287"/>
      <c r="X253" s="287"/>
      <c r="Y253" s="287"/>
      <c r="Z253" s="287"/>
    </row>
    <row r="254" customFormat="false" ht="12.75" hidden="false" customHeight="true" outlineLevel="0" collapsed="false">
      <c r="A254" s="287"/>
      <c r="B254" s="287"/>
      <c r="C254" s="287"/>
      <c r="D254" s="287"/>
      <c r="E254" s="287"/>
      <c r="F254" s="287"/>
      <c r="G254" s="287"/>
      <c r="H254" s="287"/>
      <c r="I254" s="287"/>
      <c r="J254" s="287"/>
      <c r="K254" s="287"/>
      <c r="L254" s="287"/>
      <c r="M254" s="287"/>
      <c r="N254" s="287"/>
      <c r="O254" s="287"/>
      <c r="P254" s="287"/>
      <c r="Q254" s="287"/>
      <c r="R254" s="287"/>
      <c r="S254" s="287"/>
      <c r="T254" s="287"/>
      <c r="U254" s="287"/>
      <c r="V254" s="287"/>
      <c r="W254" s="287"/>
      <c r="X254" s="287"/>
      <c r="Y254" s="287"/>
      <c r="Z254" s="287"/>
    </row>
    <row r="255" customFormat="false" ht="12.75" hidden="false" customHeight="true" outlineLevel="0" collapsed="false">
      <c r="A255" s="287"/>
      <c r="B255" s="287"/>
      <c r="C255" s="287"/>
      <c r="D255" s="287"/>
      <c r="E255" s="287"/>
      <c r="F255" s="287"/>
      <c r="G255" s="287"/>
      <c r="H255" s="287"/>
      <c r="I255" s="287"/>
      <c r="J255" s="287"/>
      <c r="K255" s="287"/>
      <c r="L255" s="287"/>
      <c r="M255" s="287"/>
      <c r="N255" s="287"/>
      <c r="O255" s="287"/>
      <c r="P255" s="287"/>
      <c r="Q255" s="287"/>
      <c r="R255" s="287"/>
      <c r="S255" s="287"/>
      <c r="T255" s="287"/>
      <c r="U255" s="287"/>
      <c r="V255" s="287"/>
      <c r="W255" s="287"/>
      <c r="X255" s="287"/>
      <c r="Y255" s="287"/>
      <c r="Z255" s="287"/>
    </row>
    <row r="256" customFormat="false" ht="12.75" hidden="false" customHeight="true" outlineLevel="0" collapsed="false">
      <c r="A256" s="287"/>
      <c r="B256" s="287"/>
      <c r="C256" s="287"/>
      <c r="D256" s="287"/>
      <c r="E256" s="287"/>
      <c r="F256" s="287"/>
      <c r="G256" s="287"/>
      <c r="H256" s="287"/>
      <c r="I256" s="287"/>
      <c r="J256" s="287"/>
      <c r="K256" s="287"/>
      <c r="L256" s="287"/>
      <c r="M256" s="287"/>
      <c r="N256" s="287"/>
      <c r="O256" s="287"/>
      <c r="P256" s="287"/>
      <c r="Q256" s="287"/>
      <c r="R256" s="287"/>
      <c r="S256" s="287"/>
      <c r="T256" s="287"/>
      <c r="U256" s="287"/>
      <c r="V256" s="287"/>
      <c r="W256" s="287"/>
      <c r="X256" s="287"/>
      <c r="Y256" s="287"/>
      <c r="Z256" s="287"/>
    </row>
    <row r="257" customFormat="false" ht="12.75" hidden="false" customHeight="true" outlineLevel="0" collapsed="false">
      <c r="A257" s="287"/>
      <c r="B257" s="287"/>
      <c r="C257" s="287"/>
      <c r="D257" s="287"/>
      <c r="E257" s="287"/>
      <c r="F257" s="287"/>
      <c r="G257" s="287"/>
      <c r="H257" s="287"/>
      <c r="I257" s="287"/>
      <c r="J257" s="287"/>
      <c r="K257" s="287"/>
      <c r="L257" s="287"/>
      <c r="M257" s="287"/>
      <c r="N257" s="287"/>
      <c r="O257" s="287"/>
      <c r="P257" s="287"/>
      <c r="Q257" s="287"/>
      <c r="R257" s="287"/>
      <c r="S257" s="287"/>
      <c r="T257" s="287"/>
      <c r="U257" s="287"/>
      <c r="V257" s="287"/>
      <c r="W257" s="287"/>
      <c r="X257" s="287"/>
      <c r="Y257" s="287"/>
      <c r="Z257" s="287"/>
    </row>
    <row r="258" customFormat="false" ht="12.75" hidden="false" customHeight="true" outlineLevel="0" collapsed="false">
      <c r="A258" s="287"/>
      <c r="B258" s="287"/>
      <c r="C258" s="287"/>
      <c r="D258" s="287"/>
      <c r="E258" s="287"/>
      <c r="F258" s="287"/>
      <c r="G258" s="287"/>
      <c r="H258" s="287"/>
      <c r="I258" s="287"/>
      <c r="J258" s="287"/>
      <c r="K258" s="287"/>
      <c r="L258" s="287"/>
      <c r="M258" s="287"/>
      <c r="N258" s="287"/>
      <c r="O258" s="287"/>
      <c r="P258" s="287"/>
      <c r="Q258" s="287"/>
      <c r="R258" s="287"/>
      <c r="S258" s="287"/>
      <c r="T258" s="287"/>
      <c r="U258" s="287"/>
      <c r="V258" s="287"/>
      <c r="W258" s="287"/>
      <c r="X258" s="287"/>
      <c r="Y258" s="287"/>
      <c r="Z258" s="287"/>
    </row>
    <row r="259" customFormat="false" ht="12.75" hidden="false" customHeight="true" outlineLevel="0" collapsed="false">
      <c r="A259" s="287"/>
      <c r="B259" s="287"/>
      <c r="C259" s="287"/>
      <c r="D259" s="287"/>
      <c r="E259" s="287"/>
      <c r="F259" s="287"/>
      <c r="G259" s="287"/>
      <c r="H259" s="287"/>
      <c r="I259" s="287"/>
      <c r="J259" s="287"/>
      <c r="K259" s="287"/>
      <c r="L259" s="287"/>
      <c r="M259" s="287"/>
      <c r="N259" s="287"/>
      <c r="O259" s="287"/>
      <c r="P259" s="287"/>
      <c r="Q259" s="287"/>
      <c r="R259" s="287"/>
      <c r="S259" s="287"/>
      <c r="T259" s="287"/>
      <c r="U259" s="287"/>
      <c r="V259" s="287"/>
      <c r="W259" s="287"/>
      <c r="X259" s="287"/>
      <c r="Y259" s="287"/>
      <c r="Z259" s="287"/>
    </row>
    <row r="260" customFormat="false" ht="12.75" hidden="false" customHeight="true" outlineLevel="0" collapsed="false">
      <c r="A260" s="287"/>
      <c r="B260" s="287"/>
      <c r="C260" s="287"/>
      <c r="D260" s="287"/>
      <c r="E260" s="287"/>
      <c r="F260" s="287"/>
      <c r="G260" s="287"/>
      <c r="H260" s="287"/>
      <c r="I260" s="287"/>
      <c r="J260" s="287"/>
      <c r="K260" s="287"/>
      <c r="L260" s="287"/>
      <c r="M260" s="287"/>
      <c r="N260" s="287"/>
      <c r="O260" s="287"/>
      <c r="P260" s="287"/>
      <c r="Q260" s="287"/>
      <c r="R260" s="287"/>
      <c r="S260" s="287"/>
      <c r="T260" s="287"/>
      <c r="U260" s="287"/>
      <c r="V260" s="287"/>
      <c r="W260" s="287"/>
      <c r="X260" s="287"/>
      <c r="Y260" s="287"/>
      <c r="Z260" s="287"/>
    </row>
    <row r="261" customFormat="false" ht="12.75" hidden="false" customHeight="true" outlineLevel="0" collapsed="false">
      <c r="A261" s="287"/>
      <c r="B261" s="287"/>
      <c r="C261" s="287"/>
      <c r="D261" s="287"/>
      <c r="E261" s="287"/>
      <c r="F261" s="287"/>
      <c r="G261" s="287"/>
      <c r="H261" s="287"/>
      <c r="I261" s="287"/>
      <c r="J261" s="287"/>
      <c r="K261" s="287"/>
      <c r="L261" s="287"/>
      <c r="M261" s="287"/>
      <c r="N261" s="287"/>
      <c r="O261" s="287"/>
      <c r="P261" s="287"/>
      <c r="Q261" s="287"/>
      <c r="R261" s="287"/>
      <c r="S261" s="287"/>
      <c r="T261" s="287"/>
      <c r="U261" s="287"/>
      <c r="V261" s="287"/>
      <c r="W261" s="287"/>
      <c r="X261" s="287"/>
      <c r="Y261" s="287"/>
      <c r="Z261" s="287"/>
    </row>
    <row r="262" customFormat="false" ht="12.75" hidden="false" customHeight="true" outlineLevel="0" collapsed="false">
      <c r="A262" s="287"/>
      <c r="B262" s="287"/>
      <c r="C262" s="287"/>
      <c r="D262" s="287"/>
      <c r="E262" s="287"/>
      <c r="F262" s="287"/>
      <c r="G262" s="287"/>
      <c r="H262" s="287"/>
      <c r="I262" s="287"/>
      <c r="J262" s="287"/>
      <c r="K262" s="287"/>
      <c r="L262" s="287"/>
      <c r="M262" s="287"/>
      <c r="N262" s="287"/>
      <c r="O262" s="287"/>
      <c r="P262" s="287"/>
      <c r="Q262" s="287"/>
      <c r="R262" s="287"/>
      <c r="S262" s="287"/>
      <c r="T262" s="287"/>
      <c r="U262" s="287"/>
      <c r="V262" s="287"/>
      <c r="W262" s="287"/>
      <c r="X262" s="287"/>
      <c r="Y262" s="287"/>
      <c r="Z262" s="287"/>
    </row>
    <row r="263" customFormat="false" ht="15.75" hidden="false" customHeight="true" outlineLevel="0" collapsed="false">
      <c r="A263" s="13"/>
      <c r="B263" s="13"/>
      <c r="C263" s="13"/>
      <c r="D263" s="13"/>
      <c r="E263" s="13"/>
      <c r="F263" s="13"/>
      <c r="G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customFormat="false" ht="15.75" hidden="false" customHeight="true" outlineLevel="0" collapsed="false">
      <c r="A264" s="13"/>
      <c r="B264" s="13"/>
      <c r="C264" s="13"/>
      <c r="D264" s="13"/>
      <c r="E264" s="13"/>
      <c r="F264" s="13"/>
      <c r="G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customFormat="false" ht="15.75" hidden="false" customHeight="true" outlineLevel="0" collapsed="false">
      <c r="A265" s="13"/>
      <c r="B265" s="13"/>
      <c r="C265" s="13"/>
      <c r="D265" s="13"/>
      <c r="E265" s="13"/>
      <c r="F265" s="13"/>
      <c r="G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customFormat="false" ht="15.75" hidden="false" customHeight="true" outlineLevel="0" collapsed="false">
      <c r="A266" s="13"/>
      <c r="B266" s="13"/>
      <c r="C266" s="13"/>
      <c r="D266" s="13"/>
      <c r="E266" s="13"/>
      <c r="F266" s="13"/>
      <c r="G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customFormat="false" ht="15.75" hidden="false" customHeight="true" outlineLevel="0" collapsed="false">
      <c r="A267" s="13"/>
      <c r="B267" s="13"/>
      <c r="C267" s="13"/>
      <c r="D267" s="13"/>
      <c r="E267" s="13"/>
      <c r="F267" s="13"/>
      <c r="G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customFormat="false" ht="15.75" hidden="false" customHeight="true" outlineLevel="0" collapsed="false">
      <c r="A268" s="13"/>
      <c r="B268" s="13"/>
      <c r="C268" s="13"/>
      <c r="D268" s="13"/>
      <c r="E268" s="13"/>
      <c r="F268" s="13"/>
      <c r="G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customFormat="false" ht="15.75" hidden="false" customHeight="true" outlineLevel="0" collapsed="false">
      <c r="A269" s="13"/>
      <c r="B269" s="13"/>
      <c r="C269" s="13"/>
      <c r="D269" s="13"/>
      <c r="E269" s="13"/>
      <c r="F269" s="13"/>
      <c r="G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customFormat="false" ht="15.75" hidden="false" customHeight="true" outlineLevel="0" collapsed="false">
      <c r="A270" s="13"/>
      <c r="B270" s="13"/>
      <c r="C270" s="13"/>
      <c r="D270" s="13"/>
      <c r="E270" s="13"/>
      <c r="F270" s="13"/>
      <c r="G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customFormat="false" ht="15.75" hidden="false" customHeight="true" outlineLevel="0" collapsed="false">
      <c r="A271" s="13"/>
      <c r="B271" s="13"/>
      <c r="C271" s="13"/>
      <c r="D271" s="13"/>
      <c r="E271" s="13"/>
      <c r="F271" s="13"/>
      <c r="G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customFormat="false" ht="15.75" hidden="false" customHeight="true" outlineLevel="0" collapsed="false">
      <c r="A272" s="13"/>
      <c r="B272" s="13"/>
      <c r="C272" s="13"/>
      <c r="D272" s="13"/>
      <c r="E272" s="13"/>
      <c r="F272" s="13"/>
      <c r="G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customFormat="false" ht="15.75" hidden="false" customHeight="true" outlineLevel="0" collapsed="false">
      <c r="A273" s="13"/>
      <c r="B273" s="13"/>
      <c r="C273" s="13"/>
      <c r="D273" s="13"/>
      <c r="E273" s="13"/>
      <c r="F273" s="13"/>
      <c r="G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customFormat="false" ht="15.75" hidden="false" customHeight="true" outlineLevel="0" collapsed="false">
      <c r="A274" s="13"/>
      <c r="B274" s="13"/>
      <c r="C274" s="13"/>
      <c r="D274" s="13"/>
      <c r="E274" s="13"/>
      <c r="F274" s="13"/>
      <c r="G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customFormat="false" ht="15.75" hidden="false" customHeight="true" outlineLevel="0" collapsed="false">
      <c r="A275" s="13"/>
      <c r="B275" s="13"/>
      <c r="C275" s="13"/>
      <c r="D275" s="13"/>
      <c r="E275" s="13"/>
      <c r="F275" s="13"/>
      <c r="G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customFormat="false" ht="15.75" hidden="false" customHeight="true" outlineLevel="0" collapsed="false">
      <c r="A276" s="13"/>
      <c r="B276" s="13"/>
      <c r="C276" s="13"/>
      <c r="D276" s="13"/>
      <c r="E276" s="13"/>
      <c r="F276" s="13"/>
      <c r="G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customFormat="false" ht="15.75" hidden="false" customHeight="true" outlineLevel="0" collapsed="false">
      <c r="A277" s="13"/>
      <c r="B277" s="13"/>
      <c r="C277" s="13"/>
      <c r="D277" s="13"/>
      <c r="E277" s="13"/>
      <c r="F277" s="13"/>
      <c r="G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customFormat="false" ht="15.75" hidden="false" customHeight="true" outlineLevel="0" collapsed="false">
      <c r="A278" s="13"/>
      <c r="B278" s="13"/>
      <c r="C278" s="13"/>
      <c r="D278" s="13"/>
      <c r="E278" s="13"/>
      <c r="F278" s="13"/>
      <c r="G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customFormat="false" ht="15.75" hidden="false" customHeight="true" outlineLevel="0" collapsed="false">
      <c r="A279" s="13"/>
      <c r="B279" s="13"/>
      <c r="C279" s="13"/>
      <c r="D279" s="13"/>
      <c r="E279" s="13"/>
      <c r="F279" s="13"/>
      <c r="G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customFormat="false" ht="15.75" hidden="false" customHeight="true" outlineLevel="0" collapsed="false">
      <c r="A280" s="13"/>
      <c r="B280" s="13"/>
      <c r="C280" s="13"/>
      <c r="D280" s="13"/>
      <c r="E280" s="13"/>
      <c r="F280" s="13"/>
      <c r="G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customFormat="false" ht="15.75" hidden="false" customHeight="true" outlineLevel="0" collapsed="false">
      <c r="A281" s="13"/>
      <c r="B281" s="13"/>
      <c r="C281" s="13"/>
      <c r="D281" s="13"/>
      <c r="E281" s="13"/>
      <c r="F281" s="13"/>
      <c r="G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customFormat="false" ht="15.75" hidden="false" customHeight="true" outlineLevel="0" collapsed="false">
      <c r="A282" s="13"/>
      <c r="B282" s="13"/>
      <c r="C282" s="13"/>
      <c r="D282" s="13"/>
      <c r="E282" s="13"/>
      <c r="F282" s="13"/>
      <c r="G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customFormat="false" ht="15.75" hidden="false" customHeight="true" outlineLevel="0" collapsed="false">
      <c r="A283" s="13"/>
      <c r="B283" s="13"/>
      <c r="C283" s="13"/>
      <c r="D283" s="13"/>
      <c r="E283" s="13"/>
      <c r="F283" s="13"/>
      <c r="G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customFormat="false" ht="15.75" hidden="false" customHeight="true" outlineLevel="0" collapsed="false">
      <c r="A284" s="13"/>
      <c r="B284" s="13"/>
      <c r="C284" s="13"/>
      <c r="D284" s="13"/>
      <c r="E284" s="13"/>
      <c r="F284" s="13"/>
      <c r="G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customFormat="false" ht="15.75" hidden="false" customHeight="true" outlineLevel="0" collapsed="false">
      <c r="A285" s="13"/>
      <c r="B285" s="13"/>
      <c r="C285" s="13"/>
      <c r="D285" s="13"/>
      <c r="E285" s="13"/>
      <c r="F285" s="13"/>
      <c r="G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customFormat="false" ht="15.75" hidden="false" customHeight="true" outlineLevel="0" collapsed="false">
      <c r="A286" s="13"/>
      <c r="B286" s="13"/>
      <c r="C286" s="13"/>
      <c r="D286" s="13"/>
      <c r="E286" s="13"/>
      <c r="F286" s="13"/>
      <c r="G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customFormat="false" ht="15.75" hidden="false" customHeight="true" outlineLevel="0" collapsed="false">
      <c r="A287" s="13"/>
      <c r="B287" s="13"/>
      <c r="C287" s="13"/>
      <c r="D287" s="13"/>
      <c r="E287" s="13"/>
      <c r="F287" s="13"/>
      <c r="G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customFormat="false" ht="15.75" hidden="false" customHeight="true" outlineLevel="0" collapsed="false">
      <c r="A288" s="13"/>
      <c r="B288" s="13"/>
      <c r="C288" s="13"/>
      <c r="D288" s="13"/>
      <c r="E288" s="13"/>
      <c r="F288" s="13"/>
      <c r="G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customFormat="false" ht="15.75" hidden="false" customHeight="true" outlineLevel="0" collapsed="false">
      <c r="A289" s="13"/>
      <c r="B289" s="13"/>
      <c r="C289" s="13"/>
      <c r="D289" s="13"/>
      <c r="E289" s="13"/>
      <c r="F289" s="13"/>
      <c r="G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customFormat="false" ht="15.75" hidden="false" customHeight="true" outlineLevel="0" collapsed="false">
      <c r="A290" s="13"/>
      <c r="B290" s="13"/>
      <c r="C290" s="13"/>
      <c r="D290" s="13"/>
      <c r="E290" s="13"/>
      <c r="F290" s="13"/>
      <c r="G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customFormat="false" ht="15.75" hidden="false" customHeight="true" outlineLevel="0" collapsed="false">
      <c r="A291" s="13"/>
      <c r="B291" s="13"/>
      <c r="C291" s="13"/>
      <c r="D291" s="13"/>
      <c r="E291" s="13"/>
      <c r="F291" s="13"/>
      <c r="G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customFormat="false" ht="15.75" hidden="false" customHeight="true" outlineLevel="0" collapsed="false">
      <c r="A292" s="13"/>
      <c r="B292" s="13"/>
      <c r="C292" s="13"/>
      <c r="D292" s="13"/>
      <c r="E292" s="13"/>
      <c r="F292" s="13"/>
      <c r="G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customFormat="false" ht="15.75" hidden="false" customHeight="true" outlineLevel="0" collapsed="false">
      <c r="A293" s="13"/>
      <c r="B293" s="13"/>
      <c r="C293" s="13"/>
      <c r="D293" s="13"/>
      <c r="E293" s="13"/>
      <c r="F293" s="13"/>
      <c r="G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customFormat="false" ht="15.75" hidden="false" customHeight="true" outlineLevel="0" collapsed="false">
      <c r="A294" s="13"/>
      <c r="B294" s="13"/>
      <c r="C294" s="13"/>
      <c r="D294" s="13"/>
      <c r="E294" s="13"/>
      <c r="F294" s="13"/>
      <c r="G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customFormat="false" ht="15.75" hidden="false" customHeight="true" outlineLevel="0" collapsed="false">
      <c r="A295" s="13"/>
      <c r="B295" s="13"/>
      <c r="C295" s="13"/>
      <c r="D295" s="13"/>
      <c r="E295" s="13"/>
      <c r="F295" s="13"/>
      <c r="G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customFormat="false" ht="15.75" hidden="false" customHeight="true" outlineLevel="0" collapsed="false">
      <c r="A296" s="13"/>
      <c r="B296" s="13"/>
      <c r="C296" s="13"/>
      <c r="D296" s="13"/>
      <c r="E296" s="13"/>
      <c r="F296" s="13"/>
      <c r="G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customFormat="false" ht="15.75" hidden="false" customHeight="true" outlineLevel="0" collapsed="false">
      <c r="A297" s="13"/>
      <c r="B297" s="13"/>
      <c r="C297" s="13"/>
      <c r="D297" s="13"/>
      <c r="E297" s="13"/>
      <c r="F297" s="13"/>
      <c r="G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customFormat="false" ht="15.75" hidden="false" customHeight="true" outlineLevel="0" collapsed="false">
      <c r="A298" s="13"/>
      <c r="B298" s="13"/>
      <c r="C298" s="13"/>
      <c r="D298" s="13"/>
      <c r="E298" s="13"/>
      <c r="F298" s="13"/>
      <c r="G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customFormat="false" ht="15.75" hidden="false" customHeight="true" outlineLevel="0" collapsed="false">
      <c r="A299" s="13"/>
      <c r="B299" s="13"/>
      <c r="C299" s="13"/>
      <c r="D299" s="13"/>
      <c r="E299" s="13"/>
      <c r="F299" s="13"/>
      <c r="G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customFormat="false" ht="15.75" hidden="false" customHeight="true" outlineLevel="0" collapsed="false">
      <c r="A300" s="13"/>
      <c r="B300" s="13"/>
      <c r="C300" s="13"/>
      <c r="D300" s="13"/>
      <c r="E300" s="13"/>
      <c r="F300" s="13"/>
      <c r="G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customFormat="false" ht="15.75" hidden="false" customHeight="true" outlineLevel="0" collapsed="false">
      <c r="A301" s="13"/>
      <c r="B301" s="13"/>
      <c r="C301" s="13"/>
      <c r="D301" s="13"/>
      <c r="E301" s="13"/>
      <c r="F301" s="13"/>
      <c r="G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customFormat="false" ht="15.75" hidden="false" customHeight="true" outlineLevel="0" collapsed="false">
      <c r="A302" s="13"/>
      <c r="B302" s="13"/>
      <c r="C302" s="13"/>
      <c r="D302" s="13"/>
      <c r="E302" s="13"/>
      <c r="F302" s="13"/>
      <c r="G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customFormat="false" ht="15.75" hidden="false" customHeight="true" outlineLevel="0" collapsed="false">
      <c r="A303" s="13"/>
      <c r="B303" s="13"/>
      <c r="C303" s="13"/>
      <c r="D303" s="13"/>
      <c r="E303" s="13"/>
      <c r="F303" s="13"/>
      <c r="G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customFormat="false" ht="15.75" hidden="false" customHeight="true" outlineLevel="0" collapsed="false">
      <c r="A304" s="13"/>
      <c r="B304" s="13"/>
      <c r="C304" s="13"/>
      <c r="D304" s="13"/>
      <c r="E304" s="13"/>
      <c r="F304" s="13"/>
      <c r="G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customFormat="false" ht="15.75" hidden="false" customHeight="true" outlineLevel="0" collapsed="false">
      <c r="A305" s="13"/>
      <c r="B305" s="13"/>
      <c r="C305" s="13"/>
      <c r="D305" s="13"/>
      <c r="E305" s="13"/>
      <c r="F305" s="13"/>
      <c r="G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customFormat="false" ht="15.75" hidden="false" customHeight="true" outlineLevel="0" collapsed="false">
      <c r="A306" s="13"/>
      <c r="B306" s="13"/>
      <c r="C306" s="13"/>
      <c r="D306" s="13"/>
      <c r="E306" s="13"/>
      <c r="F306" s="13"/>
      <c r="G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customFormat="false" ht="15.75" hidden="false" customHeight="true" outlineLevel="0" collapsed="false">
      <c r="A307" s="13"/>
      <c r="B307" s="13"/>
      <c r="C307" s="13"/>
      <c r="D307" s="13"/>
      <c r="E307" s="13"/>
      <c r="F307" s="13"/>
      <c r="G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customFormat="false" ht="15.75" hidden="false" customHeight="true" outlineLevel="0" collapsed="false">
      <c r="A308" s="13"/>
      <c r="B308" s="13"/>
      <c r="C308" s="13"/>
      <c r="D308" s="13"/>
      <c r="E308" s="13"/>
      <c r="F308" s="13"/>
      <c r="G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customFormat="false" ht="15.75" hidden="false" customHeight="true" outlineLevel="0" collapsed="false">
      <c r="A309" s="13"/>
      <c r="B309" s="13"/>
      <c r="C309" s="13"/>
      <c r="D309" s="13"/>
      <c r="E309" s="13"/>
      <c r="F309" s="13"/>
      <c r="G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customFormat="false" ht="15.75" hidden="false" customHeight="true" outlineLevel="0" collapsed="false">
      <c r="A310" s="13"/>
      <c r="B310" s="13"/>
      <c r="C310" s="13"/>
      <c r="D310" s="13"/>
      <c r="E310" s="13"/>
      <c r="F310" s="13"/>
      <c r="G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customFormat="false" ht="15.75" hidden="false" customHeight="true" outlineLevel="0" collapsed="false">
      <c r="A311" s="13"/>
      <c r="B311" s="13"/>
      <c r="C311" s="13"/>
      <c r="D311" s="13"/>
      <c r="E311" s="13"/>
      <c r="F311" s="13"/>
      <c r="G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customFormat="false" ht="15.75" hidden="false" customHeight="true" outlineLevel="0" collapsed="false">
      <c r="A312" s="13"/>
      <c r="B312" s="13"/>
      <c r="C312" s="13"/>
      <c r="D312" s="13"/>
      <c r="E312" s="13"/>
      <c r="F312" s="13"/>
      <c r="G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customFormat="false" ht="15.75" hidden="false" customHeight="true" outlineLevel="0" collapsed="false">
      <c r="A313" s="13"/>
      <c r="B313" s="13"/>
      <c r="C313" s="13"/>
      <c r="D313" s="13"/>
      <c r="E313" s="13"/>
      <c r="F313" s="13"/>
      <c r="G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customFormat="false" ht="15.75" hidden="false" customHeight="true" outlineLevel="0" collapsed="false">
      <c r="A314" s="13"/>
      <c r="B314" s="13"/>
      <c r="C314" s="13"/>
      <c r="D314" s="13"/>
      <c r="E314" s="13"/>
      <c r="F314" s="13"/>
      <c r="G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customFormat="false" ht="15.75" hidden="false" customHeight="true" outlineLevel="0" collapsed="false">
      <c r="A315" s="13"/>
      <c r="B315" s="13"/>
      <c r="C315" s="13"/>
      <c r="D315" s="13"/>
      <c r="E315" s="13"/>
      <c r="F315" s="13"/>
      <c r="G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customFormat="false" ht="15.75" hidden="false" customHeight="true" outlineLevel="0" collapsed="false">
      <c r="A316" s="13"/>
      <c r="B316" s="13"/>
      <c r="C316" s="13"/>
      <c r="D316" s="13"/>
      <c r="E316" s="13"/>
      <c r="F316" s="13"/>
      <c r="G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customFormat="false" ht="15.75" hidden="false" customHeight="true" outlineLevel="0" collapsed="false">
      <c r="A317" s="13"/>
      <c r="B317" s="13"/>
      <c r="C317" s="13"/>
      <c r="D317" s="13"/>
      <c r="E317" s="13"/>
      <c r="F317" s="13"/>
      <c r="G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customFormat="false" ht="15.75" hidden="false" customHeight="true" outlineLevel="0" collapsed="false">
      <c r="A318" s="13"/>
      <c r="B318" s="13"/>
      <c r="C318" s="13"/>
      <c r="D318" s="13"/>
      <c r="E318" s="13"/>
      <c r="F318" s="13"/>
      <c r="G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customFormat="false" ht="15.75" hidden="false" customHeight="true" outlineLevel="0" collapsed="false">
      <c r="A319" s="13"/>
      <c r="B319" s="13"/>
      <c r="C319" s="13"/>
      <c r="D319" s="13"/>
      <c r="E319" s="13"/>
      <c r="F319" s="13"/>
      <c r="G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customFormat="false" ht="15.75" hidden="false" customHeight="true" outlineLevel="0" collapsed="false">
      <c r="A320" s="13"/>
      <c r="B320" s="13"/>
      <c r="C320" s="13"/>
      <c r="D320" s="13"/>
      <c r="E320" s="13"/>
      <c r="F320" s="13"/>
      <c r="G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customFormat="false" ht="15.75" hidden="false" customHeight="true" outlineLevel="0" collapsed="false">
      <c r="A321" s="13"/>
      <c r="B321" s="13"/>
      <c r="C321" s="13"/>
      <c r="D321" s="13"/>
      <c r="E321" s="13"/>
      <c r="F321" s="13"/>
      <c r="G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customFormat="false" ht="15.75" hidden="false" customHeight="true" outlineLevel="0" collapsed="false">
      <c r="A322" s="13"/>
      <c r="B322" s="13"/>
      <c r="C322" s="13"/>
      <c r="D322" s="13"/>
      <c r="E322" s="13"/>
      <c r="F322" s="13"/>
      <c r="G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customFormat="false" ht="15.75" hidden="false" customHeight="true" outlineLevel="0" collapsed="false">
      <c r="A323" s="13"/>
      <c r="B323" s="13"/>
      <c r="C323" s="13"/>
      <c r="D323" s="13"/>
      <c r="E323" s="13"/>
      <c r="F323" s="13"/>
      <c r="G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customFormat="false" ht="15.75" hidden="false" customHeight="true" outlineLevel="0" collapsed="false">
      <c r="A324" s="13"/>
      <c r="B324" s="13"/>
      <c r="C324" s="13"/>
      <c r="D324" s="13"/>
      <c r="E324" s="13"/>
      <c r="F324" s="13"/>
      <c r="G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customFormat="false" ht="15.75" hidden="false" customHeight="true" outlineLevel="0" collapsed="false">
      <c r="A325" s="13"/>
      <c r="B325" s="13"/>
      <c r="C325" s="13"/>
      <c r="D325" s="13"/>
      <c r="E325" s="13"/>
      <c r="F325" s="13"/>
      <c r="G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customFormat="false" ht="15.75" hidden="false" customHeight="true" outlineLevel="0" collapsed="false">
      <c r="A326" s="13"/>
      <c r="B326" s="13"/>
      <c r="C326" s="13"/>
      <c r="D326" s="13"/>
      <c r="E326" s="13"/>
      <c r="F326" s="13"/>
      <c r="G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customFormat="false" ht="15.75" hidden="false" customHeight="true" outlineLevel="0" collapsed="false">
      <c r="A327" s="13"/>
      <c r="B327" s="13"/>
      <c r="C327" s="13"/>
      <c r="D327" s="13"/>
      <c r="E327" s="13"/>
      <c r="F327" s="13"/>
      <c r="G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customFormat="false" ht="15.75" hidden="false" customHeight="true" outlineLevel="0" collapsed="false">
      <c r="A328" s="13"/>
      <c r="B328" s="13"/>
      <c r="C328" s="13"/>
      <c r="D328" s="13"/>
      <c r="E328" s="13"/>
      <c r="F328" s="13"/>
      <c r="G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customFormat="false" ht="15.75" hidden="false" customHeight="true" outlineLevel="0" collapsed="false">
      <c r="A329" s="13"/>
      <c r="B329" s="13"/>
      <c r="C329" s="13"/>
      <c r="D329" s="13"/>
      <c r="E329" s="13"/>
      <c r="F329" s="13"/>
      <c r="G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customFormat="false" ht="15.75" hidden="false" customHeight="true" outlineLevel="0" collapsed="false">
      <c r="A330" s="13"/>
      <c r="B330" s="13"/>
      <c r="C330" s="13"/>
      <c r="D330" s="13"/>
      <c r="E330" s="13"/>
      <c r="F330" s="13"/>
      <c r="G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customFormat="false" ht="15.75" hidden="false" customHeight="true" outlineLevel="0" collapsed="false">
      <c r="A331" s="13"/>
      <c r="B331" s="13"/>
      <c r="C331" s="13"/>
      <c r="D331" s="13"/>
      <c r="E331" s="13"/>
      <c r="F331" s="13"/>
      <c r="G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customFormat="false" ht="15.75" hidden="false" customHeight="true" outlineLevel="0" collapsed="false">
      <c r="A332" s="13"/>
      <c r="B332" s="13"/>
      <c r="C332" s="13"/>
      <c r="D332" s="13"/>
      <c r="E332" s="13"/>
      <c r="F332" s="13"/>
      <c r="G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customFormat="false" ht="15.75" hidden="false" customHeight="true" outlineLevel="0" collapsed="false">
      <c r="A333" s="13"/>
      <c r="B333" s="13"/>
      <c r="C333" s="13"/>
      <c r="D333" s="13"/>
      <c r="E333" s="13"/>
      <c r="F333" s="13"/>
      <c r="G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customFormat="false" ht="15.75" hidden="false" customHeight="true" outlineLevel="0" collapsed="false">
      <c r="A334" s="13"/>
      <c r="B334" s="13"/>
      <c r="C334" s="13"/>
      <c r="D334" s="13"/>
      <c r="E334" s="13"/>
      <c r="F334" s="13"/>
      <c r="G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customFormat="false" ht="15.75" hidden="false" customHeight="true" outlineLevel="0" collapsed="false">
      <c r="A335" s="13"/>
      <c r="B335" s="13"/>
      <c r="C335" s="13"/>
      <c r="D335" s="13"/>
      <c r="E335" s="13"/>
      <c r="F335" s="13"/>
      <c r="G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customFormat="false" ht="15.75" hidden="false" customHeight="true" outlineLevel="0" collapsed="false">
      <c r="A336" s="13"/>
      <c r="B336" s="13"/>
      <c r="C336" s="13"/>
      <c r="D336" s="13"/>
      <c r="E336" s="13"/>
      <c r="F336" s="13"/>
      <c r="G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customFormat="false" ht="15.75" hidden="false" customHeight="true" outlineLevel="0" collapsed="false">
      <c r="A337" s="13"/>
      <c r="B337" s="13"/>
      <c r="C337" s="13"/>
      <c r="D337" s="13"/>
      <c r="E337" s="13"/>
      <c r="F337" s="13"/>
      <c r="G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customFormat="false" ht="15.75" hidden="false" customHeight="true" outlineLevel="0" collapsed="false">
      <c r="A338" s="13"/>
      <c r="B338" s="13"/>
      <c r="C338" s="13"/>
      <c r="D338" s="13"/>
      <c r="E338" s="13"/>
      <c r="F338" s="13"/>
      <c r="G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customFormat="false" ht="15.75" hidden="false" customHeight="true" outlineLevel="0" collapsed="false">
      <c r="A339" s="13"/>
      <c r="B339" s="13"/>
      <c r="C339" s="13"/>
      <c r="D339" s="13"/>
      <c r="E339" s="13"/>
      <c r="F339" s="13"/>
      <c r="G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customFormat="false" ht="15.75" hidden="false" customHeight="true" outlineLevel="0" collapsed="false">
      <c r="A340" s="13"/>
      <c r="B340" s="13"/>
      <c r="C340" s="13"/>
      <c r="D340" s="13"/>
      <c r="E340" s="13"/>
      <c r="F340" s="13"/>
      <c r="G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customFormat="false" ht="15.75" hidden="false" customHeight="true" outlineLevel="0" collapsed="false">
      <c r="A341" s="13"/>
      <c r="B341" s="13"/>
      <c r="C341" s="13"/>
      <c r="D341" s="13"/>
      <c r="E341" s="13"/>
      <c r="F341" s="13"/>
      <c r="G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customFormat="false" ht="15.75" hidden="false" customHeight="true" outlineLevel="0" collapsed="false">
      <c r="A342" s="13"/>
      <c r="B342" s="13"/>
      <c r="C342" s="13"/>
      <c r="D342" s="13"/>
      <c r="E342" s="13"/>
      <c r="F342" s="13"/>
      <c r="G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customFormat="false" ht="15.75" hidden="false" customHeight="true" outlineLevel="0" collapsed="false">
      <c r="A343" s="13"/>
      <c r="B343" s="13"/>
      <c r="C343" s="13"/>
      <c r="D343" s="13"/>
      <c r="E343" s="13"/>
      <c r="F343" s="13"/>
      <c r="G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customFormat="false" ht="15.75" hidden="false" customHeight="true" outlineLevel="0" collapsed="false">
      <c r="A344" s="13"/>
      <c r="B344" s="13"/>
      <c r="C344" s="13"/>
      <c r="D344" s="13"/>
      <c r="E344" s="13"/>
      <c r="F344" s="13"/>
      <c r="G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customFormat="false" ht="15.75" hidden="false" customHeight="true" outlineLevel="0" collapsed="false">
      <c r="A345" s="13"/>
      <c r="B345" s="13"/>
      <c r="C345" s="13"/>
      <c r="D345" s="13"/>
      <c r="E345" s="13"/>
      <c r="F345" s="13"/>
      <c r="G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customFormat="false" ht="15.75" hidden="false" customHeight="true" outlineLevel="0" collapsed="false">
      <c r="A346" s="13"/>
      <c r="B346" s="13"/>
      <c r="C346" s="13"/>
      <c r="D346" s="13"/>
      <c r="E346" s="13"/>
      <c r="F346" s="13"/>
      <c r="G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customFormat="false" ht="15.75" hidden="false" customHeight="true" outlineLevel="0" collapsed="false">
      <c r="A347" s="13"/>
      <c r="B347" s="13"/>
      <c r="C347" s="13"/>
      <c r="D347" s="13"/>
      <c r="E347" s="13"/>
      <c r="F347" s="13"/>
      <c r="G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customFormat="false" ht="15.75" hidden="false" customHeight="true" outlineLevel="0" collapsed="false">
      <c r="A348" s="13"/>
      <c r="B348" s="13"/>
      <c r="C348" s="13"/>
      <c r="D348" s="13"/>
      <c r="E348" s="13"/>
      <c r="F348" s="13"/>
      <c r="G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customFormat="false" ht="15.75" hidden="false" customHeight="true" outlineLevel="0" collapsed="false">
      <c r="A349" s="13"/>
      <c r="B349" s="13"/>
      <c r="C349" s="13"/>
      <c r="D349" s="13"/>
      <c r="E349" s="13"/>
      <c r="F349" s="13"/>
      <c r="G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customFormat="false" ht="15.75" hidden="false" customHeight="true" outlineLevel="0" collapsed="false">
      <c r="A350" s="13"/>
      <c r="B350" s="13"/>
      <c r="C350" s="13"/>
      <c r="D350" s="13"/>
      <c r="E350" s="13"/>
      <c r="F350" s="13"/>
      <c r="G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customFormat="false" ht="15.75" hidden="false" customHeight="true" outlineLevel="0" collapsed="false">
      <c r="A351" s="13"/>
      <c r="B351" s="13"/>
      <c r="C351" s="13"/>
      <c r="D351" s="13"/>
      <c r="E351" s="13"/>
      <c r="F351" s="13"/>
      <c r="G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customFormat="false" ht="15.75" hidden="false" customHeight="true" outlineLevel="0" collapsed="false">
      <c r="A352" s="13"/>
      <c r="B352" s="13"/>
      <c r="C352" s="13"/>
      <c r="D352" s="13"/>
      <c r="E352" s="13"/>
      <c r="F352" s="13"/>
      <c r="G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customFormat="false" ht="15.75" hidden="false" customHeight="true" outlineLevel="0" collapsed="false">
      <c r="A353" s="13"/>
      <c r="B353" s="13"/>
      <c r="C353" s="13"/>
      <c r="D353" s="13"/>
      <c r="E353" s="13"/>
      <c r="F353" s="13"/>
      <c r="G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customFormat="false" ht="15.75" hidden="false" customHeight="true" outlineLevel="0" collapsed="false">
      <c r="A354" s="13"/>
      <c r="B354" s="13"/>
      <c r="C354" s="13"/>
      <c r="D354" s="13"/>
      <c r="E354" s="13"/>
      <c r="F354" s="13"/>
      <c r="G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customFormat="false" ht="15.75" hidden="false" customHeight="true" outlineLevel="0" collapsed="false">
      <c r="A355" s="13"/>
      <c r="B355" s="13"/>
      <c r="C355" s="13"/>
      <c r="D355" s="13"/>
      <c r="E355" s="13"/>
      <c r="F355" s="13"/>
      <c r="G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customFormat="false" ht="15.75" hidden="false" customHeight="true" outlineLevel="0" collapsed="false">
      <c r="A356" s="13"/>
      <c r="B356" s="13"/>
      <c r="C356" s="13"/>
      <c r="D356" s="13"/>
      <c r="E356" s="13"/>
      <c r="F356" s="13"/>
      <c r="G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customFormat="false" ht="15.75" hidden="false" customHeight="true" outlineLevel="0" collapsed="false">
      <c r="A357" s="13"/>
      <c r="B357" s="13"/>
      <c r="C357" s="13"/>
      <c r="D357" s="13"/>
      <c r="E357" s="13"/>
      <c r="F357" s="13"/>
      <c r="G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customFormat="false" ht="15.75" hidden="false" customHeight="true" outlineLevel="0" collapsed="false">
      <c r="A358" s="13"/>
      <c r="B358" s="13"/>
      <c r="C358" s="13"/>
      <c r="D358" s="13"/>
      <c r="E358" s="13"/>
      <c r="F358" s="13"/>
      <c r="G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customFormat="false" ht="15.75" hidden="false" customHeight="true" outlineLevel="0" collapsed="false">
      <c r="A359" s="13"/>
      <c r="B359" s="13"/>
      <c r="C359" s="13"/>
      <c r="D359" s="13"/>
      <c r="E359" s="13"/>
      <c r="F359" s="13"/>
      <c r="G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customFormat="false" ht="15.75" hidden="false" customHeight="true" outlineLevel="0" collapsed="false">
      <c r="A360" s="13"/>
      <c r="B360" s="13"/>
      <c r="C360" s="13"/>
      <c r="D360" s="13"/>
      <c r="E360" s="13"/>
      <c r="F360" s="13"/>
      <c r="G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customFormat="false" ht="15.75" hidden="false" customHeight="true" outlineLevel="0" collapsed="false">
      <c r="A361" s="13"/>
      <c r="B361" s="13"/>
      <c r="C361" s="13"/>
      <c r="D361" s="13"/>
      <c r="E361" s="13"/>
      <c r="F361" s="13"/>
      <c r="G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customFormat="false" ht="15.75" hidden="false" customHeight="true" outlineLevel="0" collapsed="false">
      <c r="A362" s="13"/>
      <c r="B362" s="13"/>
      <c r="C362" s="13"/>
      <c r="D362" s="13"/>
      <c r="E362" s="13"/>
      <c r="F362" s="13"/>
      <c r="G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customFormat="false" ht="15.75" hidden="false" customHeight="true" outlineLevel="0" collapsed="false">
      <c r="A363" s="13"/>
      <c r="B363" s="13"/>
      <c r="C363" s="13"/>
      <c r="D363" s="13"/>
      <c r="E363" s="13"/>
      <c r="F363" s="13"/>
      <c r="G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customFormat="false" ht="15.75" hidden="false" customHeight="true" outlineLevel="0" collapsed="false">
      <c r="A364" s="13"/>
      <c r="B364" s="13"/>
      <c r="C364" s="13"/>
      <c r="D364" s="13"/>
      <c r="E364" s="13"/>
      <c r="F364" s="13"/>
      <c r="G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customFormat="false" ht="15.75" hidden="false" customHeight="true" outlineLevel="0" collapsed="false">
      <c r="A365" s="13"/>
      <c r="B365" s="13"/>
      <c r="C365" s="13"/>
      <c r="D365" s="13"/>
      <c r="E365" s="13"/>
      <c r="F365" s="13"/>
      <c r="G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customFormat="false" ht="15.75" hidden="false" customHeight="true" outlineLevel="0" collapsed="false">
      <c r="A366" s="13"/>
      <c r="B366" s="13"/>
      <c r="C366" s="13"/>
      <c r="D366" s="13"/>
      <c r="E366" s="13"/>
      <c r="F366" s="13"/>
      <c r="G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customFormat="false" ht="15.75" hidden="false" customHeight="true" outlineLevel="0" collapsed="false">
      <c r="A367" s="13"/>
      <c r="B367" s="13"/>
      <c r="C367" s="13"/>
      <c r="D367" s="13"/>
      <c r="E367" s="13"/>
      <c r="F367" s="13"/>
      <c r="G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customFormat="false" ht="15.75" hidden="false" customHeight="true" outlineLevel="0" collapsed="false">
      <c r="A368" s="13"/>
      <c r="B368" s="13"/>
      <c r="C368" s="13"/>
      <c r="D368" s="13"/>
      <c r="E368" s="13"/>
      <c r="F368" s="13"/>
      <c r="G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customFormat="false" ht="15.75" hidden="false" customHeight="true" outlineLevel="0" collapsed="false">
      <c r="A369" s="13"/>
      <c r="B369" s="13"/>
      <c r="C369" s="13"/>
      <c r="D369" s="13"/>
      <c r="E369" s="13"/>
      <c r="F369" s="13"/>
      <c r="G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customFormat="false" ht="15.75" hidden="false" customHeight="true" outlineLevel="0" collapsed="false">
      <c r="A370" s="13"/>
      <c r="B370" s="13"/>
      <c r="C370" s="13"/>
      <c r="D370" s="13"/>
      <c r="E370" s="13"/>
      <c r="F370" s="13"/>
      <c r="G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customFormat="false" ht="15.75" hidden="false" customHeight="true" outlineLevel="0" collapsed="false">
      <c r="A371" s="13"/>
      <c r="B371" s="13"/>
      <c r="C371" s="13"/>
      <c r="D371" s="13"/>
      <c r="E371" s="13"/>
      <c r="F371" s="13"/>
      <c r="G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customFormat="false" ht="15.75" hidden="false" customHeight="true" outlineLevel="0" collapsed="false">
      <c r="A372" s="13"/>
      <c r="B372" s="13"/>
      <c r="C372" s="13"/>
      <c r="D372" s="13"/>
      <c r="E372" s="13"/>
      <c r="F372" s="13"/>
      <c r="G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customFormat="false" ht="15.75" hidden="false" customHeight="true" outlineLevel="0" collapsed="false">
      <c r="A373" s="13"/>
      <c r="B373" s="13"/>
      <c r="C373" s="13"/>
      <c r="D373" s="13"/>
      <c r="E373" s="13"/>
      <c r="F373" s="13"/>
      <c r="G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customFormat="false" ht="15.75" hidden="false" customHeight="true" outlineLevel="0" collapsed="false">
      <c r="A374" s="13"/>
      <c r="B374" s="13"/>
      <c r="C374" s="13"/>
      <c r="D374" s="13"/>
      <c r="E374" s="13"/>
      <c r="F374" s="13"/>
      <c r="G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customFormat="false" ht="15.75" hidden="false" customHeight="true" outlineLevel="0" collapsed="false">
      <c r="A375" s="13"/>
      <c r="B375" s="13"/>
      <c r="C375" s="13"/>
      <c r="D375" s="13"/>
      <c r="E375" s="13"/>
      <c r="F375" s="13"/>
      <c r="G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customFormat="false" ht="15.75" hidden="false" customHeight="true" outlineLevel="0" collapsed="false">
      <c r="A376" s="13"/>
      <c r="B376" s="13"/>
      <c r="C376" s="13"/>
      <c r="D376" s="13"/>
      <c r="E376" s="13"/>
      <c r="F376" s="13"/>
      <c r="G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customFormat="false" ht="15.75" hidden="false" customHeight="true" outlineLevel="0" collapsed="false">
      <c r="A377" s="13"/>
      <c r="B377" s="13"/>
      <c r="C377" s="13"/>
      <c r="D377" s="13"/>
      <c r="E377" s="13"/>
      <c r="F377" s="13"/>
      <c r="G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customFormat="false" ht="15.75" hidden="false" customHeight="true" outlineLevel="0" collapsed="false">
      <c r="A378" s="13"/>
      <c r="B378" s="13"/>
      <c r="C378" s="13"/>
      <c r="D378" s="13"/>
      <c r="E378" s="13"/>
      <c r="F378" s="13"/>
      <c r="G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customFormat="false" ht="15.75" hidden="false" customHeight="true" outlineLevel="0" collapsed="false">
      <c r="A379" s="13"/>
      <c r="B379" s="13"/>
      <c r="C379" s="13"/>
      <c r="D379" s="13"/>
      <c r="E379" s="13"/>
      <c r="F379" s="13"/>
      <c r="G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customFormat="false" ht="15.75" hidden="false" customHeight="true" outlineLevel="0" collapsed="false">
      <c r="A380" s="13"/>
      <c r="B380" s="13"/>
      <c r="C380" s="13"/>
      <c r="D380" s="13"/>
      <c r="E380" s="13"/>
      <c r="F380" s="13"/>
      <c r="G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customFormat="false" ht="15.75" hidden="false" customHeight="true" outlineLevel="0" collapsed="false">
      <c r="A381" s="13"/>
      <c r="B381" s="13"/>
      <c r="C381" s="13"/>
      <c r="D381" s="13"/>
      <c r="E381" s="13"/>
      <c r="F381" s="13"/>
      <c r="G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customFormat="false" ht="15.75" hidden="false" customHeight="true" outlineLevel="0" collapsed="false">
      <c r="A382" s="13"/>
      <c r="B382" s="13"/>
      <c r="C382" s="13"/>
      <c r="D382" s="13"/>
      <c r="E382" s="13"/>
      <c r="F382" s="13"/>
      <c r="G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customFormat="false" ht="15.75" hidden="false" customHeight="true" outlineLevel="0" collapsed="false">
      <c r="A383" s="13"/>
      <c r="B383" s="13"/>
      <c r="C383" s="13"/>
      <c r="D383" s="13"/>
      <c r="E383" s="13"/>
      <c r="F383" s="13"/>
      <c r="G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customFormat="false" ht="15.75" hidden="false" customHeight="true" outlineLevel="0" collapsed="false">
      <c r="A384" s="13"/>
      <c r="B384" s="13"/>
      <c r="C384" s="13"/>
      <c r="D384" s="13"/>
      <c r="E384" s="13"/>
      <c r="F384" s="13"/>
      <c r="G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customFormat="false" ht="15.75" hidden="false" customHeight="true" outlineLevel="0" collapsed="false">
      <c r="A385" s="13"/>
      <c r="B385" s="13"/>
      <c r="C385" s="13"/>
      <c r="D385" s="13"/>
      <c r="E385" s="13"/>
      <c r="F385" s="13"/>
      <c r="G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customFormat="false" ht="15.75" hidden="false" customHeight="true" outlineLevel="0" collapsed="false">
      <c r="A386" s="13"/>
      <c r="B386" s="13"/>
      <c r="C386" s="13"/>
      <c r="D386" s="13"/>
      <c r="E386" s="13"/>
      <c r="F386" s="13"/>
      <c r="G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customFormat="false" ht="15.75" hidden="false" customHeight="true" outlineLevel="0" collapsed="false">
      <c r="A387" s="13"/>
      <c r="B387" s="13"/>
      <c r="C387" s="13"/>
      <c r="D387" s="13"/>
      <c r="E387" s="13"/>
      <c r="F387" s="13"/>
      <c r="G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customFormat="false" ht="15.75" hidden="false" customHeight="true" outlineLevel="0" collapsed="false">
      <c r="A388" s="13"/>
      <c r="B388" s="13"/>
      <c r="C388" s="13"/>
      <c r="D388" s="13"/>
      <c r="E388" s="13"/>
      <c r="F388" s="13"/>
      <c r="G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customFormat="false" ht="15.75" hidden="false" customHeight="true" outlineLevel="0" collapsed="false">
      <c r="A389" s="13"/>
      <c r="B389" s="13"/>
      <c r="C389" s="13"/>
      <c r="D389" s="13"/>
      <c r="E389" s="13"/>
      <c r="F389" s="13"/>
      <c r="G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customFormat="false" ht="15.75" hidden="false" customHeight="true" outlineLevel="0" collapsed="false">
      <c r="A390" s="13"/>
      <c r="B390" s="13"/>
      <c r="C390" s="13"/>
      <c r="D390" s="13"/>
      <c r="E390" s="13"/>
      <c r="F390" s="13"/>
      <c r="G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customFormat="false" ht="15.75" hidden="false" customHeight="true" outlineLevel="0" collapsed="false">
      <c r="A391" s="13"/>
      <c r="B391" s="13"/>
      <c r="C391" s="13"/>
      <c r="D391" s="13"/>
      <c r="E391" s="13"/>
      <c r="F391" s="13"/>
      <c r="G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customFormat="false" ht="15.75" hidden="false" customHeight="true" outlineLevel="0" collapsed="false">
      <c r="A392" s="13"/>
      <c r="B392" s="13"/>
      <c r="C392" s="13"/>
      <c r="D392" s="13"/>
      <c r="E392" s="13"/>
      <c r="F392" s="13"/>
      <c r="G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customFormat="false" ht="15.75" hidden="false" customHeight="true" outlineLevel="0" collapsed="false">
      <c r="A393" s="13"/>
      <c r="B393" s="13"/>
      <c r="C393" s="13"/>
      <c r="D393" s="13"/>
      <c r="E393" s="13"/>
      <c r="F393" s="13"/>
      <c r="G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customFormat="false" ht="15.75" hidden="false" customHeight="true" outlineLevel="0" collapsed="false">
      <c r="A394" s="13"/>
      <c r="B394" s="13"/>
      <c r="C394" s="13"/>
      <c r="D394" s="13"/>
      <c r="E394" s="13"/>
      <c r="F394" s="13"/>
      <c r="G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customFormat="false" ht="15.75" hidden="false" customHeight="true" outlineLevel="0" collapsed="false">
      <c r="A395" s="13"/>
      <c r="B395" s="13"/>
      <c r="C395" s="13"/>
      <c r="D395" s="13"/>
      <c r="E395" s="13"/>
      <c r="F395" s="13"/>
      <c r="G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customFormat="false" ht="15.75" hidden="false" customHeight="true" outlineLevel="0" collapsed="false">
      <c r="A396" s="13"/>
      <c r="B396" s="13"/>
      <c r="C396" s="13"/>
      <c r="D396" s="13"/>
      <c r="E396" s="13"/>
      <c r="F396" s="13"/>
      <c r="G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customFormat="false" ht="15.75" hidden="false" customHeight="true" outlineLevel="0" collapsed="false">
      <c r="A397" s="13"/>
      <c r="B397" s="13"/>
      <c r="C397" s="13"/>
      <c r="D397" s="13"/>
      <c r="E397" s="13"/>
      <c r="F397" s="13"/>
      <c r="G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customFormat="false" ht="15.75" hidden="false" customHeight="true" outlineLevel="0" collapsed="false">
      <c r="A398" s="13"/>
      <c r="B398" s="13"/>
      <c r="C398" s="13"/>
      <c r="D398" s="13"/>
      <c r="E398" s="13"/>
      <c r="F398" s="13"/>
      <c r="G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customFormat="false" ht="15.75" hidden="false" customHeight="true" outlineLevel="0" collapsed="false">
      <c r="A399" s="13"/>
      <c r="B399" s="13"/>
      <c r="C399" s="13"/>
      <c r="D399" s="13"/>
      <c r="E399" s="13"/>
      <c r="F399" s="13"/>
      <c r="G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customFormat="false" ht="15.75" hidden="false" customHeight="true" outlineLevel="0" collapsed="false">
      <c r="A400" s="13"/>
      <c r="B400" s="13"/>
      <c r="C400" s="13"/>
      <c r="D400" s="13"/>
      <c r="E400" s="13"/>
      <c r="F400" s="13"/>
      <c r="G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customFormat="false" ht="15.75" hidden="false" customHeight="true" outlineLevel="0" collapsed="false">
      <c r="A401" s="13"/>
      <c r="B401" s="13"/>
      <c r="C401" s="13"/>
      <c r="D401" s="13"/>
      <c r="E401" s="13"/>
      <c r="F401" s="13"/>
      <c r="G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customFormat="false" ht="15.75" hidden="false" customHeight="true" outlineLevel="0" collapsed="false">
      <c r="A402" s="13"/>
      <c r="B402" s="13"/>
      <c r="C402" s="13"/>
      <c r="D402" s="13"/>
      <c r="E402" s="13"/>
      <c r="F402" s="13"/>
      <c r="G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customFormat="false" ht="15.75" hidden="false" customHeight="true" outlineLevel="0" collapsed="false">
      <c r="A403" s="13"/>
      <c r="B403" s="13"/>
      <c r="C403" s="13"/>
      <c r="D403" s="13"/>
      <c r="E403" s="13"/>
      <c r="F403" s="13"/>
      <c r="G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customFormat="false" ht="15.75" hidden="false" customHeight="true" outlineLevel="0" collapsed="false">
      <c r="A404" s="13"/>
      <c r="B404" s="13"/>
      <c r="C404" s="13"/>
      <c r="D404" s="13"/>
      <c r="E404" s="13"/>
      <c r="F404" s="13"/>
      <c r="G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customFormat="false" ht="15.75" hidden="false" customHeight="true" outlineLevel="0" collapsed="false">
      <c r="A405" s="13"/>
      <c r="B405" s="13"/>
      <c r="C405" s="13"/>
      <c r="D405" s="13"/>
      <c r="E405" s="13"/>
      <c r="F405" s="13"/>
      <c r="G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customFormat="false" ht="15.75" hidden="false" customHeight="true" outlineLevel="0" collapsed="false">
      <c r="A406" s="13"/>
      <c r="B406" s="13"/>
      <c r="C406" s="13"/>
      <c r="D406" s="13"/>
      <c r="E406" s="13"/>
      <c r="F406" s="13"/>
      <c r="G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customFormat="false" ht="15.75" hidden="false" customHeight="true" outlineLevel="0" collapsed="false">
      <c r="A407" s="13"/>
      <c r="B407" s="13"/>
      <c r="C407" s="13"/>
      <c r="D407" s="13"/>
      <c r="E407" s="13"/>
      <c r="F407" s="13"/>
      <c r="G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customFormat="false" ht="15.75" hidden="false" customHeight="true" outlineLevel="0" collapsed="false">
      <c r="A408" s="13"/>
      <c r="B408" s="13"/>
      <c r="C408" s="13"/>
      <c r="D408" s="13"/>
      <c r="E408" s="13"/>
      <c r="F408" s="13"/>
      <c r="G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customFormat="false" ht="15.75" hidden="false" customHeight="true" outlineLevel="0" collapsed="false">
      <c r="A409" s="13"/>
      <c r="B409" s="13"/>
      <c r="C409" s="13"/>
      <c r="D409" s="13"/>
      <c r="E409" s="13"/>
      <c r="F409" s="13"/>
      <c r="G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customFormat="false" ht="15.75" hidden="false" customHeight="true" outlineLevel="0" collapsed="false">
      <c r="A410" s="13"/>
      <c r="B410" s="13"/>
      <c r="C410" s="13"/>
      <c r="D410" s="13"/>
      <c r="E410" s="13"/>
      <c r="F410" s="13"/>
      <c r="G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customFormat="false" ht="15.75" hidden="false" customHeight="true" outlineLevel="0" collapsed="false">
      <c r="A411" s="13"/>
      <c r="B411" s="13"/>
      <c r="C411" s="13"/>
      <c r="D411" s="13"/>
      <c r="E411" s="13"/>
      <c r="F411" s="13"/>
      <c r="G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customFormat="false" ht="15.75" hidden="false" customHeight="true" outlineLevel="0" collapsed="false">
      <c r="A412" s="13"/>
      <c r="B412" s="13"/>
      <c r="C412" s="13"/>
      <c r="D412" s="13"/>
      <c r="E412" s="13"/>
      <c r="F412" s="13"/>
      <c r="G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customFormat="false" ht="15.75" hidden="false" customHeight="true" outlineLevel="0" collapsed="false">
      <c r="A413" s="13"/>
      <c r="B413" s="13"/>
      <c r="C413" s="13"/>
      <c r="D413" s="13"/>
      <c r="E413" s="13"/>
      <c r="F413" s="13"/>
      <c r="G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customFormat="false" ht="15.75" hidden="false" customHeight="true" outlineLevel="0" collapsed="false">
      <c r="A414" s="13"/>
      <c r="B414" s="13"/>
      <c r="C414" s="13"/>
      <c r="D414" s="13"/>
      <c r="E414" s="13"/>
      <c r="F414" s="13"/>
      <c r="G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customFormat="false" ht="15.75" hidden="false" customHeight="true" outlineLevel="0" collapsed="false">
      <c r="A415" s="13"/>
      <c r="B415" s="13"/>
      <c r="C415" s="13"/>
      <c r="D415" s="13"/>
      <c r="E415" s="13"/>
      <c r="F415" s="13"/>
      <c r="G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customFormat="false" ht="15.75" hidden="false" customHeight="true" outlineLevel="0" collapsed="false">
      <c r="A416" s="13"/>
      <c r="B416" s="13"/>
      <c r="C416" s="13"/>
      <c r="D416" s="13"/>
      <c r="E416" s="13"/>
      <c r="F416" s="13"/>
      <c r="G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customFormat="false" ht="15.75" hidden="false" customHeight="true" outlineLevel="0" collapsed="false">
      <c r="A417" s="13"/>
      <c r="B417" s="13"/>
      <c r="C417" s="13"/>
      <c r="D417" s="13"/>
      <c r="E417" s="13"/>
      <c r="F417" s="13"/>
      <c r="G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customFormat="false" ht="15.75" hidden="false" customHeight="true" outlineLevel="0" collapsed="false">
      <c r="A418" s="13"/>
      <c r="B418" s="13"/>
      <c r="C418" s="13"/>
      <c r="D418" s="13"/>
      <c r="E418" s="13"/>
      <c r="F418" s="13"/>
      <c r="G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customFormat="false" ht="15.75" hidden="false" customHeight="true" outlineLevel="0" collapsed="false">
      <c r="A419" s="13"/>
      <c r="B419" s="13"/>
      <c r="C419" s="13"/>
      <c r="D419" s="13"/>
      <c r="E419" s="13"/>
      <c r="F419" s="13"/>
      <c r="G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customFormat="false" ht="15.75" hidden="false" customHeight="true" outlineLevel="0" collapsed="false">
      <c r="A420" s="13"/>
      <c r="B420" s="13"/>
      <c r="C420" s="13"/>
      <c r="D420" s="13"/>
      <c r="E420" s="13"/>
      <c r="F420" s="13"/>
      <c r="G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customFormat="false" ht="15.75" hidden="false" customHeight="true" outlineLevel="0" collapsed="false">
      <c r="A421" s="13"/>
      <c r="B421" s="13"/>
      <c r="C421" s="13"/>
      <c r="D421" s="13"/>
      <c r="E421" s="13"/>
      <c r="F421" s="13"/>
      <c r="G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customFormat="false" ht="15.75" hidden="false" customHeight="true" outlineLevel="0" collapsed="false">
      <c r="A422" s="13"/>
      <c r="B422" s="13"/>
      <c r="C422" s="13"/>
      <c r="D422" s="13"/>
      <c r="E422" s="13"/>
      <c r="F422" s="13"/>
      <c r="G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customFormat="false" ht="15.75" hidden="false" customHeight="true" outlineLevel="0" collapsed="false">
      <c r="A423" s="13"/>
      <c r="B423" s="13"/>
      <c r="C423" s="13"/>
      <c r="D423" s="13"/>
      <c r="E423" s="13"/>
      <c r="F423" s="13"/>
      <c r="G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customFormat="false" ht="15.75" hidden="false" customHeight="true" outlineLevel="0" collapsed="false">
      <c r="A424" s="13"/>
      <c r="B424" s="13"/>
      <c r="C424" s="13"/>
      <c r="D424" s="13"/>
      <c r="E424" s="13"/>
      <c r="F424" s="13"/>
      <c r="G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customFormat="false" ht="15.75" hidden="false" customHeight="true" outlineLevel="0" collapsed="false">
      <c r="A425" s="13"/>
      <c r="B425" s="13"/>
      <c r="C425" s="13"/>
      <c r="D425" s="13"/>
      <c r="E425" s="13"/>
      <c r="F425" s="13"/>
      <c r="G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customFormat="false" ht="15.75" hidden="false" customHeight="true" outlineLevel="0" collapsed="false">
      <c r="A426" s="13"/>
      <c r="B426" s="13"/>
      <c r="C426" s="13"/>
      <c r="D426" s="13"/>
      <c r="E426" s="13"/>
      <c r="F426" s="13"/>
      <c r="G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customFormat="false" ht="15.75" hidden="false" customHeight="true" outlineLevel="0" collapsed="false">
      <c r="A427" s="13"/>
      <c r="B427" s="13"/>
      <c r="C427" s="13"/>
      <c r="D427" s="13"/>
      <c r="E427" s="13"/>
      <c r="F427" s="13"/>
      <c r="G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customFormat="false" ht="15.75" hidden="false" customHeight="true" outlineLevel="0" collapsed="false">
      <c r="A428" s="13"/>
      <c r="B428" s="13"/>
      <c r="C428" s="13"/>
      <c r="D428" s="13"/>
      <c r="E428" s="13"/>
      <c r="F428" s="13"/>
      <c r="G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customFormat="false" ht="15.75" hidden="false" customHeight="true" outlineLevel="0" collapsed="false">
      <c r="A429" s="13"/>
      <c r="B429" s="13"/>
      <c r="C429" s="13"/>
      <c r="D429" s="13"/>
      <c r="E429" s="13"/>
      <c r="F429" s="13"/>
      <c r="G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customFormat="false" ht="15.75" hidden="false" customHeight="true" outlineLevel="0" collapsed="false">
      <c r="A430" s="13"/>
      <c r="B430" s="13"/>
      <c r="C430" s="13"/>
      <c r="D430" s="13"/>
      <c r="E430" s="13"/>
      <c r="F430" s="13"/>
      <c r="G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customFormat="false" ht="15.75" hidden="false" customHeight="true" outlineLevel="0" collapsed="false">
      <c r="A431" s="13"/>
      <c r="B431" s="13"/>
      <c r="C431" s="13"/>
      <c r="D431" s="13"/>
      <c r="E431" s="13"/>
      <c r="F431" s="13"/>
      <c r="G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customFormat="false" ht="15.75" hidden="false" customHeight="true" outlineLevel="0" collapsed="false">
      <c r="A432" s="13"/>
      <c r="B432" s="13"/>
      <c r="C432" s="13"/>
      <c r="D432" s="13"/>
      <c r="E432" s="13"/>
      <c r="F432" s="13"/>
      <c r="G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customFormat="false" ht="15.75" hidden="false" customHeight="true" outlineLevel="0" collapsed="false">
      <c r="A433" s="13"/>
      <c r="B433" s="13"/>
      <c r="C433" s="13"/>
      <c r="D433" s="13"/>
      <c r="E433" s="13"/>
      <c r="F433" s="13"/>
      <c r="G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customFormat="false" ht="15.75" hidden="false" customHeight="true" outlineLevel="0" collapsed="false">
      <c r="A434" s="13"/>
      <c r="B434" s="13"/>
      <c r="C434" s="13"/>
      <c r="D434" s="13"/>
      <c r="E434" s="13"/>
      <c r="F434" s="13"/>
      <c r="G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customFormat="false" ht="15.75" hidden="false" customHeight="true" outlineLevel="0" collapsed="false">
      <c r="A435" s="13"/>
      <c r="B435" s="13"/>
      <c r="C435" s="13"/>
      <c r="D435" s="13"/>
      <c r="E435" s="13"/>
      <c r="F435" s="13"/>
      <c r="G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customFormat="false" ht="15.75" hidden="false" customHeight="true" outlineLevel="0" collapsed="false">
      <c r="A436" s="13"/>
      <c r="B436" s="13"/>
      <c r="C436" s="13"/>
      <c r="D436" s="13"/>
      <c r="E436" s="13"/>
      <c r="F436" s="13"/>
      <c r="G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customFormat="false" ht="15.75" hidden="false" customHeight="true" outlineLevel="0" collapsed="false">
      <c r="A437" s="13"/>
      <c r="B437" s="13"/>
      <c r="C437" s="13"/>
      <c r="D437" s="13"/>
      <c r="E437" s="13"/>
      <c r="F437" s="13"/>
      <c r="G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customFormat="false" ht="15.75" hidden="false" customHeight="true" outlineLevel="0" collapsed="false">
      <c r="A438" s="13"/>
      <c r="B438" s="13"/>
      <c r="C438" s="13"/>
      <c r="D438" s="13"/>
      <c r="E438" s="13"/>
      <c r="F438" s="13"/>
      <c r="G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customFormat="false" ht="15.75" hidden="false" customHeight="true" outlineLevel="0" collapsed="false">
      <c r="A439" s="13"/>
      <c r="B439" s="13"/>
      <c r="C439" s="13"/>
      <c r="D439" s="13"/>
      <c r="E439" s="13"/>
      <c r="F439" s="13"/>
      <c r="G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customFormat="false" ht="15.75" hidden="false" customHeight="true" outlineLevel="0" collapsed="false">
      <c r="A440" s="13"/>
      <c r="B440" s="13"/>
      <c r="C440" s="13"/>
      <c r="D440" s="13"/>
      <c r="E440" s="13"/>
      <c r="F440" s="13"/>
      <c r="G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customFormat="false" ht="15.75" hidden="false" customHeight="true" outlineLevel="0" collapsed="false">
      <c r="A441" s="13"/>
      <c r="B441" s="13"/>
      <c r="C441" s="13"/>
      <c r="D441" s="13"/>
      <c r="E441" s="13"/>
      <c r="F441" s="13"/>
      <c r="G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customFormat="false" ht="15.75" hidden="false" customHeight="true" outlineLevel="0" collapsed="false">
      <c r="A442" s="13"/>
      <c r="B442" s="13"/>
      <c r="C442" s="13"/>
      <c r="D442" s="13"/>
      <c r="E442" s="13"/>
      <c r="F442" s="13"/>
      <c r="G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customFormat="false" ht="15.75" hidden="false" customHeight="true" outlineLevel="0" collapsed="false">
      <c r="A443" s="13"/>
      <c r="B443" s="13"/>
      <c r="C443" s="13"/>
      <c r="D443" s="13"/>
      <c r="E443" s="13"/>
      <c r="F443" s="13"/>
      <c r="G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customFormat="false" ht="15.75" hidden="false" customHeight="true" outlineLevel="0" collapsed="false">
      <c r="A444" s="13"/>
      <c r="B444" s="13"/>
      <c r="C444" s="13"/>
      <c r="D444" s="13"/>
      <c r="E444" s="13"/>
      <c r="F444" s="13"/>
      <c r="G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customFormat="false" ht="15.75" hidden="false" customHeight="true" outlineLevel="0" collapsed="false">
      <c r="A445" s="13"/>
      <c r="B445" s="13"/>
      <c r="C445" s="13"/>
      <c r="D445" s="13"/>
      <c r="E445" s="13"/>
      <c r="F445" s="13"/>
      <c r="G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customFormat="false" ht="15.75" hidden="false" customHeight="true" outlineLevel="0" collapsed="false">
      <c r="A446" s="13"/>
      <c r="B446" s="13"/>
      <c r="C446" s="13"/>
      <c r="D446" s="13"/>
      <c r="E446" s="13"/>
      <c r="F446" s="13"/>
      <c r="G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customFormat="false" ht="15.75" hidden="false" customHeight="true" outlineLevel="0" collapsed="false">
      <c r="A447" s="13"/>
      <c r="B447" s="13"/>
      <c r="C447" s="13"/>
      <c r="D447" s="13"/>
      <c r="E447" s="13"/>
      <c r="F447" s="13"/>
      <c r="G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customFormat="false" ht="15.75" hidden="false" customHeight="true" outlineLevel="0" collapsed="false">
      <c r="A448" s="13"/>
      <c r="B448" s="13"/>
      <c r="C448" s="13"/>
      <c r="D448" s="13"/>
      <c r="E448" s="13"/>
      <c r="F448" s="13"/>
      <c r="G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customFormat="false" ht="15.75" hidden="false" customHeight="true" outlineLevel="0" collapsed="false">
      <c r="A449" s="13"/>
      <c r="B449" s="13"/>
      <c r="C449" s="13"/>
      <c r="D449" s="13"/>
      <c r="E449" s="13"/>
      <c r="F449" s="13"/>
      <c r="G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customFormat="false" ht="15.75" hidden="false" customHeight="true" outlineLevel="0" collapsed="false">
      <c r="A450" s="13"/>
      <c r="B450" s="13"/>
      <c r="C450" s="13"/>
      <c r="D450" s="13"/>
      <c r="E450" s="13"/>
      <c r="F450" s="13"/>
      <c r="G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customFormat="false" ht="15.75" hidden="false" customHeight="true" outlineLevel="0" collapsed="false">
      <c r="A451" s="13"/>
      <c r="B451" s="13"/>
      <c r="C451" s="13"/>
      <c r="D451" s="13"/>
      <c r="E451" s="13"/>
      <c r="F451" s="13"/>
      <c r="G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customFormat="false" ht="15.75" hidden="false" customHeight="true" outlineLevel="0" collapsed="false">
      <c r="A452" s="13"/>
      <c r="B452" s="13"/>
      <c r="C452" s="13"/>
      <c r="D452" s="13"/>
      <c r="E452" s="13"/>
      <c r="F452" s="13"/>
      <c r="G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customFormat="false" ht="15.75" hidden="false" customHeight="true" outlineLevel="0" collapsed="false">
      <c r="A453" s="13"/>
      <c r="B453" s="13"/>
      <c r="C453" s="13"/>
      <c r="D453" s="13"/>
      <c r="E453" s="13"/>
      <c r="F453" s="13"/>
      <c r="G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customFormat="false" ht="15.75" hidden="false" customHeight="true" outlineLevel="0" collapsed="false">
      <c r="A454" s="13"/>
      <c r="B454" s="13"/>
      <c r="C454" s="13"/>
      <c r="D454" s="13"/>
      <c r="E454" s="13"/>
      <c r="F454" s="13"/>
      <c r="G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customFormat="false" ht="15.75" hidden="false" customHeight="true" outlineLevel="0" collapsed="false">
      <c r="A455" s="13"/>
      <c r="B455" s="13"/>
      <c r="C455" s="13"/>
      <c r="D455" s="13"/>
      <c r="E455" s="13"/>
      <c r="F455" s="13"/>
      <c r="G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customFormat="false" ht="15.75" hidden="false" customHeight="true" outlineLevel="0" collapsed="false">
      <c r="A456" s="13"/>
      <c r="B456" s="13"/>
      <c r="C456" s="13"/>
      <c r="D456" s="13"/>
      <c r="E456" s="13"/>
      <c r="F456" s="13"/>
      <c r="G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customFormat="false" ht="15.75" hidden="false" customHeight="true" outlineLevel="0" collapsed="false">
      <c r="A457" s="13"/>
      <c r="B457" s="13"/>
      <c r="C457" s="13"/>
      <c r="D457" s="13"/>
      <c r="E457" s="13"/>
      <c r="F457" s="13"/>
      <c r="G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customFormat="false" ht="15.75" hidden="false" customHeight="true" outlineLevel="0" collapsed="false">
      <c r="A458" s="13"/>
      <c r="B458" s="13"/>
      <c r="C458" s="13"/>
      <c r="D458" s="13"/>
      <c r="E458" s="13"/>
      <c r="F458" s="13"/>
      <c r="G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customFormat="false" ht="15.75" hidden="false" customHeight="true" outlineLevel="0" collapsed="false">
      <c r="A459" s="13"/>
      <c r="B459" s="13"/>
      <c r="C459" s="13"/>
      <c r="D459" s="13"/>
      <c r="E459" s="13"/>
      <c r="F459" s="13"/>
      <c r="G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customFormat="false" ht="15.75" hidden="false" customHeight="true" outlineLevel="0" collapsed="false">
      <c r="A460" s="13"/>
      <c r="B460" s="13"/>
      <c r="C460" s="13"/>
      <c r="D460" s="13"/>
      <c r="E460" s="13"/>
      <c r="F460" s="13"/>
      <c r="G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customFormat="false" ht="15.75" hidden="false" customHeight="true" outlineLevel="0" collapsed="false">
      <c r="A461" s="13"/>
      <c r="B461" s="13"/>
      <c r="C461" s="13"/>
      <c r="D461" s="13"/>
      <c r="E461" s="13"/>
      <c r="F461" s="13"/>
      <c r="G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customFormat="false" ht="15.75" hidden="false" customHeight="true" outlineLevel="0" collapsed="false">
      <c r="A462" s="13"/>
      <c r="B462" s="13"/>
      <c r="C462" s="13"/>
      <c r="D462" s="13"/>
      <c r="E462" s="13"/>
      <c r="F462" s="13"/>
      <c r="G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customFormat="false" ht="15.75" hidden="false" customHeight="true" outlineLevel="0" collapsed="false">
      <c r="A463" s="13"/>
      <c r="B463" s="13"/>
      <c r="C463" s="13"/>
      <c r="D463" s="13"/>
      <c r="E463" s="13"/>
      <c r="F463" s="13"/>
      <c r="G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customFormat="false" ht="15.75" hidden="false" customHeight="true" outlineLevel="0" collapsed="false">
      <c r="A464" s="13"/>
      <c r="B464" s="13"/>
      <c r="C464" s="13"/>
      <c r="D464" s="13"/>
      <c r="E464" s="13"/>
      <c r="F464" s="13"/>
      <c r="G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customFormat="false" ht="15.75" hidden="false" customHeight="true" outlineLevel="0" collapsed="false">
      <c r="A465" s="13"/>
      <c r="B465" s="13"/>
      <c r="C465" s="13"/>
      <c r="D465" s="13"/>
      <c r="E465" s="13"/>
      <c r="F465" s="13"/>
      <c r="G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customFormat="false" ht="15.75" hidden="false" customHeight="true" outlineLevel="0" collapsed="false">
      <c r="A466" s="13"/>
      <c r="B466" s="13"/>
      <c r="C466" s="13"/>
      <c r="D466" s="13"/>
      <c r="E466" s="13"/>
      <c r="F466" s="13"/>
      <c r="G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customFormat="false" ht="15.75" hidden="false" customHeight="true" outlineLevel="0" collapsed="false">
      <c r="A467" s="13"/>
      <c r="B467" s="13"/>
      <c r="C467" s="13"/>
      <c r="D467" s="13"/>
      <c r="E467" s="13"/>
      <c r="F467" s="13"/>
      <c r="G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customFormat="false" ht="15.75" hidden="false" customHeight="true" outlineLevel="0" collapsed="false">
      <c r="A468" s="13"/>
      <c r="B468" s="13"/>
      <c r="C468" s="13"/>
      <c r="D468" s="13"/>
      <c r="E468" s="13"/>
      <c r="F468" s="13"/>
      <c r="G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customFormat="false" ht="15.75" hidden="false" customHeight="true" outlineLevel="0" collapsed="false">
      <c r="A469" s="13"/>
      <c r="B469" s="13"/>
      <c r="C469" s="13"/>
      <c r="D469" s="13"/>
      <c r="E469" s="13"/>
      <c r="F469" s="13"/>
      <c r="G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customFormat="false" ht="15.75" hidden="false" customHeight="true" outlineLevel="0" collapsed="false">
      <c r="A470" s="13"/>
      <c r="B470" s="13"/>
      <c r="C470" s="13"/>
      <c r="D470" s="13"/>
      <c r="E470" s="13"/>
      <c r="F470" s="13"/>
      <c r="G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customFormat="false" ht="15.75" hidden="false" customHeight="true" outlineLevel="0" collapsed="false">
      <c r="A471" s="13"/>
      <c r="B471" s="13"/>
      <c r="C471" s="13"/>
      <c r="D471" s="13"/>
      <c r="E471" s="13"/>
      <c r="F471" s="13"/>
      <c r="G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customFormat="false" ht="15.75" hidden="false" customHeight="true" outlineLevel="0" collapsed="false">
      <c r="A472" s="13"/>
      <c r="B472" s="13"/>
      <c r="C472" s="13"/>
      <c r="D472" s="13"/>
      <c r="E472" s="13"/>
      <c r="F472" s="13"/>
      <c r="G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customFormat="false" ht="15.75" hidden="false" customHeight="true" outlineLevel="0" collapsed="false">
      <c r="A473" s="13"/>
      <c r="B473" s="13"/>
      <c r="C473" s="13"/>
      <c r="D473" s="13"/>
      <c r="E473" s="13"/>
      <c r="F473" s="13"/>
      <c r="G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customFormat="false" ht="15.75" hidden="false" customHeight="true" outlineLevel="0" collapsed="false">
      <c r="A474" s="13"/>
      <c r="B474" s="13"/>
      <c r="C474" s="13"/>
      <c r="D474" s="13"/>
      <c r="E474" s="13"/>
      <c r="F474" s="13"/>
      <c r="G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customFormat="false" ht="15.75" hidden="false" customHeight="true" outlineLevel="0" collapsed="false">
      <c r="A475" s="13"/>
      <c r="B475" s="13"/>
      <c r="C475" s="13"/>
      <c r="D475" s="13"/>
      <c r="E475" s="13"/>
      <c r="F475" s="13"/>
      <c r="G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customFormat="false" ht="15.75" hidden="false" customHeight="true" outlineLevel="0" collapsed="false">
      <c r="A476" s="13"/>
      <c r="B476" s="13"/>
      <c r="C476" s="13"/>
      <c r="D476" s="13"/>
      <c r="E476" s="13"/>
      <c r="F476" s="13"/>
      <c r="G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customFormat="false" ht="15.75" hidden="false" customHeight="true" outlineLevel="0" collapsed="false">
      <c r="A477" s="13"/>
      <c r="B477" s="13"/>
      <c r="C477" s="13"/>
      <c r="D477" s="13"/>
      <c r="E477" s="13"/>
      <c r="F477" s="13"/>
      <c r="G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customFormat="false" ht="15.75" hidden="false" customHeight="true" outlineLevel="0" collapsed="false">
      <c r="A478" s="13"/>
      <c r="B478" s="13"/>
      <c r="C478" s="13"/>
      <c r="D478" s="13"/>
      <c r="E478" s="13"/>
      <c r="F478" s="13"/>
      <c r="G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customFormat="false" ht="15.75" hidden="false" customHeight="true" outlineLevel="0" collapsed="false">
      <c r="A479" s="13"/>
      <c r="B479" s="13"/>
      <c r="C479" s="13"/>
      <c r="D479" s="13"/>
      <c r="E479" s="13"/>
      <c r="F479" s="13"/>
      <c r="G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customFormat="false" ht="15.75" hidden="false" customHeight="true" outlineLevel="0" collapsed="false">
      <c r="A480" s="13"/>
      <c r="B480" s="13"/>
      <c r="C480" s="13"/>
      <c r="D480" s="13"/>
      <c r="E480" s="13"/>
      <c r="F480" s="13"/>
      <c r="G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customFormat="false" ht="15.75" hidden="false" customHeight="true" outlineLevel="0" collapsed="false">
      <c r="A481" s="13"/>
      <c r="B481" s="13"/>
      <c r="C481" s="13"/>
      <c r="D481" s="13"/>
      <c r="E481" s="13"/>
      <c r="F481" s="13"/>
      <c r="G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customFormat="false" ht="15.75" hidden="false" customHeight="true" outlineLevel="0" collapsed="false">
      <c r="A482" s="13"/>
      <c r="B482" s="13"/>
      <c r="C482" s="13"/>
      <c r="D482" s="13"/>
      <c r="E482" s="13"/>
      <c r="F482" s="13"/>
      <c r="G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customFormat="false" ht="15.75" hidden="false" customHeight="true" outlineLevel="0" collapsed="false">
      <c r="A483" s="13"/>
      <c r="B483" s="13"/>
      <c r="C483" s="13"/>
      <c r="D483" s="13"/>
      <c r="E483" s="13"/>
      <c r="F483" s="13"/>
      <c r="G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customFormat="false" ht="15.75" hidden="false" customHeight="true" outlineLevel="0" collapsed="false">
      <c r="A484" s="13"/>
      <c r="B484" s="13"/>
      <c r="C484" s="13"/>
      <c r="D484" s="13"/>
      <c r="E484" s="13"/>
      <c r="F484" s="13"/>
      <c r="G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customFormat="false" ht="15.75" hidden="false" customHeight="true" outlineLevel="0" collapsed="false">
      <c r="A485" s="13"/>
      <c r="B485" s="13"/>
      <c r="C485" s="13"/>
      <c r="D485" s="13"/>
      <c r="E485" s="13"/>
      <c r="F485" s="13"/>
      <c r="G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customFormat="false" ht="15.75" hidden="false" customHeight="true" outlineLevel="0" collapsed="false">
      <c r="A486" s="13"/>
      <c r="B486" s="13"/>
      <c r="C486" s="13"/>
      <c r="D486" s="13"/>
      <c r="E486" s="13"/>
      <c r="F486" s="13"/>
      <c r="G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customFormat="false" ht="15.75" hidden="false" customHeight="true" outlineLevel="0" collapsed="false">
      <c r="A487" s="13"/>
      <c r="B487" s="13"/>
      <c r="C487" s="13"/>
      <c r="D487" s="13"/>
      <c r="E487" s="13"/>
      <c r="F487" s="13"/>
      <c r="G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customFormat="false" ht="15.75" hidden="false" customHeight="true" outlineLevel="0" collapsed="false">
      <c r="A488" s="13"/>
      <c r="B488" s="13"/>
      <c r="C488" s="13"/>
      <c r="D488" s="13"/>
      <c r="E488" s="13"/>
      <c r="F488" s="13"/>
      <c r="G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customFormat="false" ht="15.75" hidden="false" customHeight="true" outlineLevel="0" collapsed="false">
      <c r="A489" s="13"/>
      <c r="B489" s="13"/>
      <c r="C489" s="13"/>
      <c r="D489" s="13"/>
      <c r="E489" s="13"/>
      <c r="F489" s="13"/>
      <c r="G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customFormat="false" ht="15.75" hidden="false" customHeight="true" outlineLevel="0" collapsed="false">
      <c r="A490" s="13"/>
      <c r="B490" s="13"/>
      <c r="C490" s="13"/>
      <c r="D490" s="13"/>
      <c r="E490" s="13"/>
      <c r="F490" s="13"/>
      <c r="G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customFormat="false" ht="15.75" hidden="false" customHeight="true" outlineLevel="0" collapsed="false">
      <c r="A491" s="13"/>
      <c r="B491" s="13"/>
      <c r="C491" s="13"/>
      <c r="D491" s="13"/>
      <c r="E491" s="13"/>
      <c r="F491" s="13"/>
      <c r="G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customFormat="false" ht="15.75" hidden="false" customHeight="true" outlineLevel="0" collapsed="false">
      <c r="A492" s="13"/>
      <c r="B492" s="13"/>
      <c r="C492" s="13"/>
      <c r="D492" s="13"/>
      <c r="E492" s="13"/>
      <c r="F492" s="13"/>
      <c r="G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customFormat="false" ht="15.75" hidden="false" customHeight="true" outlineLevel="0" collapsed="false">
      <c r="A493" s="13"/>
      <c r="B493" s="13"/>
      <c r="C493" s="13"/>
      <c r="D493" s="13"/>
      <c r="E493" s="13"/>
      <c r="F493" s="13"/>
      <c r="G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customFormat="false" ht="15.75" hidden="false" customHeight="true" outlineLevel="0" collapsed="false">
      <c r="A494" s="13"/>
      <c r="B494" s="13"/>
      <c r="C494" s="13"/>
      <c r="D494" s="13"/>
      <c r="E494" s="13"/>
      <c r="F494" s="13"/>
      <c r="G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customFormat="false" ht="15.75" hidden="false" customHeight="true" outlineLevel="0" collapsed="false">
      <c r="A495" s="13"/>
      <c r="B495" s="13"/>
      <c r="C495" s="13"/>
      <c r="D495" s="13"/>
      <c r="E495" s="13"/>
      <c r="F495" s="13"/>
      <c r="G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customFormat="false" ht="15.75" hidden="false" customHeight="true" outlineLevel="0" collapsed="false">
      <c r="A496" s="13"/>
      <c r="B496" s="13"/>
      <c r="C496" s="13"/>
      <c r="D496" s="13"/>
      <c r="E496" s="13"/>
      <c r="F496" s="13"/>
      <c r="G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customFormat="false" ht="15.75" hidden="false" customHeight="true" outlineLevel="0" collapsed="false">
      <c r="A497" s="13"/>
      <c r="B497" s="13"/>
      <c r="C497" s="13"/>
      <c r="D497" s="13"/>
      <c r="E497" s="13"/>
      <c r="F497" s="13"/>
      <c r="G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customFormat="false" ht="15.75" hidden="false" customHeight="true" outlineLevel="0" collapsed="false">
      <c r="A498" s="13"/>
      <c r="B498" s="13"/>
      <c r="C498" s="13"/>
      <c r="D498" s="13"/>
      <c r="E498" s="13"/>
      <c r="F498" s="13"/>
      <c r="G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customFormat="false" ht="15.75" hidden="false" customHeight="true" outlineLevel="0" collapsed="false">
      <c r="A499" s="13"/>
      <c r="B499" s="13"/>
      <c r="C499" s="13"/>
      <c r="D499" s="13"/>
      <c r="E499" s="13"/>
      <c r="F499" s="13"/>
      <c r="G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customFormat="false" ht="15.75" hidden="false" customHeight="true" outlineLevel="0" collapsed="false">
      <c r="A500" s="13"/>
      <c r="B500" s="13"/>
      <c r="C500" s="13"/>
      <c r="D500" s="13"/>
      <c r="E500" s="13"/>
      <c r="F500" s="13"/>
      <c r="G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customFormat="false" ht="15.75" hidden="false" customHeight="true" outlineLevel="0" collapsed="false">
      <c r="A501" s="13"/>
      <c r="B501" s="13"/>
      <c r="C501" s="13"/>
      <c r="D501" s="13"/>
      <c r="E501" s="13"/>
      <c r="F501" s="13"/>
      <c r="G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customFormat="false" ht="15.75" hidden="false" customHeight="true" outlineLevel="0" collapsed="false">
      <c r="A502" s="13"/>
      <c r="B502" s="13"/>
      <c r="C502" s="13"/>
      <c r="D502" s="13"/>
      <c r="E502" s="13"/>
      <c r="F502" s="13"/>
      <c r="G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customFormat="false" ht="15.75" hidden="false" customHeight="true" outlineLevel="0" collapsed="false">
      <c r="A503" s="13"/>
      <c r="B503" s="13"/>
      <c r="C503" s="13"/>
      <c r="D503" s="13"/>
      <c r="E503" s="13"/>
      <c r="F503" s="13"/>
      <c r="G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customFormat="false" ht="15.75" hidden="false" customHeight="true" outlineLevel="0" collapsed="false">
      <c r="A504" s="13"/>
      <c r="B504" s="13"/>
      <c r="C504" s="13"/>
      <c r="D504" s="13"/>
      <c r="E504" s="13"/>
      <c r="F504" s="13"/>
      <c r="G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customFormat="false" ht="15.75" hidden="false" customHeight="true" outlineLevel="0" collapsed="false">
      <c r="A505" s="13"/>
      <c r="B505" s="13"/>
      <c r="C505" s="13"/>
      <c r="D505" s="13"/>
      <c r="E505" s="13"/>
      <c r="F505" s="13"/>
      <c r="G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customFormat="false" ht="15.75" hidden="false" customHeight="true" outlineLevel="0" collapsed="false">
      <c r="A506" s="13"/>
      <c r="B506" s="13"/>
      <c r="C506" s="13"/>
      <c r="D506" s="13"/>
      <c r="E506" s="13"/>
      <c r="F506" s="13"/>
      <c r="G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customFormat="false" ht="15.75" hidden="false" customHeight="true" outlineLevel="0" collapsed="false">
      <c r="A507" s="13"/>
      <c r="B507" s="13"/>
      <c r="C507" s="13"/>
      <c r="D507" s="13"/>
      <c r="E507" s="13"/>
      <c r="F507" s="13"/>
      <c r="G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customFormat="false" ht="15.75" hidden="false" customHeight="true" outlineLevel="0" collapsed="false">
      <c r="A508" s="13"/>
      <c r="B508" s="13"/>
      <c r="C508" s="13"/>
      <c r="D508" s="13"/>
      <c r="E508" s="13"/>
      <c r="F508" s="13"/>
      <c r="G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customFormat="false" ht="15.75" hidden="false" customHeight="true" outlineLevel="0" collapsed="false">
      <c r="A509" s="13"/>
      <c r="B509" s="13"/>
      <c r="C509" s="13"/>
      <c r="D509" s="13"/>
      <c r="E509" s="13"/>
      <c r="F509" s="13"/>
      <c r="G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customFormat="false" ht="15.75" hidden="false" customHeight="true" outlineLevel="0" collapsed="false">
      <c r="A510" s="13"/>
      <c r="B510" s="13"/>
      <c r="C510" s="13"/>
      <c r="D510" s="13"/>
      <c r="E510" s="13"/>
      <c r="F510" s="13"/>
      <c r="G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customFormat="false" ht="15.75" hidden="false" customHeight="true" outlineLevel="0" collapsed="false">
      <c r="A511" s="13"/>
      <c r="B511" s="13"/>
      <c r="C511" s="13"/>
      <c r="D511" s="13"/>
      <c r="E511" s="13"/>
      <c r="F511" s="13"/>
      <c r="G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customFormat="false" ht="15.75" hidden="false" customHeight="true" outlineLevel="0" collapsed="false">
      <c r="A512" s="13"/>
      <c r="B512" s="13"/>
      <c r="C512" s="13"/>
      <c r="D512" s="13"/>
      <c r="E512" s="13"/>
      <c r="F512" s="13"/>
      <c r="G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customFormat="false" ht="15.75" hidden="false" customHeight="true" outlineLevel="0" collapsed="false">
      <c r="A513" s="13"/>
      <c r="B513" s="13"/>
      <c r="C513" s="13"/>
      <c r="D513" s="13"/>
      <c r="E513" s="13"/>
      <c r="F513" s="13"/>
      <c r="G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customFormat="false" ht="15.75" hidden="false" customHeight="true" outlineLevel="0" collapsed="false">
      <c r="A514" s="13"/>
      <c r="B514" s="13"/>
      <c r="C514" s="13"/>
      <c r="D514" s="13"/>
      <c r="E514" s="13"/>
      <c r="F514" s="13"/>
      <c r="G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customFormat="false" ht="15.75" hidden="false" customHeight="true" outlineLevel="0" collapsed="false">
      <c r="A515" s="13"/>
      <c r="B515" s="13"/>
      <c r="C515" s="13"/>
      <c r="D515" s="13"/>
      <c r="E515" s="13"/>
      <c r="F515" s="13"/>
      <c r="G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customFormat="false" ht="15.75" hidden="false" customHeight="true" outlineLevel="0" collapsed="false">
      <c r="A516" s="13"/>
      <c r="B516" s="13"/>
      <c r="C516" s="13"/>
      <c r="D516" s="13"/>
      <c r="E516" s="13"/>
      <c r="F516" s="13"/>
      <c r="G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customFormat="false" ht="15.75" hidden="false" customHeight="true" outlineLevel="0" collapsed="false">
      <c r="A517" s="13"/>
      <c r="B517" s="13"/>
      <c r="C517" s="13"/>
      <c r="D517" s="13"/>
      <c r="E517" s="13"/>
      <c r="F517" s="13"/>
      <c r="G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customFormat="false" ht="15.75" hidden="false" customHeight="true" outlineLevel="0" collapsed="false">
      <c r="A518" s="13"/>
      <c r="B518" s="13"/>
      <c r="C518" s="13"/>
      <c r="D518" s="13"/>
      <c r="E518" s="13"/>
      <c r="F518" s="13"/>
      <c r="G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customFormat="false" ht="15.75" hidden="false" customHeight="true" outlineLevel="0" collapsed="false">
      <c r="A519" s="13"/>
      <c r="B519" s="13"/>
      <c r="C519" s="13"/>
      <c r="D519" s="13"/>
      <c r="E519" s="13"/>
      <c r="F519" s="13"/>
      <c r="G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customFormat="false" ht="15.75" hidden="false" customHeight="true" outlineLevel="0" collapsed="false">
      <c r="A520" s="13"/>
      <c r="B520" s="13"/>
      <c r="C520" s="13"/>
      <c r="D520" s="13"/>
      <c r="E520" s="13"/>
      <c r="F520" s="13"/>
      <c r="G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customFormat="false" ht="15.75" hidden="false" customHeight="true" outlineLevel="0" collapsed="false">
      <c r="A521" s="13"/>
      <c r="B521" s="13"/>
      <c r="C521" s="13"/>
      <c r="D521" s="13"/>
      <c r="E521" s="13"/>
      <c r="F521" s="13"/>
      <c r="G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customFormat="false" ht="15.75" hidden="false" customHeight="true" outlineLevel="0" collapsed="false">
      <c r="A522" s="13"/>
      <c r="B522" s="13"/>
      <c r="C522" s="13"/>
      <c r="D522" s="13"/>
      <c r="E522" s="13"/>
      <c r="F522" s="13"/>
      <c r="G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customFormat="false" ht="15.75" hidden="false" customHeight="true" outlineLevel="0" collapsed="false">
      <c r="A523" s="13"/>
      <c r="B523" s="13"/>
      <c r="C523" s="13"/>
      <c r="D523" s="13"/>
      <c r="E523" s="13"/>
      <c r="F523" s="13"/>
      <c r="G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customFormat="false" ht="15.75" hidden="false" customHeight="true" outlineLevel="0" collapsed="false">
      <c r="A524" s="13"/>
      <c r="B524" s="13"/>
      <c r="C524" s="13"/>
      <c r="D524" s="13"/>
      <c r="E524" s="13"/>
      <c r="F524" s="13"/>
      <c r="G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customFormat="false" ht="15.75" hidden="false" customHeight="true" outlineLevel="0" collapsed="false">
      <c r="A525" s="13"/>
      <c r="B525" s="13"/>
      <c r="C525" s="13"/>
      <c r="D525" s="13"/>
      <c r="E525" s="13"/>
      <c r="F525" s="13"/>
      <c r="G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customFormat="false" ht="15.75" hidden="false" customHeight="true" outlineLevel="0" collapsed="false">
      <c r="A526" s="13"/>
      <c r="B526" s="13"/>
      <c r="C526" s="13"/>
      <c r="D526" s="13"/>
      <c r="E526" s="13"/>
      <c r="F526" s="13"/>
      <c r="G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customFormat="false" ht="15.75" hidden="false" customHeight="true" outlineLevel="0" collapsed="false">
      <c r="A527" s="13"/>
      <c r="B527" s="13"/>
      <c r="C527" s="13"/>
      <c r="D527" s="13"/>
      <c r="E527" s="13"/>
      <c r="F527" s="13"/>
      <c r="G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customFormat="false" ht="15.75" hidden="false" customHeight="true" outlineLevel="0" collapsed="false">
      <c r="A528" s="13"/>
      <c r="B528" s="13"/>
      <c r="C528" s="13"/>
      <c r="D528" s="13"/>
      <c r="E528" s="13"/>
      <c r="F528" s="13"/>
      <c r="G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customFormat="false" ht="15.75" hidden="false" customHeight="true" outlineLevel="0" collapsed="false">
      <c r="A529" s="13"/>
      <c r="B529" s="13"/>
      <c r="C529" s="13"/>
      <c r="D529" s="13"/>
      <c r="E529" s="13"/>
      <c r="F529" s="13"/>
      <c r="G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customFormat="false" ht="15.75" hidden="false" customHeight="true" outlineLevel="0" collapsed="false">
      <c r="A530" s="13"/>
      <c r="B530" s="13"/>
      <c r="C530" s="13"/>
      <c r="D530" s="13"/>
      <c r="E530" s="13"/>
      <c r="F530" s="13"/>
      <c r="G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customFormat="false" ht="15.75" hidden="false" customHeight="true" outlineLevel="0" collapsed="false">
      <c r="A531" s="13"/>
      <c r="B531" s="13"/>
      <c r="C531" s="13"/>
      <c r="D531" s="13"/>
      <c r="E531" s="13"/>
      <c r="F531" s="13"/>
      <c r="G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customFormat="false" ht="15.75" hidden="false" customHeight="true" outlineLevel="0" collapsed="false">
      <c r="A532" s="13"/>
      <c r="B532" s="13"/>
      <c r="C532" s="13"/>
      <c r="D532" s="13"/>
      <c r="E532" s="13"/>
      <c r="F532" s="13"/>
      <c r="G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customFormat="false" ht="15.75" hidden="false" customHeight="true" outlineLevel="0" collapsed="false">
      <c r="A533" s="13"/>
      <c r="B533" s="13"/>
      <c r="C533" s="13"/>
      <c r="D533" s="13"/>
      <c r="E533" s="13"/>
      <c r="F533" s="13"/>
      <c r="G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customFormat="false" ht="15.75" hidden="false" customHeight="true" outlineLevel="0" collapsed="false">
      <c r="A534" s="13"/>
      <c r="B534" s="13"/>
      <c r="C534" s="13"/>
      <c r="D534" s="13"/>
      <c r="E534" s="13"/>
      <c r="F534" s="13"/>
      <c r="G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customFormat="false" ht="15.75" hidden="false" customHeight="true" outlineLevel="0" collapsed="false">
      <c r="A535" s="13"/>
      <c r="B535" s="13"/>
      <c r="C535" s="13"/>
      <c r="D535" s="13"/>
      <c r="E535" s="13"/>
      <c r="F535" s="13"/>
      <c r="G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customFormat="false" ht="15.75" hidden="false" customHeight="true" outlineLevel="0" collapsed="false">
      <c r="A536" s="13"/>
      <c r="B536" s="13"/>
      <c r="C536" s="13"/>
      <c r="D536" s="13"/>
      <c r="E536" s="13"/>
      <c r="F536" s="13"/>
      <c r="G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customFormat="false" ht="15.75" hidden="false" customHeight="true" outlineLevel="0" collapsed="false">
      <c r="A537" s="13"/>
      <c r="B537" s="13"/>
      <c r="C537" s="13"/>
      <c r="D537" s="13"/>
      <c r="E537" s="13"/>
      <c r="F537" s="13"/>
      <c r="G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customFormat="false" ht="15.75" hidden="false" customHeight="true" outlineLevel="0" collapsed="false">
      <c r="A538" s="13"/>
      <c r="B538" s="13"/>
      <c r="C538" s="13"/>
      <c r="D538" s="13"/>
      <c r="E538" s="13"/>
      <c r="F538" s="13"/>
      <c r="G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customFormat="false" ht="15.75" hidden="false" customHeight="true" outlineLevel="0" collapsed="false">
      <c r="A539" s="13"/>
      <c r="B539" s="13"/>
      <c r="C539" s="13"/>
      <c r="D539" s="13"/>
      <c r="E539" s="13"/>
      <c r="F539" s="13"/>
      <c r="G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customFormat="false" ht="15.75" hidden="false" customHeight="true" outlineLevel="0" collapsed="false">
      <c r="A540" s="13"/>
      <c r="B540" s="13"/>
      <c r="C540" s="13"/>
      <c r="D540" s="13"/>
      <c r="E540" s="13"/>
      <c r="F540" s="13"/>
      <c r="G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customFormat="false" ht="15.75" hidden="false" customHeight="true" outlineLevel="0" collapsed="false">
      <c r="A541" s="13"/>
      <c r="B541" s="13"/>
      <c r="C541" s="13"/>
      <c r="D541" s="13"/>
      <c r="E541" s="13"/>
      <c r="F541" s="13"/>
      <c r="G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customFormat="false" ht="15.75" hidden="false" customHeight="true" outlineLevel="0" collapsed="false">
      <c r="A542" s="13"/>
      <c r="B542" s="13"/>
      <c r="C542" s="13"/>
      <c r="D542" s="13"/>
      <c r="E542" s="13"/>
      <c r="F542" s="13"/>
      <c r="G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customFormat="false" ht="15.75" hidden="false" customHeight="true" outlineLevel="0" collapsed="false">
      <c r="A543" s="13"/>
      <c r="B543" s="13"/>
      <c r="C543" s="13"/>
      <c r="D543" s="13"/>
      <c r="E543" s="13"/>
      <c r="F543" s="13"/>
      <c r="G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customFormat="false" ht="15.75" hidden="false" customHeight="true" outlineLevel="0" collapsed="false">
      <c r="A544" s="13"/>
      <c r="B544" s="13"/>
      <c r="C544" s="13"/>
      <c r="D544" s="13"/>
      <c r="E544" s="13"/>
      <c r="F544" s="13"/>
      <c r="G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customFormat="false" ht="15.75" hidden="false" customHeight="true" outlineLevel="0" collapsed="false">
      <c r="A545" s="13"/>
      <c r="B545" s="13"/>
      <c r="C545" s="13"/>
      <c r="D545" s="13"/>
      <c r="E545" s="13"/>
      <c r="F545" s="13"/>
      <c r="G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customFormat="false" ht="15.75" hidden="false" customHeight="true" outlineLevel="0" collapsed="false">
      <c r="A546" s="13"/>
      <c r="B546" s="13"/>
      <c r="C546" s="13"/>
      <c r="D546" s="13"/>
      <c r="E546" s="13"/>
      <c r="F546" s="13"/>
      <c r="G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customFormat="false" ht="15.75" hidden="false" customHeight="true" outlineLevel="0" collapsed="false">
      <c r="A547" s="13"/>
      <c r="B547" s="13"/>
      <c r="C547" s="13"/>
      <c r="D547" s="13"/>
      <c r="E547" s="13"/>
      <c r="F547" s="13"/>
      <c r="G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customFormat="false" ht="15.75" hidden="false" customHeight="true" outlineLevel="0" collapsed="false">
      <c r="A548" s="13"/>
      <c r="B548" s="13"/>
      <c r="C548" s="13"/>
      <c r="D548" s="13"/>
      <c r="E548" s="13"/>
      <c r="F548" s="13"/>
      <c r="G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customFormat="false" ht="15.75" hidden="false" customHeight="true" outlineLevel="0" collapsed="false">
      <c r="A549" s="13"/>
      <c r="B549" s="13"/>
      <c r="C549" s="13"/>
      <c r="D549" s="13"/>
      <c r="E549" s="13"/>
      <c r="F549" s="13"/>
      <c r="G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customFormat="false" ht="15.75" hidden="false" customHeight="true" outlineLevel="0" collapsed="false">
      <c r="A550" s="13"/>
      <c r="B550" s="13"/>
      <c r="C550" s="13"/>
      <c r="D550" s="13"/>
      <c r="E550" s="13"/>
      <c r="F550" s="13"/>
      <c r="G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customFormat="false" ht="15.75" hidden="false" customHeight="true" outlineLevel="0" collapsed="false">
      <c r="A551" s="13"/>
      <c r="B551" s="13"/>
      <c r="C551" s="13"/>
      <c r="D551" s="13"/>
      <c r="E551" s="13"/>
      <c r="F551" s="13"/>
      <c r="G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customFormat="false" ht="15.75" hidden="false" customHeight="true" outlineLevel="0" collapsed="false">
      <c r="A552" s="13"/>
      <c r="B552" s="13"/>
      <c r="C552" s="13"/>
      <c r="D552" s="13"/>
      <c r="E552" s="13"/>
      <c r="F552" s="13"/>
      <c r="G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customFormat="false" ht="15.75" hidden="false" customHeight="true" outlineLevel="0" collapsed="false">
      <c r="A553" s="13"/>
      <c r="B553" s="13"/>
      <c r="C553" s="13"/>
      <c r="D553" s="13"/>
      <c r="E553" s="13"/>
      <c r="F553" s="13"/>
      <c r="G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customFormat="false" ht="15.75" hidden="false" customHeight="true" outlineLevel="0" collapsed="false">
      <c r="A554" s="13"/>
      <c r="B554" s="13"/>
      <c r="C554" s="13"/>
      <c r="D554" s="13"/>
      <c r="E554" s="13"/>
      <c r="F554" s="13"/>
      <c r="G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customFormat="false" ht="15.75" hidden="false" customHeight="true" outlineLevel="0" collapsed="false">
      <c r="A555" s="13"/>
      <c r="B555" s="13"/>
      <c r="C555" s="13"/>
      <c r="D555" s="13"/>
      <c r="E555" s="13"/>
      <c r="F555" s="13"/>
      <c r="G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customFormat="false" ht="15.75" hidden="false" customHeight="true" outlineLevel="0" collapsed="false">
      <c r="A556" s="13"/>
      <c r="B556" s="13"/>
      <c r="C556" s="13"/>
      <c r="D556" s="13"/>
      <c r="E556" s="13"/>
      <c r="F556" s="13"/>
      <c r="G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customFormat="false" ht="15.75" hidden="false" customHeight="true" outlineLevel="0" collapsed="false">
      <c r="A557" s="13"/>
      <c r="B557" s="13"/>
      <c r="C557" s="13"/>
      <c r="D557" s="13"/>
      <c r="E557" s="13"/>
      <c r="F557" s="13"/>
      <c r="G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customFormat="false" ht="15.75" hidden="false" customHeight="true" outlineLevel="0" collapsed="false">
      <c r="A558" s="13"/>
      <c r="B558" s="13"/>
      <c r="C558" s="13"/>
      <c r="D558" s="13"/>
      <c r="E558" s="13"/>
      <c r="F558" s="13"/>
      <c r="G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customFormat="false" ht="15.75" hidden="false" customHeight="true" outlineLevel="0" collapsed="false">
      <c r="A559" s="13"/>
      <c r="B559" s="13"/>
      <c r="C559" s="13"/>
      <c r="D559" s="13"/>
      <c r="E559" s="13"/>
      <c r="F559" s="13"/>
      <c r="G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customFormat="false" ht="15.75" hidden="false" customHeight="true" outlineLevel="0" collapsed="false">
      <c r="A560" s="13"/>
      <c r="B560" s="13"/>
      <c r="C560" s="13"/>
      <c r="D560" s="13"/>
      <c r="E560" s="13"/>
      <c r="F560" s="13"/>
      <c r="G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customFormat="false" ht="15.75" hidden="false" customHeight="true" outlineLevel="0" collapsed="false">
      <c r="A561" s="13"/>
      <c r="B561" s="13"/>
      <c r="C561" s="13"/>
      <c r="D561" s="13"/>
      <c r="E561" s="13"/>
      <c r="F561" s="13"/>
      <c r="G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customFormat="false" ht="15.75" hidden="false" customHeight="true" outlineLevel="0" collapsed="false">
      <c r="A562" s="13"/>
      <c r="B562" s="13"/>
      <c r="C562" s="13"/>
      <c r="D562" s="13"/>
      <c r="E562" s="13"/>
      <c r="F562" s="13"/>
      <c r="G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customFormat="false" ht="15.75" hidden="false" customHeight="true" outlineLevel="0" collapsed="false">
      <c r="A563" s="13"/>
      <c r="B563" s="13"/>
      <c r="C563" s="13"/>
      <c r="D563" s="13"/>
      <c r="E563" s="13"/>
      <c r="F563" s="13"/>
      <c r="G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customFormat="false" ht="15.75" hidden="false" customHeight="true" outlineLevel="0" collapsed="false">
      <c r="A564" s="13"/>
      <c r="B564" s="13"/>
      <c r="C564" s="13"/>
      <c r="D564" s="13"/>
      <c r="E564" s="13"/>
      <c r="F564" s="13"/>
      <c r="G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customFormat="false" ht="15.75" hidden="false" customHeight="true" outlineLevel="0" collapsed="false">
      <c r="A565" s="13"/>
      <c r="B565" s="13"/>
      <c r="C565" s="13"/>
      <c r="D565" s="13"/>
      <c r="E565" s="13"/>
      <c r="F565" s="13"/>
      <c r="G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customFormat="false" ht="15.75" hidden="false" customHeight="true" outlineLevel="0" collapsed="false">
      <c r="A566" s="13"/>
      <c r="B566" s="13"/>
      <c r="C566" s="13"/>
      <c r="D566" s="13"/>
      <c r="E566" s="13"/>
      <c r="F566" s="13"/>
      <c r="G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customFormat="false" ht="15.75" hidden="false" customHeight="true" outlineLevel="0" collapsed="false">
      <c r="A567" s="13"/>
      <c r="B567" s="13"/>
      <c r="C567" s="13"/>
      <c r="D567" s="13"/>
      <c r="E567" s="13"/>
      <c r="F567" s="13"/>
      <c r="G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customFormat="false" ht="15.75" hidden="false" customHeight="true" outlineLevel="0" collapsed="false">
      <c r="A568" s="13"/>
      <c r="B568" s="13"/>
      <c r="C568" s="13"/>
      <c r="D568" s="13"/>
      <c r="E568" s="13"/>
      <c r="F568" s="13"/>
      <c r="G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customFormat="false" ht="15.75" hidden="false" customHeight="true" outlineLevel="0" collapsed="false">
      <c r="A569" s="13"/>
      <c r="B569" s="13"/>
      <c r="C569" s="13"/>
      <c r="D569" s="13"/>
      <c r="E569" s="13"/>
      <c r="F569" s="13"/>
      <c r="G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customFormat="false" ht="15.75" hidden="false" customHeight="true" outlineLevel="0" collapsed="false">
      <c r="A570" s="13"/>
      <c r="B570" s="13"/>
      <c r="C570" s="13"/>
      <c r="D570" s="13"/>
      <c r="E570" s="13"/>
      <c r="F570" s="13"/>
      <c r="G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customFormat="false" ht="15.75" hidden="false" customHeight="true" outlineLevel="0" collapsed="false">
      <c r="A571" s="13"/>
      <c r="B571" s="13"/>
      <c r="C571" s="13"/>
      <c r="D571" s="13"/>
      <c r="E571" s="13"/>
      <c r="F571" s="13"/>
      <c r="G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customFormat="false" ht="15.75" hidden="false" customHeight="true" outlineLevel="0" collapsed="false">
      <c r="A572" s="13"/>
      <c r="B572" s="13"/>
      <c r="C572" s="13"/>
      <c r="D572" s="13"/>
      <c r="E572" s="13"/>
      <c r="F572" s="13"/>
      <c r="G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customFormat="false" ht="15.75" hidden="false" customHeight="true" outlineLevel="0" collapsed="false">
      <c r="A573" s="13"/>
      <c r="B573" s="13"/>
      <c r="C573" s="13"/>
      <c r="D573" s="13"/>
      <c r="E573" s="13"/>
      <c r="F573" s="13"/>
      <c r="G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customFormat="false" ht="15.75" hidden="false" customHeight="true" outlineLevel="0" collapsed="false">
      <c r="A574" s="13"/>
      <c r="B574" s="13"/>
      <c r="C574" s="13"/>
      <c r="D574" s="13"/>
      <c r="E574" s="13"/>
      <c r="F574" s="13"/>
      <c r="G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customFormat="false" ht="15.75" hidden="false" customHeight="true" outlineLevel="0" collapsed="false">
      <c r="A575" s="13"/>
      <c r="B575" s="13"/>
      <c r="C575" s="13"/>
      <c r="D575" s="13"/>
      <c r="E575" s="13"/>
      <c r="F575" s="13"/>
      <c r="G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customFormat="false" ht="15.75" hidden="false" customHeight="true" outlineLevel="0" collapsed="false">
      <c r="A576" s="13"/>
      <c r="B576" s="13"/>
      <c r="C576" s="13"/>
      <c r="D576" s="13"/>
      <c r="E576" s="13"/>
      <c r="F576" s="13"/>
      <c r="G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customFormat="false" ht="15.75" hidden="false" customHeight="true" outlineLevel="0" collapsed="false">
      <c r="A577" s="13"/>
      <c r="B577" s="13"/>
      <c r="C577" s="13"/>
      <c r="D577" s="13"/>
      <c r="E577" s="13"/>
      <c r="F577" s="13"/>
      <c r="G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customFormat="false" ht="15.75" hidden="false" customHeight="true" outlineLevel="0" collapsed="false">
      <c r="A578" s="13"/>
      <c r="B578" s="13"/>
      <c r="C578" s="13"/>
      <c r="D578" s="13"/>
      <c r="E578" s="13"/>
      <c r="F578" s="13"/>
      <c r="G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customFormat="false" ht="15.75" hidden="false" customHeight="true" outlineLevel="0" collapsed="false">
      <c r="A579" s="13"/>
      <c r="B579" s="13"/>
      <c r="C579" s="13"/>
      <c r="D579" s="13"/>
      <c r="E579" s="13"/>
      <c r="F579" s="13"/>
      <c r="G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customFormat="false" ht="15.75" hidden="false" customHeight="true" outlineLevel="0" collapsed="false">
      <c r="A580" s="13"/>
      <c r="B580" s="13"/>
      <c r="C580" s="13"/>
      <c r="D580" s="13"/>
      <c r="E580" s="13"/>
      <c r="F580" s="13"/>
      <c r="G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customFormat="false" ht="15.75" hidden="false" customHeight="true" outlineLevel="0" collapsed="false">
      <c r="A581" s="13"/>
      <c r="B581" s="13"/>
      <c r="C581" s="13"/>
      <c r="D581" s="13"/>
      <c r="E581" s="13"/>
      <c r="F581" s="13"/>
      <c r="G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customFormat="false" ht="15.75" hidden="false" customHeight="true" outlineLevel="0" collapsed="false">
      <c r="A582" s="13"/>
      <c r="B582" s="13"/>
      <c r="C582" s="13"/>
      <c r="D582" s="13"/>
      <c r="E582" s="13"/>
      <c r="F582" s="13"/>
      <c r="G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customFormat="false" ht="15.75" hidden="false" customHeight="true" outlineLevel="0" collapsed="false">
      <c r="A583" s="13"/>
      <c r="B583" s="13"/>
      <c r="C583" s="13"/>
      <c r="D583" s="13"/>
      <c r="E583" s="13"/>
      <c r="F583" s="13"/>
      <c r="G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customFormat="false" ht="15.75" hidden="false" customHeight="true" outlineLevel="0" collapsed="false">
      <c r="A584" s="13"/>
      <c r="B584" s="13"/>
      <c r="C584" s="13"/>
      <c r="D584" s="13"/>
      <c r="E584" s="13"/>
      <c r="F584" s="13"/>
      <c r="G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customFormat="false" ht="15.75" hidden="false" customHeight="true" outlineLevel="0" collapsed="false">
      <c r="A585" s="13"/>
      <c r="B585" s="13"/>
      <c r="C585" s="13"/>
      <c r="D585" s="13"/>
      <c r="E585" s="13"/>
      <c r="F585" s="13"/>
      <c r="G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customFormat="false" ht="15.75" hidden="false" customHeight="true" outlineLevel="0" collapsed="false">
      <c r="A586" s="13"/>
      <c r="B586" s="13"/>
      <c r="C586" s="13"/>
      <c r="D586" s="13"/>
      <c r="E586" s="13"/>
      <c r="F586" s="13"/>
      <c r="G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customFormat="false" ht="15.75" hidden="false" customHeight="true" outlineLevel="0" collapsed="false">
      <c r="A587" s="13"/>
      <c r="B587" s="13"/>
      <c r="C587" s="13"/>
      <c r="D587" s="13"/>
      <c r="E587" s="13"/>
      <c r="F587" s="13"/>
      <c r="G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customFormat="false" ht="15.75" hidden="false" customHeight="true" outlineLevel="0" collapsed="false">
      <c r="A588" s="13"/>
      <c r="B588" s="13"/>
      <c r="C588" s="13"/>
      <c r="D588" s="13"/>
      <c r="E588" s="13"/>
      <c r="F588" s="13"/>
      <c r="G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customFormat="false" ht="15.75" hidden="false" customHeight="true" outlineLevel="0" collapsed="false">
      <c r="A589" s="13"/>
      <c r="B589" s="13"/>
      <c r="C589" s="13"/>
      <c r="D589" s="13"/>
      <c r="E589" s="13"/>
      <c r="F589" s="13"/>
      <c r="G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customFormat="false" ht="15.75" hidden="false" customHeight="true" outlineLevel="0" collapsed="false">
      <c r="A590" s="13"/>
      <c r="B590" s="13"/>
      <c r="C590" s="13"/>
      <c r="D590" s="13"/>
      <c r="E590" s="13"/>
      <c r="F590" s="13"/>
      <c r="G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customFormat="false" ht="15.75" hidden="false" customHeight="true" outlineLevel="0" collapsed="false">
      <c r="A591" s="13"/>
      <c r="B591" s="13"/>
      <c r="C591" s="13"/>
      <c r="D591" s="13"/>
      <c r="E591" s="13"/>
      <c r="F591" s="13"/>
      <c r="G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customFormat="false" ht="15.75" hidden="false" customHeight="true" outlineLevel="0" collapsed="false">
      <c r="A592" s="13"/>
      <c r="B592" s="13"/>
      <c r="C592" s="13"/>
      <c r="D592" s="13"/>
      <c r="E592" s="13"/>
      <c r="F592" s="13"/>
      <c r="G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customFormat="false" ht="15.75" hidden="false" customHeight="true" outlineLevel="0" collapsed="false">
      <c r="A593" s="13"/>
      <c r="B593" s="13"/>
      <c r="C593" s="13"/>
      <c r="D593" s="13"/>
      <c r="E593" s="13"/>
      <c r="F593" s="13"/>
      <c r="G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customFormat="false" ht="15.75" hidden="false" customHeight="true" outlineLevel="0" collapsed="false">
      <c r="A594" s="13"/>
      <c r="B594" s="13"/>
      <c r="C594" s="13"/>
      <c r="D594" s="13"/>
      <c r="E594" s="13"/>
      <c r="F594" s="13"/>
      <c r="G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customFormat="false" ht="15.75" hidden="false" customHeight="true" outlineLevel="0" collapsed="false">
      <c r="A595" s="13"/>
      <c r="B595" s="13"/>
      <c r="C595" s="13"/>
      <c r="D595" s="13"/>
      <c r="E595" s="13"/>
      <c r="F595" s="13"/>
      <c r="G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customFormat="false" ht="15.75" hidden="false" customHeight="true" outlineLevel="0" collapsed="false">
      <c r="A596" s="13"/>
      <c r="B596" s="13"/>
      <c r="C596" s="13"/>
      <c r="D596" s="13"/>
      <c r="E596" s="13"/>
      <c r="F596" s="13"/>
      <c r="G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customFormat="false" ht="15.75" hidden="false" customHeight="true" outlineLevel="0" collapsed="false">
      <c r="A597" s="13"/>
      <c r="B597" s="13"/>
      <c r="C597" s="13"/>
      <c r="D597" s="13"/>
      <c r="E597" s="13"/>
      <c r="F597" s="13"/>
      <c r="G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customFormat="false" ht="15.75" hidden="false" customHeight="true" outlineLevel="0" collapsed="false">
      <c r="A598" s="13"/>
      <c r="B598" s="13"/>
      <c r="C598" s="13"/>
      <c r="D598" s="13"/>
      <c r="E598" s="13"/>
      <c r="F598" s="13"/>
      <c r="G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customFormat="false" ht="15.75" hidden="false" customHeight="true" outlineLevel="0" collapsed="false">
      <c r="A599" s="13"/>
      <c r="B599" s="13"/>
      <c r="C599" s="13"/>
      <c r="D599" s="13"/>
      <c r="E599" s="13"/>
      <c r="F599" s="13"/>
      <c r="G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customFormat="false" ht="15.75" hidden="false" customHeight="true" outlineLevel="0" collapsed="false">
      <c r="A600" s="13"/>
      <c r="B600" s="13"/>
      <c r="C600" s="13"/>
      <c r="D600" s="13"/>
      <c r="E600" s="13"/>
      <c r="F600" s="13"/>
      <c r="G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customFormat="false" ht="15.75" hidden="false" customHeight="true" outlineLevel="0" collapsed="false">
      <c r="A601" s="13"/>
      <c r="B601" s="13"/>
      <c r="C601" s="13"/>
      <c r="D601" s="13"/>
      <c r="E601" s="13"/>
      <c r="F601" s="13"/>
      <c r="G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customFormat="false" ht="15.75" hidden="false" customHeight="true" outlineLevel="0" collapsed="false">
      <c r="A602" s="13"/>
      <c r="B602" s="13"/>
      <c r="C602" s="13"/>
      <c r="D602" s="13"/>
      <c r="E602" s="13"/>
      <c r="F602" s="13"/>
      <c r="G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customFormat="false" ht="15.75" hidden="false" customHeight="true" outlineLevel="0" collapsed="false">
      <c r="A603" s="13"/>
      <c r="B603" s="13"/>
      <c r="C603" s="13"/>
      <c r="D603" s="13"/>
      <c r="E603" s="13"/>
      <c r="F603" s="13"/>
      <c r="G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customFormat="false" ht="15.75" hidden="false" customHeight="true" outlineLevel="0" collapsed="false">
      <c r="A604" s="13"/>
      <c r="B604" s="13"/>
      <c r="C604" s="13"/>
      <c r="D604" s="13"/>
      <c r="E604" s="13"/>
      <c r="F604" s="13"/>
      <c r="G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customFormat="false" ht="15.75" hidden="false" customHeight="true" outlineLevel="0" collapsed="false">
      <c r="A605" s="13"/>
      <c r="B605" s="13"/>
      <c r="C605" s="13"/>
      <c r="D605" s="13"/>
      <c r="E605" s="13"/>
      <c r="F605" s="13"/>
      <c r="G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customFormat="false" ht="15.75" hidden="false" customHeight="true" outlineLevel="0" collapsed="false">
      <c r="A606" s="13"/>
      <c r="B606" s="13"/>
      <c r="C606" s="13"/>
      <c r="D606" s="13"/>
      <c r="E606" s="13"/>
      <c r="F606" s="13"/>
      <c r="G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customFormat="false" ht="15.75" hidden="false" customHeight="true" outlineLevel="0" collapsed="false">
      <c r="A607" s="13"/>
      <c r="B607" s="13"/>
      <c r="C607" s="13"/>
      <c r="D607" s="13"/>
      <c r="E607" s="13"/>
      <c r="F607" s="13"/>
      <c r="G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customFormat="false" ht="15.75" hidden="false" customHeight="true" outlineLevel="0" collapsed="false">
      <c r="A608" s="13"/>
      <c r="B608" s="13"/>
      <c r="C608" s="13"/>
      <c r="D608" s="13"/>
      <c r="E608" s="13"/>
      <c r="F608" s="13"/>
      <c r="G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customFormat="false" ht="15.75" hidden="false" customHeight="true" outlineLevel="0" collapsed="false">
      <c r="A609" s="13"/>
      <c r="B609" s="13"/>
      <c r="C609" s="13"/>
      <c r="D609" s="13"/>
      <c r="E609" s="13"/>
      <c r="F609" s="13"/>
      <c r="G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customFormat="false" ht="15.75" hidden="false" customHeight="true" outlineLevel="0" collapsed="false">
      <c r="A610" s="13"/>
      <c r="B610" s="13"/>
      <c r="C610" s="13"/>
      <c r="D610" s="13"/>
      <c r="E610" s="13"/>
      <c r="F610" s="13"/>
      <c r="G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customFormat="false" ht="15.75" hidden="false" customHeight="true" outlineLevel="0" collapsed="false">
      <c r="A611" s="13"/>
      <c r="B611" s="13"/>
      <c r="C611" s="13"/>
      <c r="D611" s="13"/>
      <c r="E611" s="13"/>
      <c r="F611" s="13"/>
      <c r="G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customFormat="false" ht="15.75" hidden="false" customHeight="true" outlineLevel="0" collapsed="false">
      <c r="A612" s="13"/>
      <c r="B612" s="13"/>
      <c r="C612" s="13"/>
      <c r="D612" s="13"/>
      <c r="E612" s="13"/>
      <c r="F612" s="13"/>
      <c r="G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customFormat="false" ht="15.75" hidden="false" customHeight="true" outlineLevel="0" collapsed="false">
      <c r="A613" s="13"/>
      <c r="B613" s="13"/>
      <c r="C613" s="13"/>
      <c r="D613" s="13"/>
      <c r="E613" s="13"/>
      <c r="F613" s="13"/>
      <c r="G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customFormat="false" ht="15.75" hidden="false" customHeight="true" outlineLevel="0" collapsed="false">
      <c r="A614" s="13"/>
      <c r="B614" s="13"/>
      <c r="C614" s="13"/>
      <c r="D614" s="13"/>
      <c r="E614" s="13"/>
      <c r="F614" s="13"/>
      <c r="G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customFormat="false" ht="15.75" hidden="false" customHeight="true" outlineLevel="0" collapsed="false">
      <c r="A615" s="13"/>
      <c r="B615" s="13"/>
      <c r="C615" s="13"/>
      <c r="D615" s="13"/>
      <c r="E615" s="13"/>
      <c r="F615" s="13"/>
      <c r="G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customFormat="false" ht="15.75" hidden="false" customHeight="true" outlineLevel="0" collapsed="false">
      <c r="A616" s="13"/>
      <c r="B616" s="13"/>
      <c r="C616" s="13"/>
      <c r="D616" s="13"/>
      <c r="E616" s="13"/>
      <c r="F616" s="13"/>
      <c r="G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customFormat="false" ht="15.75" hidden="false" customHeight="true" outlineLevel="0" collapsed="false">
      <c r="A617" s="13"/>
      <c r="B617" s="13"/>
      <c r="C617" s="13"/>
      <c r="D617" s="13"/>
      <c r="E617" s="13"/>
      <c r="F617" s="13"/>
      <c r="G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customFormat="false" ht="15.75" hidden="false" customHeight="true" outlineLevel="0" collapsed="false">
      <c r="A618" s="13"/>
      <c r="B618" s="13"/>
      <c r="C618" s="13"/>
      <c r="D618" s="13"/>
      <c r="E618" s="13"/>
      <c r="F618" s="13"/>
      <c r="G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customFormat="false" ht="15.75" hidden="false" customHeight="true" outlineLevel="0" collapsed="false">
      <c r="A619" s="13"/>
      <c r="B619" s="13"/>
      <c r="C619" s="13"/>
      <c r="D619" s="13"/>
      <c r="E619" s="13"/>
      <c r="F619" s="13"/>
      <c r="G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customFormat="false" ht="15.75" hidden="false" customHeight="true" outlineLevel="0" collapsed="false">
      <c r="A620" s="13"/>
      <c r="B620" s="13"/>
      <c r="C620" s="13"/>
      <c r="D620" s="13"/>
      <c r="E620" s="13"/>
      <c r="F620" s="13"/>
      <c r="G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customFormat="false" ht="15.75" hidden="false" customHeight="true" outlineLevel="0" collapsed="false">
      <c r="A621" s="13"/>
      <c r="B621" s="13"/>
      <c r="C621" s="13"/>
      <c r="D621" s="13"/>
      <c r="E621" s="13"/>
      <c r="F621" s="13"/>
      <c r="G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customFormat="false" ht="15.75" hidden="false" customHeight="true" outlineLevel="0" collapsed="false">
      <c r="A622" s="13"/>
      <c r="B622" s="13"/>
      <c r="C622" s="13"/>
      <c r="D622" s="13"/>
      <c r="E622" s="13"/>
      <c r="F622" s="13"/>
      <c r="G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customFormat="false" ht="15.75" hidden="false" customHeight="true" outlineLevel="0" collapsed="false">
      <c r="A623" s="13"/>
      <c r="B623" s="13"/>
      <c r="C623" s="13"/>
      <c r="D623" s="13"/>
      <c r="E623" s="13"/>
      <c r="F623" s="13"/>
      <c r="G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customFormat="false" ht="15.75" hidden="false" customHeight="true" outlineLevel="0" collapsed="false">
      <c r="A624" s="13"/>
      <c r="B624" s="13"/>
      <c r="C624" s="13"/>
      <c r="D624" s="13"/>
      <c r="E624" s="13"/>
      <c r="F624" s="13"/>
      <c r="G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customFormat="false" ht="15.75" hidden="false" customHeight="true" outlineLevel="0" collapsed="false">
      <c r="A625" s="13"/>
      <c r="B625" s="13"/>
      <c r="C625" s="13"/>
      <c r="D625" s="13"/>
      <c r="E625" s="13"/>
      <c r="F625" s="13"/>
      <c r="G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customFormat="false" ht="15.75" hidden="false" customHeight="true" outlineLevel="0" collapsed="false">
      <c r="A626" s="13"/>
      <c r="B626" s="13"/>
      <c r="C626" s="13"/>
      <c r="D626" s="13"/>
      <c r="E626" s="13"/>
      <c r="F626" s="13"/>
      <c r="G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customFormat="false" ht="15.75" hidden="false" customHeight="true" outlineLevel="0" collapsed="false">
      <c r="A627" s="13"/>
      <c r="B627" s="13"/>
      <c r="C627" s="13"/>
      <c r="D627" s="13"/>
      <c r="E627" s="13"/>
      <c r="F627" s="13"/>
      <c r="G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customFormat="false" ht="15.75" hidden="false" customHeight="true" outlineLevel="0" collapsed="false">
      <c r="A628" s="13"/>
      <c r="B628" s="13"/>
      <c r="C628" s="13"/>
      <c r="D628" s="13"/>
      <c r="E628" s="13"/>
      <c r="F628" s="13"/>
      <c r="G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customFormat="false" ht="15.75" hidden="false" customHeight="true" outlineLevel="0" collapsed="false">
      <c r="A629" s="13"/>
      <c r="B629" s="13"/>
      <c r="C629" s="13"/>
      <c r="D629" s="13"/>
      <c r="E629" s="13"/>
      <c r="F629" s="13"/>
      <c r="G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customFormat="false" ht="15.75" hidden="false" customHeight="true" outlineLevel="0" collapsed="false">
      <c r="A630" s="13"/>
      <c r="B630" s="13"/>
      <c r="C630" s="13"/>
      <c r="D630" s="13"/>
      <c r="E630" s="13"/>
      <c r="F630" s="13"/>
      <c r="G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customFormat="false" ht="15.75" hidden="false" customHeight="true" outlineLevel="0" collapsed="false">
      <c r="A631" s="13"/>
      <c r="B631" s="13"/>
      <c r="C631" s="13"/>
      <c r="D631" s="13"/>
      <c r="E631" s="13"/>
      <c r="F631" s="13"/>
      <c r="G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customFormat="false" ht="15.75" hidden="false" customHeight="true" outlineLevel="0" collapsed="false">
      <c r="A632" s="13"/>
      <c r="B632" s="13"/>
      <c r="C632" s="13"/>
      <c r="D632" s="13"/>
      <c r="E632" s="13"/>
      <c r="F632" s="13"/>
      <c r="G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customFormat="false" ht="15.75" hidden="false" customHeight="true" outlineLevel="0" collapsed="false">
      <c r="A633" s="13"/>
      <c r="B633" s="13"/>
      <c r="C633" s="13"/>
      <c r="D633" s="13"/>
      <c r="E633" s="13"/>
      <c r="F633" s="13"/>
      <c r="G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customFormat="false" ht="15.75" hidden="false" customHeight="true" outlineLevel="0" collapsed="false">
      <c r="A634" s="13"/>
      <c r="B634" s="13"/>
      <c r="C634" s="13"/>
      <c r="D634" s="13"/>
      <c r="E634" s="13"/>
      <c r="F634" s="13"/>
      <c r="G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customFormat="false" ht="15.75" hidden="false" customHeight="true" outlineLevel="0" collapsed="false">
      <c r="A635" s="13"/>
      <c r="B635" s="13"/>
      <c r="C635" s="13"/>
      <c r="D635" s="13"/>
      <c r="E635" s="13"/>
      <c r="F635" s="13"/>
      <c r="G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customFormat="false" ht="15.75" hidden="false" customHeight="true" outlineLevel="0" collapsed="false">
      <c r="A636" s="13"/>
      <c r="B636" s="13"/>
      <c r="C636" s="13"/>
      <c r="D636" s="13"/>
      <c r="E636" s="13"/>
      <c r="F636" s="13"/>
      <c r="G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customFormat="false" ht="15.75" hidden="false" customHeight="true" outlineLevel="0" collapsed="false">
      <c r="A637" s="13"/>
      <c r="B637" s="13"/>
      <c r="C637" s="13"/>
      <c r="D637" s="13"/>
      <c r="E637" s="13"/>
      <c r="F637" s="13"/>
      <c r="G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customFormat="false" ht="15.75" hidden="false" customHeight="true" outlineLevel="0" collapsed="false">
      <c r="A638" s="13"/>
      <c r="B638" s="13"/>
      <c r="C638" s="13"/>
      <c r="D638" s="13"/>
      <c r="E638" s="13"/>
      <c r="F638" s="13"/>
      <c r="G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customFormat="false" ht="15.75" hidden="false" customHeight="true" outlineLevel="0" collapsed="false">
      <c r="A639" s="13"/>
      <c r="B639" s="13"/>
      <c r="C639" s="13"/>
      <c r="D639" s="13"/>
      <c r="E639" s="13"/>
      <c r="F639" s="13"/>
      <c r="G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customFormat="false" ht="15.75" hidden="false" customHeight="true" outlineLevel="0" collapsed="false">
      <c r="A640" s="13"/>
      <c r="B640" s="13"/>
      <c r="C640" s="13"/>
      <c r="D640" s="13"/>
      <c r="E640" s="13"/>
      <c r="F640" s="13"/>
      <c r="G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customFormat="false" ht="15.75" hidden="false" customHeight="true" outlineLevel="0" collapsed="false">
      <c r="A641" s="13"/>
      <c r="B641" s="13"/>
      <c r="C641" s="13"/>
      <c r="D641" s="13"/>
      <c r="E641" s="13"/>
      <c r="F641" s="13"/>
      <c r="G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customFormat="false" ht="15.75" hidden="false" customHeight="true" outlineLevel="0" collapsed="false">
      <c r="A642" s="13"/>
      <c r="B642" s="13"/>
      <c r="C642" s="13"/>
      <c r="D642" s="13"/>
      <c r="E642" s="13"/>
      <c r="F642" s="13"/>
      <c r="G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customFormat="false" ht="15.75" hidden="false" customHeight="true" outlineLevel="0" collapsed="false">
      <c r="A643" s="13"/>
      <c r="B643" s="13"/>
      <c r="C643" s="13"/>
      <c r="D643" s="13"/>
      <c r="E643" s="13"/>
      <c r="F643" s="13"/>
      <c r="G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customFormat="false" ht="15.75" hidden="false" customHeight="true" outlineLevel="0" collapsed="false">
      <c r="A644" s="13"/>
      <c r="B644" s="13"/>
      <c r="C644" s="13"/>
      <c r="D644" s="13"/>
      <c r="E644" s="13"/>
      <c r="F644" s="13"/>
      <c r="G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customFormat="false" ht="15.75" hidden="false" customHeight="true" outlineLevel="0" collapsed="false">
      <c r="A645" s="13"/>
      <c r="B645" s="13"/>
      <c r="C645" s="13"/>
      <c r="D645" s="13"/>
      <c r="E645" s="13"/>
      <c r="F645" s="13"/>
      <c r="G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customFormat="false" ht="15.75" hidden="false" customHeight="true" outlineLevel="0" collapsed="false">
      <c r="A646" s="13"/>
      <c r="B646" s="13"/>
      <c r="C646" s="13"/>
      <c r="D646" s="13"/>
      <c r="E646" s="13"/>
      <c r="F646" s="13"/>
      <c r="G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customFormat="false" ht="15.75" hidden="false" customHeight="true" outlineLevel="0" collapsed="false">
      <c r="A647" s="13"/>
      <c r="B647" s="13"/>
      <c r="C647" s="13"/>
      <c r="D647" s="13"/>
      <c r="E647" s="13"/>
      <c r="F647" s="13"/>
      <c r="G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customFormat="false" ht="15.75" hidden="false" customHeight="true" outlineLevel="0" collapsed="false">
      <c r="A648" s="13"/>
      <c r="B648" s="13"/>
      <c r="C648" s="13"/>
      <c r="D648" s="13"/>
      <c r="E648" s="13"/>
      <c r="F648" s="13"/>
      <c r="G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customFormat="false" ht="15.75" hidden="false" customHeight="true" outlineLevel="0" collapsed="false">
      <c r="A649" s="13"/>
      <c r="B649" s="13"/>
      <c r="C649" s="13"/>
      <c r="D649" s="13"/>
      <c r="E649" s="13"/>
      <c r="F649" s="13"/>
      <c r="G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customFormat="false" ht="15.75" hidden="false" customHeight="true" outlineLevel="0" collapsed="false">
      <c r="A650" s="13"/>
      <c r="B650" s="13"/>
      <c r="C650" s="13"/>
      <c r="D650" s="13"/>
      <c r="E650" s="13"/>
      <c r="F650" s="13"/>
      <c r="G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customFormat="false" ht="15.75" hidden="false" customHeight="true" outlineLevel="0" collapsed="false">
      <c r="A651" s="13"/>
      <c r="B651" s="13"/>
      <c r="C651" s="13"/>
      <c r="D651" s="13"/>
      <c r="E651" s="13"/>
      <c r="F651" s="13"/>
      <c r="G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customFormat="false" ht="15.75" hidden="false" customHeight="true" outlineLevel="0" collapsed="false">
      <c r="A652" s="13"/>
      <c r="B652" s="13"/>
      <c r="C652" s="13"/>
      <c r="D652" s="13"/>
      <c r="E652" s="13"/>
      <c r="F652" s="13"/>
      <c r="G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customFormat="false" ht="15.75" hidden="false" customHeight="true" outlineLevel="0" collapsed="false">
      <c r="A653" s="13"/>
      <c r="B653" s="13"/>
      <c r="C653" s="13"/>
      <c r="D653" s="13"/>
      <c r="E653" s="13"/>
      <c r="F653" s="13"/>
      <c r="G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customFormat="false" ht="15.75" hidden="false" customHeight="true" outlineLevel="0" collapsed="false">
      <c r="A654" s="13"/>
      <c r="B654" s="13"/>
      <c r="C654" s="13"/>
      <c r="D654" s="13"/>
      <c r="E654" s="13"/>
      <c r="F654" s="13"/>
      <c r="G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customFormat="false" ht="15.75" hidden="false" customHeight="true" outlineLevel="0" collapsed="false">
      <c r="A655" s="13"/>
      <c r="B655" s="13"/>
      <c r="C655" s="13"/>
      <c r="D655" s="13"/>
      <c r="E655" s="13"/>
      <c r="F655" s="13"/>
      <c r="G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customFormat="false" ht="15.75" hidden="false" customHeight="true" outlineLevel="0" collapsed="false">
      <c r="A656" s="13"/>
      <c r="B656" s="13"/>
      <c r="C656" s="13"/>
      <c r="D656" s="13"/>
      <c r="E656" s="13"/>
      <c r="F656" s="13"/>
      <c r="G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customFormat="false" ht="15.75" hidden="false" customHeight="true" outlineLevel="0" collapsed="false">
      <c r="A657" s="13"/>
      <c r="B657" s="13"/>
      <c r="C657" s="13"/>
      <c r="D657" s="13"/>
      <c r="E657" s="13"/>
      <c r="F657" s="13"/>
      <c r="G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customFormat="false" ht="15.75" hidden="false" customHeight="true" outlineLevel="0" collapsed="false">
      <c r="A658" s="13"/>
      <c r="B658" s="13"/>
      <c r="C658" s="13"/>
      <c r="D658" s="13"/>
      <c r="E658" s="13"/>
      <c r="F658" s="13"/>
      <c r="G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customFormat="false" ht="15.75" hidden="false" customHeight="true" outlineLevel="0" collapsed="false">
      <c r="A659" s="13"/>
      <c r="B659" s="13"/>
      <c r="C659" s="13"/>
      <c r="D659" s="13"/>
      <c r="E659" s="13"/>
      <c r="F659" s="13"/>
      <c r="G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customFormat="false" ht="15.75" hidden="false" customHeight="true" outlineLevel="0" collapsed="false">
      <c r="A660" s="13"/>
      <c r="B660" s="13"/>
      <c r="C660" s="13"/>
      <c r="D660" s="13"/>
      <c r="E660" s="13"/>
      <c r="F660" s="13"/>
      <c r="G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customFormat="false" ht="15.75" hidden="false" customHeight="true" outlineLevel="0" collapsed="false">
      <c r="A661" s="13"/>
      <c r="B661" s="13"/>
      <c r="C661" s="13"/>
      <c r="D661" s="13"/>
      <c r="E661" s="13"/>
      <c r="F661" s="13"/>
      <c r="G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customFormat="false" ht="15.75" hidden="false" customHeight="true" outlineLevel="0" collapsed="false">
      <c r="A662" s="13"/>
      <c r="B662" s="13"/>
      <c r="C662" s="13"/>
      <c r="D662" s="13"/>
      <c r="E662" s="13"/>
      <c r="F662" s="13"/>
      <c r="G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customFormat="false" ht="15.75" hidden="false" customHeight="true" outlineLevel="0" collapsed="false">
      <c r="A663" s="13"/>
      <c r="B663" s="13"/>
      <c r="C663" s="13"/>
      <c r="D663" s="13"/>
      <c r="E663" s="13"/>
      <c r="F663" s="13"/>
      <c r="G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customFormat="false" ht="15.75" hidden="false" customHeight="true" outlineLevel="0" collapsed="false">
      <c r="A664" s="13"/>
      <c r="B664" s="13"/>
      <c r="C664" s="13"/>
      <c r="D664" s="13"/>
      <c r="E664" s="13"/>
      <c r="F664" s="13"/>
      <c r="G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customFormat="false" ht="15.75" hidden="false" customHeight="true" outlineLevel="0" collapsed="false">
      <c r="A665" s="13"/>
      <c r="B665" s="13"/>
      <c r="C665" s="13"/>
      <c r="D665" s="13"/>
      <c r="E665" s="13"/>
      <c r="F665" s="13"/>
      <c r="G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customFormat="false" ht="15.75" hidden="false" customHeight="true" outlineLevel="0" collapsed="false">
      <c r="A666" s="13"/>
      <c r="B666" s="13"/>
      <c r="C666" s="13"/>
      <c r="D666" s="13"/>
      <c r="E666" s="13"/>
      <c r="F666" s="13"/>
      <c r="G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customFormat="false" ht="15.75" hidden="false" customHeight="true" outlineLevel="0" collapsed="false">
      <c r="A667" s="13"/>
      <c r="B667" s="13"/>
      <c r="C667" s="13"/>
      <c r="D667" s="13"/>
      <c r="E667" s="13"/>
      <c r="F667" s="13"/>
      <c r="G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customFormat="false" ht="15.75" hidden="false" customHeight="true" outlineLevel="0" collapsed="false">
      <c r="A668" s="13"/>
      <c r="B668" s="13"/>
      <c r="C668" s="13"/>
      <c r="D668" s="13"/>
      <c r="E668" s="13"/>
      <c r="F668" s="13"/>
      <c r="G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customFormat="false" ht="15.75" hidden="false" customHeight="true" outlineLevel="0" collapsed="false">
      <c r="A669" s="13"/>
      <c r="B669" s="13"/>
      <c r="C669" s="13"/>
      <c r="D669" s="13"/>
      <c r="E669" s="13"/>
      <c r="F669" s="13"/>
      <c r="G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customFormat="false" ht="15.75" hidden="false" customHeight="true" outlineLevel="0" collapsed="false">
      <c r="A670" s="13"/>
      <c r="B670" s="13"/>
      <c r="C670" s="13"/>
      <c r="D670" s="13"/>
      <c r="E670" s="13"/>
      <c r="F670" s="13"/>
      <c r="G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customFormat="false" ht="15.75" hidden="false" customHeight="true" outlineLevel="0" collapsed="false">
      <c r="A671" s="13"/>
      <c r="B671" s="13"/>
      <c r="C671" s="13"/>
      <c r="D671" s="13"/>
      <c r="E671" s="13"/>
      <c r="F671" s="13"/>
      <c r="G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customFormat="false" ht="15.75" hidden="false" customHeight="true" outlineLevel="0" collapsed="false">
      <c r="A672" s="13"/>
      <c r="B672" s="13"/>
      <c r="C672" s="13"/>
      <c r="D672" s="13"/>
      <c r="E672" s="13"/>
      <c r="F672" s="13"/>
      <c r="G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customFormat="false" ht="15.75" hidden="false" customHeight="true" outlineLevel="0" collapsed="false">
      <c r="A673" s="13"/>
      <c r="B673" s="13"/>
      <c r="C673" s="13"/>
      <c r="D673" s="13"/>
      <c r="E673" s="13"/>
      <c r="F673" s="13"/>
      <c r="G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customFormat="false" ht="15.75" hidden="false" customHeight="true" outlineLevel="0" collapsed="false">
      <c r="A674" s="13"/>
      <c r="B674" s="13"/>
      <c r="C674" s="13"/>
      <c r="D674" s="13"/>
      <c r="E674" s="13"/>
      <c r="F674" s="13"/>
      <c r="G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customFormat="false" ht="15.75" hidden="false" customHeight="true" outlineLevel="0" collapsed="false">
      <c r="A675" s="13"/>
      <c r="B675" s="13"/>
      <c r="C675" s="13"/>
      <c r="D675" s="13"/>
      <c r="E675" s="13"/>
      <c r="F675" s="13"/>
      <c r="G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customFormat="false" ht="15.75" hidden="false" customHeight="true" outlineLevel="0" collapsed="false">
      <c r="A676" s="13"/>
      <c r="B676" s="13"/>
      <c r="C676" s="13"/>
      <c r="D676" s="13"/>
      <c r="E676" s="13"/>
      <c r="F676" s="13"/>
      <c r="G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customFormat="false" ht="15.75" hidden="false" customHeight="true" outlineLevel="0" collapsed="false">
      <c r="A677" s="13"/>
      <c r="B677" s="13"/>
      <c r="C677" s="13"/>
      <c r="D677" s="13"/>
      <c r="E677" s="13"/>
      <c r="F677" s="13"/>
      <c r="G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customFormat="false" ht="15.75" hidden="false" customHeight="true" outlineLevel="0" collapsed="false">
      <c r="A678" s="13"/>
      <c r="B678" s="13"/>
      <c r="C678" s="13"/>
      <c r="D678" s="13"/>
      <c r="E678" s="13"/>
      <c r="F678" s="13"/>
      <c r="G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customFormat="false" ht="15.75" hidden="false" customHeight="true" outlineLevel="0" collapsed="false">
      <c r="A679" s="13"/>
      <c r="B679" s="13"/>
      <c r="C679" s="13"/>
      <c r="D679" s="13"/>
      <c r="E679" s="13"/>
      <c r="F679" s="13"/>
      <c r="G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customFormat="false" ht="15.75" hidden="false" customHeight="true" outlineLevel="0" collapsed="false">
      <c r="A680" s="13"/>
      <c r="B680" s="13"/>
      <c r="C680" s="13"/>
      <c r="D680" s="13"/>
      <c r="E680" s="13"/>
      <c r="F680" s="13"/>
      <c r="G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customFormat="false" ht="15.75" hidden="false" customHeight="true" outlineLevel="0" collapsed="false">
      <c r="A681" s="13"/>
      <c r="B681" s="13"/>
      <c r="C681" s="13"/>
      <c r="D681" s="13"/>
      <c r="E681" s="13"/>
      <c r="F681" s="13"/>
      <c r="G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customFormat="false" ht="15.75" hidden="false" customHeight="true" outlineLevel="0" collapsed="false">
      <c r="A682" s="13"/>
      <c r="B682" s="13"/>
      <c r="C682" s="13"/>
      <c r="D682" s="13"/>
      <c r="E682" s="13"/>
      <c r="F682" s="13"/>
      <c r="G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customFormat="false" ht="15.75" hidden="false" customHeight="true" outlineLevel="0" collapsed="false">
      <c r="A683" s="13"/>
      <c r="B683" s="13"/>
      <c r="C683" s="13"/>
      <c r="D683" s="13"/>
      <c r="E683" s="13"/>
      <c r="F683" s="13"/>
      <c r="G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customFormat="false" ht="15.75" hidden="false" customHeight="true" outlineLevel="0" collapsed="false">
      <c r="A684" s="13"/>
      <c r="B684" s="13"/>
      <c r="C684" s="13"/>
      <c r="D684" s="13"/>
      <c r="E684" s="13"/>
      <c r="F684" s="13"/>
      <c r="G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customFormat="false" ht="15.75" hidden="false" customHeight="true" outlineLevel="0" collapsed="false">
      <c r="A685" s="13"/>
      <c r="B685" s="13"/>
      <c r="C685" s="13"/>
      <c r="D685" s="13"/>
      <c r="E685" s="13"/>
      <c r="F685" s="13"/>
      <c r="G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customFormat="false" ht="15.75" hidden="false" customHeight="true" outlineLevel="0" collapsed="false">
      <c r="A686" s="13"/>
      <c r="B686" s="13"/>
      <c r="C686" s="13"/>
      <c r="D686" s="13"/>
      <c r="E686" s="13"/>
      <c r="F686" s="13"/>
      <c r="G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customFormat="false" ht="15.75" hidden="false" customHeight="true" outlineLevel="0" collapsed="false">
      <c r="A687" s="13"/>
      <c r="B687" s="13"/>
      <c r="C687" s="13"/>
      <c r="D687" s="13"/>
      <c r="E687" s="13"/>
      <c r="F687" s="13"/>
      <c r="G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customFormat="false" ht="15.75" hidden="false" customHeight="true" outlineLevel="0" collapsed="false">
      <c r="A688" s="13"/>
      <c r="B688" s="13"/>
      <c r="C688" s="13"/>
      <c r="D688" s="13"/>
      <c r="E688" s="13"/>
      <c r="F688" s="13"/>
      <c r="G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customFormat="false" ht="15.75" hidden="false" customHeight="true" outlineLevel="0" collapsed="false">
      <c r="A689" s="13"/>
      <c r="B689" s="13"/>
      <c r="C689" s="13"/>
      <c r="D689" s="13"/>
      <c r="E689" s="13"/>
      <c r="F689" s="13"/>
      <c r="G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customFormat="false" ht="15.75" hidden="false" customHeight="true" outlineLevel="0" collapsed="false">
      <c r="A690" s="13"/>
      <c r="B690" s="13"/>
      <c r="C690" s="13"/>
      <c r="D690" s="13"/>
      <c r="E690" s="13"/>
      <c r="F690" s="13"/>
      <c r="G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customFormat="false" ht="15.75" hidden="false" customHeight="true" outlineLevel="0" collapsed="false">
      <c r="A691" s="13"/>
      <c r="B691" s="13"/>
      <c r="C691" s="13"/>
      <c r="D691" s="13"/>
      <c r="E691" s="13"/>
      <c r="F691" s="13"/>
      <c r="G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customFormat="false" ht="15.75" hidden="false" customHeight="true" outlineLevel="0" collapsed="false">
      <c r="A692" s="13"/>
      <c r="B692" s="13"/>
      <c r="C692" s="13"/>
      <c r="D692" s="13"/>
      <c r="E692" s="13"/>
      <c r="F692" s="13"/>
      <c r="G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customFormat="false" ht="15.75" hidden="false" customHeight="true" outlineLevel="0" collapsed="false">
      <c r="A693" s="13"/>
      <c r="B693" s="13"/>
      <c r="C693" s="13"/>
      <c r="D693" s="13"/>
      <c r="E693" s="13"/>
      <c r="F693" s="13"/>
      <c r="G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customFormat="false" ht="15.75" hidden="false" customHeight="true" outlineLevel="0" collapsed="false">
      <c r="A694" s="13"/>
      <c r="B694" s="13"/>
      <c r="C694" s="13"/>
      <c r="D694" s="13"/>
      <c r="E694" s="13"/>
      <c r="F694" s="13"/>
      <c r="G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customFormat="false" ht="15.75" hidden="false" customHeight="true" outlineLevel="0" collapsed="false">
      <c r="A695" s="13"/>
      <c r="B695" s="13"/>
      <c r="C695" s="13"/>
      <c r="D695" s="13"/>
      <c r="E695" s="13"/>
      <c r="F695" s="13"/>
      <c r="G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customFormat="false" ht="15.75" hidden="false" customHeight="true" outlineLevel="0" collapsed="false">
      <c r="A696" s="13"/>
      <c r="B696" s="13"/>
      <c r="C696" s="13"/>
      <c r="D696" s="13"/>
      <c r="E696" s="13"/>
      <c r="F696" s="13"/>
      <c r="G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customFormat="false" ht="15.75" hidden="false" customHeight="true" outlineLevel="0" collapsed="false">
      <c r="A697" s="13"/>
      <c r="B697" s="13"/>
      <c r="C697" s="13"/>
      <c r="D697" s="13"/>
      <c r="E697" s="13"/>
      <c r="F697" s="13"/>
      <c r="G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customFormat="false" ht="15.75" hidden="false" customHeight="true" outlineLevel="0" collapsed="false">
      <c r="A698" s="13"/>
      <c r="B698" s="13"/>
      <c r="C698" s="13"/>
      <c r="D698" s="13"/>
      <c r="E698" s="13"/>
      <c r="F698" s="13"/>
      <c r="G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customFormat="false" ht="15.75" hidden="false" customHeight="true" outlineLevel="0" collapsed="false">
      <c r="A699" s="13"/>
      <c r="B699" s="13"/>
      <c r="C699" s="13"/>
      <c r="D699" s="13"/>
      <c r="E699" s="13"/>
      <c r="F699" s="13"/>
      <c r="G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customFormat="false" ht="15.75" hidden="false" customHeight="true" outlineLevel="0" collapsed="false">
      <c r="A700" s="13"/>
      <c r="B700" s="13"/>
      <c r="C700" s="13"/>
      <c r="D700" s="13"/>
      <c r="E700" s="13"/>
      <c r="F700" s="13"/>
      <c r="G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customFormat="false" ht="15.75" hidden="false" customHeight="true" outlineLevel="0" collapsed="false">
      <c r="A701" s="13"/>
      <c r="B701" s="13"/>
      <c r="C701" s="13"/>
      <c r="D701" s="13"/>
      <c r="E701" s="13"/>
      <c r="F701" s="13"/>
      <c r="G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customFormat="false" ht="15.75" hidden="false" customHeight="true" outlineLevel="0" collapsed="false">
      <c r="A702" s="13"/>
      <c r="B702" s="13"/>
      <c r="C702" s="13"/>
      <c r="D702" s="13"/>
      <c r="E702" s="13"/>
      <c r="F702" s="13"/>
      <c r="G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customFormat="false" ht="15.75" hidden="false" customHeight="true" outlineLevel="0" collapsed="false">
      <c r="A703" s="13"/>
      <c r="B703" s="13"/>
      <c r="C703" s="13"/>
      <c r="D703" s="13"/>
      <c r="E703" s="13"/>
      <c r="F703" s="13"/>
      <c r="G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customFormat="false" ht="15.75" hidden="false" customHeight="true" outlineLevel="0" collapsed="false">
      <c r="A704" s="13"/>
      <c r="B704" s="13"/>
      <c r="C704" s="13"/>
      <c r="D704" s="13"/>
      <c r="E704" s="13"/>
      <c r="F704" s="13"/>
      <c r="G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customFormat="false" ht="15.75" hidden="false" customHeight="true" outlineLevel="0" collapsed="false">
      <c r="A705" s="13"/>
      <c r="B705" s="13"/>
      <c r="C705" s="13"/>
      <c r="D705" s="13"/>
      <c r="E705" s="13"/>
      <c r="F705" s="13"/>
      <c r="G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customFormat="false" ht="15.75" hidden="false" customHeight="true" outlineLevel="0" collapsed="false">
      <c r="A706" s="13"/>
      <c r="B706" s="13"/>
      <c r="C706" s="13"/>
      <c r="D706" s="13"/>
      <c r="E706" s="13"/>
      <c r="F706" s="13"/>
      <c r="G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customFormat="false" ht="15.75" hidden="false" customHeight="true" outlineLevel="0" collapsed="false">
      <c r="A707" s="13"/>
      <c r="B707" s="13"/>
      <c r="C707" s="13"/>
      <c r="D707" s="13"/>
      <c r="E707" s="13"/>
      <c r="F707" s="13"/>
      <c r="G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customFormat="false" ht="15.75" hidden="false" customHeight="true" outlineLevel="0" collapsed="false">
      <c r="A708" s="13"/>
      <c r="B708" s="13"/>
      <c r="C708" s="13"/>
      <c r="D708" s="13"/>
      <c r="E708" s="13"/>
      <c r="F708" s="13"/>
      <c r="G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customFormat="false" ht="15.75" hidden="false" customHeight="true" outlineLevel="0" collapsed="false">
      <c r="A709" s="13"/>
      <c r="B709" s="13"/>
      <c r="C709" s="13"/>
      <c r="D709" s="13"/>
      <c r="E709" s="13"/>
      <c r="F709" s="13"/>
      <c r="G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customFormat="false" ht="15.75" hidden="false" customHeight="true" outlineLevel="0" collapsed="false">
      <c r="A710" s="13"/>
      <c r="B710" s="13"/>
      <c r="C710" s="13"/>
      <c r="D710" s="13"/>
      <c r="E710" s="13"/>
      <c r="F710" s="13"/>
      <c r="G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customFormat="false" ht="15.75" hidden="false" customHeight="true" outlineLevel="0" collapsed="false">
      <c r="A711" s="13"/>
      <c r="B711" s="13"/>
      <c r="C711" s="13"/>
      <c r="D711" s="13"/>
      <c r="E711" s="13"/>
      <c r="F711" s="13"/>
      <c r="G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customFormat="false" ht="15.75" hidden="false" customHeight="true" outlineLevel="0" collapsed="false">
      <c r="A712" s="13"/>
      <c r="B712" s="13"/>
      <c r="C712" s="13"/>
      <c r="D712" s="13"/>
      <c r="E712" s="13"/>
      <c r="F712" s="13"/>
      <c r="G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customFormat="false" ht="15.75" hidden="false" customHeight="true" outlineLevel="0" collapsed="false">
      <c r="A713" s="13"/>
      <c r="B713" s="13"/>
      <c r="C713" s="13"/>
      <c r="D713" s="13"/>
      <c r="E713" s="13"/>
      <c r="F713" s="13"/>
      <c r="G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customFormat="false" ht="15.75" hidden="false" customHeight="true" outlineLevel="0" collapsed="false">
      <c r="A714" s="13"/>
      <c r="B714" s="13"/>
      <c r="C714" s="13"/>
      <c r="D714" s="13"/>
      <c r="E714" s="13"/>
      <c r="F714" s="13"/>
      <c r="G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customFormat="false" ht="15.75" hidden="false" customHeight="true" outlineLevel="0" collapsed="false">
      <c r="A715" s="13"/>
      <c r="B715" s="13"/>
      <c r="C715" s="13"/>
      <c r="D715" s="13"/>
      <c r="E715" s="13"/>
      <c r="F715" s="13"/>
      <c r="G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customFormat="false" ht="15.75" hidden="false" customHeight="true" outlineLevel="0" collapsed="false">
      <c r="A716" s="13"/>
      <c r="B716" s="13"/>
      <c r="C716" s="13"/>
      <c r="D716" s="13"/>
      <c r="E716" s="13"/>
      <c r="F716" s="13"/>
      <c r="G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customFormat="false" ht="15.75" hidden="false" customHeight="true" outlineLevel="0" collapsed="false">
      <c r="A717" s="13"/>
      <c r="B717" s="13"/>
      <c r="C717" s="13"/>
      <c r="D717" s="13"/>
      <c r="E717" s="13"/>
      <c r="F717" s="13"/>
      <c r="G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customFormat="false" ht="15.75" hidden="false" customHeight="true" outlineLevel="0" collapsed="false">
      <c r="A718" s="13"/>
      <c r="B718" s="13"/>
      <c r="C718" s="13"/>
      <c r="D718" s="13"/>
      <c r="E718" s="13"/>
      <c r="F718" s="13"/>
      <c r="G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customFormat="false" ht="15.75" hidden="false" customHeight="true" outlineLevel="0" collapsed="false">
      <c r="A719" s="13"/>
      <c r="B719" s="13"/>
      <c r="C719" s="13"/>
      <c r="D719" s="13"/>
      <c r="E719" s="13"/>
      <c r="F719" s="13"/>
      <c r="G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customFormat="false" ht="15.75" hidden="false" customHeight="true" outlineLevel="0" collapsed="false">
      <c r="A720" s="13"/>
      <c r="B720" s="13"/>
      <c r="C720" s="13"/>
      <c r="D720" s="13"/>
      <c r="E720" s="13"/>
      <c r="F720" s="13"/>
      <c r="G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customFormat="false" ht="15.75" hidden="false" customHeight="true" outlineLevel="0" collapsed="false">
      <c r="A721" s="13"/>
      <c r="B721" s="13"/>
      <c r="C721" s="13"/>
      <c r="D721" s="13"/>
      <c r="E721" s="13"/>
      <c r="F721" s="13"/>
      <c r="G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customFormat="false" ht="15.75" hidden="false" customHeight="true" outlineLevel="0" collapsed="false">
      <c r="A722" s="13"/>
      <c r="B722" s="13"/>
      <c r="C722" s="13"/>
      <c r="D722" s="13"/>
      <c r="E722" s="13"/>
      <c r="F722" s="13"/>
      <c r="G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customFormat="false" ht="15.75" hidden="false" customHeight="true" outlineLevel="0" collapsed="false">
      <c r="A723" s="13"/>
      <c r="B723" s="13"/>
      <c r="C723" s="13"/>
      <c r="D723" s="13"/>
      <c r="E723" s="13"/>
      <c r="F723" s="13"/>
      <c r="G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customFormat="false" ht="15.75" hidden="false" customHeight="true" outlineLevel="0" collapsed="false">
      <c r="A724" s="13"/>
      <c r="B724" s="13"/>
      <c r="C724" s="13"/>
      <c r="D724" s="13"/>
      <c r="E724" s="13"/>
      <c r="F724" s="13"/>
      <c r="G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customFormat="false" ht="15.75" hidden="false" customHeight="true" outlineLevel="0" collapsed="false">
      <c r="A725" s="13"/>
      <c r="B725" s="13"/>
      <c r="C725" s="13"/>
      <c r="D725" s="13"/>
      <c r="E725" s="13"/>
      <c r="F725" s="13"/>
      <c r="G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customFormat="false" ht="15.75" hidden="false" customHeight="true" outlineLevel="0" collapsed="false">
      <c r="A726" s="13"/>
      <c r="B726" s="13"/>
      <c r="C726" s="13"/>
      <c r="D726" s="13"/>
      <c r="E726" s="13"/>
      <c r="F726" s="13"/>
      <c r="G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customFormat="false" ht="15.75" hidden="false" customHeight="true" outlineLevel="0" collapsed="false">
      <c r="A727" s="13"/>
      <c r="B727" s="13"/>
      <c r="C727" s="13"/>
      <c r="D727" s="13"/>
      <c r="E727" s="13"/>
      <c r="F727" s="13"/>
      <c r="G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customFormat="false" ht="15.75" hidden="false" customHeight="true" outlineLevel="0" collapsed="false">
      <c r="A728" s="13"/>
      <c r="B728" s="13"/>
      <c r="C728" s="13"/>
      <c r="D728" s="13"/>
      <c r="E728" s="13"/>
      <c r="F728" s="13"/>
      <c r="G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customFormat="false" ht="15.75" hidden="false" customHeight="true" outlineLevel="0" collapsed="false">
      <c r="A729" s="13"/>
      <c r="B729" s="13"/>
      <c r="C729" s="13"/>
      <c r="D729" s="13"/>
      <c r="E729" s="13"/>
      <c r="F729" s="13"/>
      <c r="G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customFormat="false" ht="15.75" hidden="false" customHeight="true" outlineLevel="0" collapsed="false">
      <c r="A730" s="13"/>
      <c r="B730" s="13"/>
      <c r="C730" s="13"/>
      <c r="D730" s="13"/>
      <c r="E730" s="13"/>
      <c r="F730" s="13"/>
      <c r="G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customFormat="false" ht="15.75" hidden="false" customHeight="true" outlineLevel="0" collapsed="false">
      <c r="A731" s="13"/>
      <c r="B731" s="13"/>
      <c r="C731" s="13"/>
      <c r="D731" s="13"/>
      <c r="E731" s="13"/>
      <c r="F731" s="13"/>
      <c r="G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customFormat="false" ht="15.75" hidden="false" customHeight="true" outlineLevel="0" collapsed="false">
      <c r="A732" s="13"/>
      <c r="B732" s="13"/>
      <c r="C732" s="13"/>
      <c r="D732" s="13"/>
      <c r="E732" s="13"/>
      <c r="F732" s="13"/>
      <c r="G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customFormat="false" ht="15.75" hidden="false" customHeight="true" outlineLevel="0" collapsed="false">
      <c r="A733" s="13"/>
      <c r="B733" s="13"/>
      <c r="C733" s="13"/>
      <c r="D733" s="13"/>
      <c r="E733" s="13"/>
      <c r="F733" s="13"/>
      <c r="G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customFormat="false" ht="15.75" hidden="false" customHeight="true" outlineLevel="0" collapsed="false">
      <c r="A734" s="13"/>
      <c r="B734" s="13"/>
      <c r="C734" s="13"/>
      <c r="D734" s="13"/>
      <c r="E734" s="13"/>
      <c r="F734" s="13"/>
      <c r="G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customFormat="false" ht="15.75" hidden="false" customHeight="true" outlineLevel="0" collapsed="false">
      <c r="A735" s="13"/>
      <c r="B735" s="13"/>
      <c r="C735" s="13"/>
      <c r="D735" s="13"/>
      <c r="E735" s="13"/>
      <c r="F735" s="13"/>
      <c r="G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customFormat="false" ht="15.75" hidden="false" customHeight="true" outlineLevel="0" collapsed="false">
      <c r="A736" s="13"/>
      <c r="B736" s="13"/>
      <c r="C736" s="13"/>
      <c r="D736" s="13"/>
      <c r="E736" s="13"/>
      <c r="F736" s="13"/>
      <c r="G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customFormat="false" ht="15.75" hidden="false" customHeight="true" outlineLevel="0" collapsed="false">
      <c r="A737" s="13"/>
      <c r="B737" s="13"/>
      <c r="C737" s="13"/>
      <c r="D737" s="13"/>
      <c r="E737" s="13"/>
      <c r="F737" s="13"/>
      <c r="G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customFormat="false" ht="15.75" hidden="false" customHeight="true" outlineLevel="0" collapsed="false">
      <c r="A738" s="13"/>
      <c r="B738" s="13"/>
      <c r="C738" s="13"/>
      <c r="D738" s="13"/>
      <c r="E738" s="13"/>
      <c r="F738" s="13"/>
      <c r="G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customFormat="false" ht="15.75" hidden="false" customHeight="true" outlineLevel="0" collapsed="false">
      <c r="A739" s="13"/>
      <c r="B739" s="13"/>
      <c r="C739" s="13"/>
      <c r="D739" s="13"/>
      <c r="E739" s="13"/>
      <c r="F739" s="13"/>
      <c r="G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customFormat="false" ht="15.75" hidden="false" customHeight="true" outlineLevel="0" collapsed="false">
      <c r="A740" s="13"/>
      <c r="B740" s="13"/>
      <c r="C740" s="13"/>
      <c r="D740" s="13"/>
      <c r="E740" s="13"/>
      <c r="F740" s="13"/>
      <c r="G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customFormat="false" ht="15.75" hidden="false" customHeight="true" outlineLevel="0" collapsed="false">
      <c r="A741" s="13"/>
      <c r="B741" s="13"/>
      <c r="C741" s="13"/>
      <c r="D741" s="13"/>
      <c r="E741" s="13"/>
      <c r="F741" s="13"/>
      <c r="G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customFormat="false" ht="15.75" hidden="false" customHeight="true" outlineLevel="0" collapsed="false">
      <c r="A742" s="13"/>
      <c r="B742" s="13"/>
      <c r="C742" s="13"/>
      <c r="D742" s="13"/>
      <c r="E742" s="13"/>
      <c r="F742" s="13"/>
      <c r="G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customFormat="false" ht="15.75" hidden="false" customHeight="true" outlineLevel="0" collapsed="false">
      <c r="A743" s="13"/>
      <c r="B743" s="13"/>
      <c r="C743" s="13"/>
      <c r="D743" s="13"/>
      <c r="E743" s="13"/>
      <c r="F743" s="13"/>
      <c r="G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customFormat="false" ht="15.75" hidden="false" customHeight="true" outlineLevel="0" collapsed="false">
      <c r="A744" s="13"/>
      <c r="B744" s="13"/>
      <c r="C744" s="13"/>
      <c r="D744" s="13"/>
      <c r="E744" s="13"/>
      <c r="F744" s="13"/>
      <c r="G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customFormat="false" ht="15.75" hidden="false" customHeight="true" outlineLevel="0" collapsed="false">
      <c r="A745" s="13"/>
      <c r="B745" s="13"/>
      <c r="C745" s="13"/>
      <c r="D745" s="13"/>
      <c r="E745" s="13"/>
      <c r="F745" s="13"/>
      <c r="G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customFormat="false" ht="15.75" hidden="false" customHeight="true" outlineLevel="0" collapsed="false">
      <c r="A746" s="13"/>
      <c r="B746" s="13"/>
      <c r="C746" s="13"/>
      <c r="D746" s="13"/>
      <c r="E746" s="13"/>
      <c r="F746" s="13"/>
      <c r="G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customFormat="false" ht="15.75" hidden="false" customHeight="true" outlineLevel="0" collapsed="false">
      <c r="A747" s="13"/>
      <c r="B747" s="13"/>
      <c r="C747" s="13"/>
      <c r="D747" s="13"/>
      <c r="E747" s="13"/>
      <c r="F747" s="13"/>
      <c r="G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customFormat="false" ht="15.75" hidden="false" customHeight="true" outlineLevel="0" collapsed="false">
      <c r="A748" s="13"/>
      <c r="B748" s="13"/>
      <c r="C748" s="13"/>
      <c r="D748" s="13"/>
      <c r="E748" s="13"/>
      <c r="F748" s="13"/>
      <c r="G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customFormat="false" ht="15.75" hidden="false" customHeight="true" outlineLevel="0" collapsed="false">
      <c r="A749" s="13"/>
      <c r="B749" s="13"/>
      <c r="C749" s="13"/>
      <c r="D749" s="13"/>
      <c r="E749" s="13"/>
      <c r="F749" s="13"/>
      <c r="G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customFormat="false" ht="15.75" hidden="false" customHeight="true" outlineLevel="0" collapsed="false">
      <c r="A750" s="13"/>
      <c r="B750" s="13"/>
      <c r="C750" s="13"/>
      <c r="D750" s="13"/>
      <c r="E750" s="13"/>
      <c r="F750" s="13"/>
      <c r="G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customFormat="false" ht="15.75" hidden="false" customHeight="true" outlineLevel="0" collapsed="false">
      <c r="A751" s="13"/>
      <c r="B751" s="13"/>
      <c r="C751" s="13"/>
      <c r="D751" s="13"/>
      <c r="E751" s="13"/>
      <c r="F751" s="13"/>
      <c r="G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customFormat="false" ht="15.75" hidden="false" customHeight="true" outlineLevel="0" collapsed="false">
      <c r="A752" s="13"/>
      <c r="B752" s="13"/>
      <c r="C752" s="13"/>
      <c r="D752" s="13"/>
      <c r="E752" s="13"/>
      <c r="F752" s="13"/>
      <c r="G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customFormat="false" ht="15.75" hidden="false" customHeight="true" outlineLevel="0" collapsed="false">
      <c r="A753" s="13"/>
      <c r="B753" s="13"/>
      <c r="C753" s="13"/>
      <c r="D753" s="13"/>
      <c r="E753" s="13"/>
      <c r="F753" s="13"/>
      <c r="G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customFormat="false" ht="15.75" hidden="false" customHeight="true" outlineLevel="0" collapsed="false">
      <c r="A754" s="13"/>
      <c r="B754" s="13"/>
      <c r="C754" s="13"/>
      <c r="D754" s="13"/>
      <c r="E754" s="13"/>
      <c r="F754" s="13"/>
      <c r="G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customFormat="false" ht="15.75" hidden="false" customHeight="true" outlineLevel="0" collapsed="false">
      <c r="A755" s="13"/>
      <c r="B755" s="13"/>
      <c r="C755" s="13"/>
      <c r="D755" s="13"/>
      <c r="E755" s="13"/>
      <c r="F755" s="13"/>
      <c r="G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customFormat="false" ht="15.75" hidden="false" customHeight="true" outlineLevel="0" collapsed="false">
      <c r="A756" s="13"/>
      <c r="B756" s="13"/>
      <c r="C756" s="13"/>
      <c r="D756" s="13"/>
      <c r="E756" s="13"/>
      <c r="F756" s="13"/>
      <c r="G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customFormat="false" ht="15.75" hidden="false" customHeight="true" outlineLevel="0" collapsed="false">
      <c r="A757" s="13"/>
      <c r="B757" s="13"/>
      <c r="C757" s="13"/>
      <c r="D757" s="13"/>
      <c r="E757" s="13"/>
      <c r="F757" s="13"/>
      <c r="G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customFormat="false" ht="15.75" hidden="false" customHeight="true" outlineLevel="0" collapsed="false">
      <c r="A758" s="13"/>
      <c r="B758" s="13"/>
      <c r="C758" s="13"/>
      <c r="D758" s="13"/>
      <c r="E758" s="13"/>
      <c r="F758" s="13"/>
      <c r="G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customFormat="false" ht="15.75" hidden="false" customHeight="true" outlineLevel="0" collapsed="false">
      <c r="A759" s="13"/>
      <c r="B759" s="13"/>
      <c r="C759" s="13"/>
      <c r="D759" s="13"/>
      <c r="E759" s="13"/>
      <c r="F759" s="13"/>
      <c r="G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customFormat="false" ht="15.75" hidden="false" customHeight="true" outlineLevel="0" collapsed="false">
      <c r="A760" s="13"/>
      <c r="B760" s="13"/>
      <c r="C760" s="13"/>
      <c r="D760" s="13"/>
      <c r="E760" s="13"/>
      <c r="F760" s="13"/>
      <c r="G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customFormat="false" ht="15.75" hidden="false" customHeight="true" outlineLevel="0" collapsed="false">
      <c r="A761" s="13"/>
      <c r="B761" s="13"/>
      <c r="C761" s="13"/>
      <c r="D761" s="13"/>
      <c r="E761" s="13"/>
      <c r="F761" s="13"/>
      <c r="G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customFormat="false" ht="15.75" hidden="false" customHeight="true" outlineLevel="0" collapsed="false">
      <c r="A762" s="13"/>
      <c r="B762" s="13"/>
      <c r="C762" s="13"/>
      <c r="D762" s="13"/>
      <c r="E762" s="13"/>
      <c r="F762" s="13"/>
      <c r="G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customFormat="false" ht="15.75" hidden="false" customHeight="true" outlineLevel="0" collapsed="false">
      <c r="A763" s="13"/>
      <c r="B763" s="13"/>
      <c r="C763" s="13"/>
      <c r="D763" s="13"/>
      <c r="E763" s="13"/>
      <c r="F763" s="13"/>
      <c r="G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customFormat="false" ht="15.75" hidden="false" customHeight="true" outlineLevel="0" collapsed="false">
      <c r="A764" s="13"/>
      <c r="B764" s="13"/>
      <c r="C764" s="13"/>
      <c r="D764" s="13"/>
      <c r="E764" s="13"/>
      <c r="F764" s="13"/>
      <c r="G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customFormat="false" ht="15.75" hidden="false" customHeight="true" outlineLevel="0" collapsed="false">
      <c r="A765" s="13"/>
      <c r="B765" s="13"/>
      <c r="C765" s="13"/>
      <c r="D765" s="13"/>
      <c r="E765" s="13"/>
      <c r="F765" s="13"/>
      <c r="G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customFormat="false" ht="15.75" hidden="false" customHeight="true" outlineLevel="0" collapsed="false">
      <c r="A766" s="13"/>
      <c r="B766" s="13"/>
      <c r="C766" s="13"/>
      <c r="D766" s="13"/>
      <c r="E766" s="13"/>
      <c r="F766" s="13"/>
      <c r="G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customFormat="false" ht="15.75" hidden="false" customHeight="true" outlineLevel="0" collapsed="false">
      <c r="A767" s="13"/>
      <c r="B767" s="13"/>
      <c r="C767" s="13"/>
      <c r="D767" s="13"/>
      <c r="E767" s="13"/>
      <c r="F767" s="13"/>
      <c r="G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customFormat="false" ht="15.75" hidden="false" customHeight="true" outlineLevel="0" collapsed="false">
      <c r="A768" s="13"/>
      <c r="B768" s="13"/>
      <c r="C768" s="13"/>
      <c r="D768" s="13"/>
      <c r="E768" s="13"/>
      <c r="F768" s="13"/>
      <c r="G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customFormat="false" ht="15.75" hidden="false" customHeight="true" outlineLevel="0" collapsed="false">
      <c r="A769" s="13"/>
      <c r="B769" s="13"/>
      <c r="C769" s="13"/>
      <c r="D769" s="13"/>
      <c r="E769" s="13"/>
      <c r="F769" s="13"/>
      <c r="G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customFormat="false" ht="15.75" hidden="false" customHeight="true" outlineLevel="0" collapsed="false">
      <c r="A770" s="13"/>
      <c r="B770" s="13"/>
      <c r="C770" s="13"/>
      <c r="D770" s="13"/>
      <c r="E770" s="13"/>
      <c r="F770" s="13"/>
      <c r="G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customFormat="false" ht="15.75" hidden="false" customHeight="true" outlineLevel="0" collapsed="false">
      <c r="A771" s="13"/>
      <c r="B771" s="13"/>
      <c r="C771" s="13"/>
      <c r="D771" s="13"/>
      <c r="E771" s="13"/>
      <c r="F771" s="13"/>
      <c r="G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customFormat="false" ht="15.75" hidden="false" customHeight="true" outlineLevel="0" collapsed="false">
      <c r="A772" s="13"/>
      <c r="B772" s="13"/>
      <c r="C772" s="13"/>
      <c r="D772" s="13"/>
      <c r="E772" s="13"/>
      <c r="F772" s="13"/>
      <c r="G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customFormat="false" ht="15.75" hidden="false" customHeight="true" outlineLevel="0" collapsed="false">
      <c r="A773" s="13"/>
      <c r="B773" s="13"/>
      <c r="C773" s="13"/>
      <c r="D773" s="13"/>
      <c r="E773" s="13"/>
      <c r="F773" s="13"/>
      <c r="G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customFormat="false" ht="15.75" hidden="false" customHeight="true" outlineLevel="0" collapsed="false">
      <c r="A774" s="13"/>
      <c r="B774" s="13"/>
      <c r="C774" s="13"/>
      <c r="D774" s="13"/>
      <c r="E774" s="13"/>
      <c r="F774" s="13"/>
      <c r="G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customFormat="false" ht="15.75" hidden="false" customHeight="true" outlineLevel="0" collapsed="false">
      <c r="A775" s="13"/>
      <c r="B775" s="13"/>
      <c r="C775" s="13"/>
      <c r="D775" s="13"/>
      <c r="E775" s="13"/>
      <c r="F775" s="13"/>
      <c r="G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customFormat="false" ht="15.75" hidden="false" customHeight="true" outlineLevel="0" collapsed="false">
      <c r="A776" s="13"/>
      <c r="B776" s="13"/>
      <c r="C776" s="13"/>
      <c r="D776" s="13"/>
      <c r="E776" s="13"/>
      <c r="F776" s="13"/>
      <c r="G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customFormat="false" ht="15.75" hidden="false" customHeight="true" outlineLevel="0" collapsed="false">
      <c r="A777" s="13"/>
      <c r="B777" s="13"/>
      <c r="C777" s="13"/>
      <c r="D777" s="13"/>
      <c r="E777" s="13"/>
      <c r="F777" s="13"/>
      <c r="G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customFormat="false" ht="15.75" hidden="false" customHeight="true" outlineLevel="0" collapsed="false">
      <c r="A778" s="13"/>
      <c r="B778" s="13"/>
      <c r="C778" s="13"/>
      <c r="D778" s="13"/>
      <c r="E778" s="13"/>
      <c r="F778" s="13"/>
      <c r="G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customFormat="false" ht="15.75" hidden="false" customHeight="true" outlineLevel="0" collapsed="false">
      <c r="A779" s="13"/>
      <c r="B779" s="13"/>
      <c r="C779" s="13"/>
      <c r="D779" s="13"/>
      <c r="E779" s="13"/>
      <c r="F779" s="13"/>
      <c r="G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customFormat="false" ht="15.75" hidden="false" customHeight="true" outlineLevel="0" collapsed="false">
      <c r="A780" s="13"/>
      <c r="B780" s="13"/>
      <c r="C780" s="13"/>
      <c r="D780" s="13"/>
      <c r="E780" s="13"/>
      <c r="F780" s="13"/>
      <c r="G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customFormat="false" ht="15.75" hidden="false" customHeight="true" outlineLevel="0" collapsed="false">
      <c r="A781" s="13"/>
      <c r="B781" s="13"/>
      <c r="C781" s="13"/>
      <c r="D781" s="13"/>
      <c r="E781" s="13"/>
      <c r="F781" s="13"/>
      <c r="G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customFormat="false" ht="15.75" hidden="false" customHeight="true" outlineLevel="0" collapsed="false">
      <c r="A782" s="13"/>
      <c r="B782" s="13"/>
      <c r="C782" s="13"/>
      <c r="D782" s="13"/>
      <c r="E782" s="13"/>
      <c r="F782" s="13"/>
      <c r="G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customFormat="false" ht="15.75" hidden="false" customHeight="true" outlineLevel="0" collapsed="false">
      <c r="A783" s="13"/>
      <c r="B783" s="13"/>
      <c r="C783" s="13"/>
      <c r="D783" s="13"/>
      <c r="E783" s="13"/>
      <c r="F783" s="13"/>
      <c r="G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customFormat="false" ht="15.75" hidden="false" customHeight="true" outlineLevel="0" collapsed="false">
      <c r="A784" s="13"/>
      <c r="B784" s="13"/>
      <c r="C784" s="13"/>
      <c r="D784" s="13"/>
      <c r="E784" s="13"/>
      <c r="F784" s="13"/>
      <c r="G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customFormat="false" ht="15.75" hidden="false" customHeight="true" outlineLevel="0" collapsed="false">
      <c r="A785" s="13"/>
      <c r="B785" s="13"/>
      <c r="C785" s="13"/>
      <c r="D785" s="13"/>
      <c r="E785" s="13"/>
      <c r="F785" s="13"/>
      <c r="G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customFormat="false" ht="15.75" hidden="false" customHeight="true" outlineLevel="0" collapsed="false">
      <c r="A786" s="13"/>
      <c r="B786" s="13"/>
      <c r="C786" s="13"/>
      <c r="D786" s="13"/>
      <c r="E786" s="13"/>
      <c r="F786" s="13"/>
      <c r="G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customFormat="false" ht="15.75" hidden="false" customHeight="true" outlineLevel="0" collapsed="false">
      <c r="A787" s="13"/>
      <c r="B787" s="13"/>
      <c r="C787" s="13"/>
      <c r="D787" s="13"/>
      <c r="E787" s="13"/>
      <c r="F787" s="13"/>
      <c r="G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customFormat="false" ht="15.75" hidden="false" customHeight="true" outlineLevel="0" collapsed="false">
      <c r="A788" s="13"/>
      <c r="B788" s="13"/>
      <c r="C788" s="13"/>
      <c r="D788" s="13"/>
      <c r="E788" s="13"/>
      <c r="F788" s="13"/>
      <c r="G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customFormat="false" ht="15.75" hidden="false" customHeight="true" outlineLevel="0" collapsed="false">
      <c r="A789" s="13"/>
      <c r="B789" s="13"/>
      <c r="C789" s="13"/>
      <c r="D789" s="13"/>
      <c r="E789" s="13"/>
      <c r="F789" s="13"/>
      <c r="G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customFormat="false" ht="15.75" hidden="false" customHeight="true" outlineLevel="0" collapsed="false">
      <c r="A790" s="13"/>
      <c r="B790" s="13"/>
      <c r="C790" s="13"/>
      <c r="D790" s="13"/>
      <c r="E790" s="13"/>
      <c r="F790" s="13"/>
      <c r="G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customFormat="false" ht="15.75" hidden="false" customHeight="true" outlineLevel="0" collapsed="false">
      <c r="A791" s="13"/>
      <c r="B791" s="13"/>
      <c r="C791" s="13"/>
      <c r="D791" s="13"/>
      <c r="E791" s="13"/>
      <c r="F791" s="13"/>
      <c r="G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customFormat="false" ht="15.75" hidden="false" customHeight="true" outlineLevel="0" collapsed="false">
      <c r="A792" s="13"/>
      <c r="B792" s="13"/>
      <c r="C792" s="13"/>
      <c r="D792" s="13"/>
      <c r="E792" s="13"/>
      <c r="F792" s="13"/>
      <c r="G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customFormat="false" ht="15.75" hidden="false" customHeight="true" outlineLevel="0" collapsed="false">
      <c r="A793" s="13"/>
      <c r="B793" s="13"/>
      <c r="C793" s="13"/>
      <c r="D793" s="13"/>
      <c r="E793" s="13"/>
      <c r="F793" s="13"/>
      <c r="G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customFormat="false" ht="15.75" hidden="false" customHeight="true" outlineLevel="0" collapsed="false">
      <c r="A794" s="13"/>
      <c r="B794" s="13"/>
      <c r="C794" s="13"/>
      <c r="D794" s="13"/>
      <c r="E794" s="13"/>
      <c r="F794" s="13"/>
      <c r="G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customFormat="false" ht="15.75" hidden="false" customHeight="true" outlineLevel="0" collapsed="false">
      <c r="A795" s="13"/>
      <c r="B795" s="13"/>
      <c r="C795" s="13"/>
      <c r="D795" s="13"/>
      <c r="E795" s="13"/>
      <c r="F795" s="13"/>
      <c r="G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customFormat="false" ht="15.75" hidden="false" customHeight="true" outlineLevel="0" collapsed="false">
      <c r="A796" s="13"/>
      <c r="B796" s="13"/>
      <c r="C796" s="13"/>
      <c r="D796" s="13"/>
      <c r="E796" s="13"/>
      <c r="F796" s="13"/>
      <c r="G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customFormat="false" ht="15.75" hidden="false" customHeight="true" outlineLevel="0" collapsed="false">
      <c r="A797" s="13"/>
      <c r="B797" s="13"/>
      <c r="C797" s="13"/>
      <c r="D797" s="13"/>
      <c r="E797" s="13"/>
      <c r="F797" s="13"/>
      <c r="G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customFormat="false" ht="15.75" hidden="false" customHeight="true" outlineLevel="0" collapsed="false">
      <c r="A798" s="13"/>
      <c r="B798" s="13"/>
      <c r="C798" s="13"/>
      <c r="D798" s="13"/>
      <c r="E798" s="13"/>
      <c r="F798" s="13"/>
      <c r="G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customFormat="false" ht="15.75" hidden="false" customHeight="true" outlineLevel="0" collapsed="false">
      <c r="A799" s="13"/>
      <c r="B799" s="13"/>
      <c r="C799" s="13"/>
      <c r="D799" s="13"/>
      <c r="E799" s="13"/>
      <c r="F799" s="13"/>
      <c r="G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customFormat="false" ht="15.75" hidden="false" customHeight="true" outlineLevel="0" collapsed="false">
      <c r="A800" s="13"/>
      <c r="B800" s="13"/>
      <c r="C800" s="13"/>
      <c r="D800" s="13"/>
      <c r="E800" s="13"/>
      <c r="F800" s="13"/>
      <c r="G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customFormat="false" ht="15.75" hidden="false" customHeight="true" outlineLevel="0" collapsed="false">
      <c r="A801" s="13"/>
      <c r="B801" s="13"/>
      <c r="C801" s="13"/>
      <c r="D801" s="13"/>
      <c r="E801" s="13"/>
      <c r="F801" s="13"/>
      <c r="G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customFormat="false" ht="15.75" hidden="false" customHeight="true" outlineLevel="0" collapsed="false">
      <c r="A802" s="13"/>
      <c r="B802" s="13"/>
      <c r="C802" s="13"/>
      <c r="D802" s="13"/>
      <c r="E802" s="13"/>
      <c r="F802" s="13"/>
      <c r="G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customFormat="false" ht="15.75" hidden="false" customHeight="true" outlineLevel="0" collapsed="false">
      <c r="A803" s="13"/>
      <c r="B803" s="13"/>
      <c r="C803" s="13"/>
      <c r="D803" s="13"/>
      <c r="E803" s="13"/>
      <c r="F803" s="13"/>
      <c r="G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customFormat="false" ht="15.75" hidden="false" customHeight="true" outlineLevel="0" collapsed="false">
      <c r="A804" s="13"/>
      <c r="B804" s="13"/>
      <c r="C804" s="13"/>
      <c r="D804" s="13"/>
      <c r="E804" s="13"/>
      <c r="F804" s="13"/>
      <c r="G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customFormat="false" ht="15.75" hidden="false" customHeight="true" outlineLevel="0" collapsed="false">
      <c r="A805" s="13"/>
      <c r="B805" s="13"/>
      <c r="C805" s="13"/>
      <c r="D805" s="13"/>
      <c r="E805" s="13"/>
      <c r="F805" s="13"/>
      <c r="G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customFormat="false" ht="15.75" hidden="false" customHeight="true" outlineLevel="0" collapsed="false">
      <c r="A806" s="13"/>
      <c r="B806" s="13"/>
      <c r="C806" s="13"/>
      <c r="D806" s="13"/>
      <c r="E806" s="13"/>
      <c r="F806" s="13"/>
      <c r="G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customFormat="false" ht="15.75" hidden="false" customHeight="true" outlineLevel="0" collapsed="false">
      <c r="A807" s="13"/>
      <c r="B807" s="13"/>
      <c r="C807" s="13"/>
      <c r="D807" s="13"/>
      <c r="E807" s="13"/>
      <c r="F807" s="13"/>
      <c r="G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customFormat="false" ht="15.75" hidden="false" customHeight="true" outlineLevel="0" collapsed="false">
      <c r="A808" s="13"/>
      <c r="B808" s="13"/>
      <c r="C808" s="13"/>
      <c r="D808" s="13"/>
      <c r="E808" s="13"/>
      <c r="F808" s="13"/>
      <c r="G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customFormat="false" ht="15.75" hidden="false" customHeight="true" outlineLevel="0" collapsed="false">
      <c r="A809" s="13"/>
      <c r="B809" s="13"/>
      <c r="C809" s="13"/>
      <c r="D809" s="13"/>
      <c r="E809" s="13"/>
      <c r="F809" s="13"/>
      <c r="G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customFormat="false" ht="15.75" hidden="false" customHeight="true" outlineLevel="0" collapsed="false">
      <c r="A810" s="13"/>
      <c r="B810" s="13"/>
      <c r="C810" s="13"/>
      <c r="D810" s="13"/>
      <c r="E810" s="13"/>
      <c r="F810" s="13"/>
      <c r="G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customFormat="false" ht="15.75" hidden="false" customHeight="true" outlineLevel="0" collapsed="false">
      <c r="A811" s="13"/>
      <c r="B811" s="13"/>
      <c r="C811" s="13"/>
      <c r="D811" s="13"/>
      <c r="E811" s="13"/>
      <c r="F811" s="13"/>
      <c r="G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customFormat="false" ht="15.75" hidden="false" customHeight="true" outlineLevel="0" collapsed="false">
      <c r="A812" s="13"/>
      <c r="B812" s="13"/>
      <c r="C812" s="13"/>
      <c r="D812" s="13"/>
      <c r="E812" s="13"/>
      <c r="F812" s="13"/>
      <c r="G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customFormat="false" ht="15.75" hidden="false" customHeight="true" outlineLevel="0" collapsed="false">
      <c r="A813" s="13"/>
      <c r="B813" s="13"/>
      <c r="C813" s="13"/>
      <c r="D813" s="13"/>
      <c r="E813" s="13"/>
      <c r="F813" s="13"/>
      <c r="G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customFormat="false" ht="15.75" hidden="false" customHeight="true" outlineLevel="0" collapsed="false">
      <c r="A814" s="13"/>
      <c r="B814" s="13"/>
      <c r="C814" s="13"/>
      <c r="D814" s="13"/>
      <c r="E814" s="13"/>
      <c r="F814" s="13"/>
      <c r="G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customFormat="false" ht="15.75" hidden="false" customHeight="true" outlineLevel="0" collapsed="false">
      <c r="A815" s="13"/>
      <c r="B815" s="13"/>
      <c r="C815" s="13"/>
      <c r="D815" s="13"/>
      <c r="E815" s="13"/>
      <c r="F815" s="13"/>
      <c r="G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customFormat="false" ht="15.75" hidden="false" customHeight="true" outlineLevel="0" collapsed="false">
      <c r="A816" s="13"/>
      <c r="B816" s="13"/>
      <c r="C816" s="13"/>
      <c r="D816" s="13"/>
      <c r="E816" s="13"/>
      <c r="F816" s="13"/>
      <c r="G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customFormat="false" ht="15.75" hidden="false" customHeight="true" outlineLevel="0" collapsed="false">
      <c r="A817" s="13"/>
      <c r="B817" s="13"/>
      <c r="C817" s="13"/>
      <c r="D817" s="13"/>
      <c r="E817" s="13"/>
      <c r="F817" s="13"/>
      <c r="G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customFormat="false" ht="15.75" hidden="false" customHeight="true" outlineLevel="0" collapsed="false">
      <c r="A818" s="13"/>
      <c r="B818" s="13"/>
      <c r="C818" s="13"/>
      <c r="D818" s="13"/>
      <c r="E818" s="13"/>
      <c r="F818" s="13"/>
      <c r="G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customFormat="false" ht="15.75" hidden="false" customHeight="true" outlineLevel="0" collapsed="false">
      <c r="A819" s="13"/>
      <c r="B819" s="13"/>
      <c r="C819" s="13"/>
      <c r="D819" s="13"/>
      <c r="E819" s="13"/>
      <c r="F819" s="13"/>
      <c r="G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customFormat="false" ht="15.75" hidden="false" customHeight="true" outlineLevel="0" collapsed="false">
      <c r="A820" s="13"/>
      <c r="B820" s="13"/>
      <c r="C820" s="13"/>
      <c r="D820" s="13"/>
      <c r="E820" s="13"/>
      <c r="F820" s="13"/>
      <c r="G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customFormat="false" ht="15.75" hidden="false" customHeight="true" outlineLevel="0" collapsed="false">
      <c r="A821" s="13"/>
      <c r="B821" s="13"/>
      <c r="C821" s="13"/>
      <c r="D821" s="13"/>
      <c r="E821" s="13"/>
      <c r="F821" s="13"/>
      <c r="G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customFormat="false" ht="15.75" hidden="false" customHeight="true" outlineLevel="0" collapsed="false">
      <c r="A822" s="13"/>
      <c r="B822" s="13"/>
      <c r="C822" s="13"/>
      <c r="D822" s="13"/>
      <c r="E822" s="13"/>
      <c r="F822" s="13"/>
      <c r="G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customFormat="false" ht="15.75" hidden="false" customHeight="true" outlineLevel="0" collapsed="false">
      <c r="A823" s="13"/>
      <c r="B823" s="13"/>
      <c r="C823" s="13"/>
      <c r="D823" s="13"/>
      <c r="E823" s="13"/>
      <c r="F823" s="13"/>
      <c r="G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customFormat="false" ht="15.75" hidden="false" customHeight="true" outlineLevel="0" collapsed="false">
      <c r="A824" s="13"/>
      <c r="B824" s="13"/>
      <c r="C824" s="13"/>
      <c r="D824" s="13"/>
      <c r="E824" s="13"/>
      <c r="F824" s="13"/>
      <c r="G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customFormat="false" ht="15.75" hidden="false" customHeight="true" outlineLevel="0" collapsed="false">
      <c r="A825" s="13"/>
      <c r="B825" s="13"/>
      <c r="C825" s="13"/>
      <c r="D825" s="13"/>
      <c r="E825" s="13"/>
      <c r="F825" s="13"/>
      <c r="G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customFormat="false" ht="15.75" hidden="false" customHeight="true" outlineLevel="0" collapsed="false">
      <c r="A826" s="13"/>
      <c r="B826" s="13"/>
      <c r="C826" s="13"/>
      <c r="D826" s="13"/>
      <c r="E826" s="13"/>
      <c r="F826" s="13"/>
      <c r="G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customFormat="false" ht="15.75" hidden="false" customHeight="true" outlineLevel="0" collapsed="false">
      <c r="A827" s="13"/>
      <c r="B827" s="13"/>
      <c r="C827" s="13"/>
      <c r="D827" s="13"/>
      <c r="E827" s="13"/>
      <c r="F827" s="13"/>
      <c r="G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customFormat="false" ht="15.75" hidden="false" customHeight="true" outlineLevel="0" collapsed="false">
      <c r="A828" s="13"/>
      <c r="B828" s="13"/>
      <c r="C828" s="13"/>
      <c r="D828" s="13"/>
      <c r="E828" s="13"/>
      <c r="F828" s="13"/>
      <c r="G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customFormat="false" ht="15.75" hidden="false" customHeight="true" outlineLevel="0" collapsed="false">
      <c r="A829" s="13"/>
      <c r="B829" s="13"/>
      <c r="C829" s="13"/>
      <c r="D829" s="13"/>
      <c r="E829" s="13"/>
      <c r="F829" s="13"/>
      <c r="G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customFormat="false" ht="15.75" hidden="false" customHeight="true" outlineLevel="0" collapsed="false">
      <c r="A830" s="13"/>
      <c r="B830" s="13"/>
      <c r="C830" s="13"/>
      <c r="D830" s="13"/>
      <c r="E830" s="13"/>
      <c r="F830" s="13"/>
      <c r="G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customFormat="false" ht="15.75" hidden="false" customHeight="true" outlineLevel="0" collapsed="false">
      <c r="A831" s="13"/>
      <c r="B831" s="13"/>
      <c r="C831" s="13"/>
      <c r="D831" s="13"/>
      <c r="E831" s="13"/>
      <c r="F831" s="13"/>
      <c r="G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customFormat="false" ht="15.75" hidden="false" customHeight="true" outlineLevel="0" collapsed="false">
      <c r="A832" s="13"/>
      <c r="B832" s="13"/>
      <c r="C832" s="13"/>
      <c r="D832" s="13"/>
      <c r="E832" s="13"/>
      <c r="F832" s="13"/>
      <c r="G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customFormat="false" ht="15.75" hidden="false" customHeight="true" outlineLevel="0" collapsed="false">
      <c r="A833" s="13"/>
      <c r="B833" s="13"/>
      <c r="C833" s="13"/>
      <c r="D833" s="13"/>
      <c r="E833" s="13"/>
      <c r="F833" s="13"/>
      <c r="G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customFormat="false" ht="15.75" hidden="false" customHeight="true" outlineLevel="0" collapsed="false">
      <c r="A834" s="13"/>
      <c r="B834" s="13"/>
      <c r="C834" s="13"/>
      <c r="D834" s="13"/>
      <c r="E834" s="13"/>
      <c r="F834" s="13"/>
      <c r="G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customFormat="false" ht="15.75" hidden="false" customHeight="true" outlineLevel="0" collapsed="false">
      <c r="A835" s="13"/>
      <c r="B835" s="13"/>
      <c r="C835" s="13"/>
      <c r="D835" s="13"/>
      <c r="E835" s="13"/>
      <c r="F835" s="13"/>
      <c r="G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customFormat="false" ht="15.75" hidden="false" customHeight="true" outlineLevel="0" collapsed="false">
      <c r="A836" s="13"/>
      <c r="B836" s="13"/>
      <c r="C836" s="13"/>
      <c r="D836" s="13"/>
      <c r="E836" s="13"/>
      <c r="F836" s="13"/>
      <c r="G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customFormat="false" ht="15.75" hidden="false" customHeight="true" outlineLevel="0" collapsed="false">
      <c r="A837" s="13"/>
      <c r="B837" s="13"/>
      <c r="C837" s="13"/>
      <c r="D837" s="13"/>
      <c r="E837" s="13"/>
      <c r="F837" s="13"/>
      <c r="G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customFormat="false" ht="15.75" hidden="false" customHeight="true" outlineLevel="0" collapsed="false">
      <c r="A838" s="13"/>
      <c r="B838" s="13"/>
      <c r="C838" s="13"/>
      <c r="D838" s="13"/>
      <c r="E838" s="13"/>
      <c r="F838" s="13"/>
      <c r="G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customFormat="false" ht="15.75" hidden="false" customHeight="true" outlineLevel="0" collapsed="false">
      <c r="A839" s="13"/>
      <c r="B839" s="13"/>
      <c r="C839" s="13"/>
      <c r="D839" s="13"/>
      <c r="E839" s="13"/>
      <c r="F839" s="13"/>
      <c r="G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customFormat="false" ht="15.75" hidden="false" customHeight="true" outlineLevel="0" collapsed="false">
      <c r="A840" s="13"/>
      <c r="B840" s="13"/>
      <c r="C840" s="13"/>
      <c r="D840" s="13"/>
      <c r="E840" s="13"/>
      <c r="F840" s="13"/>
      <c r="G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customFormat="false" ht="15.75" hidden="false" customHeight="true" outlineLevel="0" collapsed="false">
      <c r="A841" s="13"/>
      <c r="B841" s="13"/>
      <c r="C841" s="13"/>
      <c r="D841" s="13"/>
      <c r="E841" s="13"/>
      <c r="F841" s="13"/>
      <c r="G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customFormat="false" ht="15.75" hidden="false" customHeight="true" outlineLevel="0" collapsed="false">
      <c r="A842" s="13"/>
      <c r="B842" s="13"/>
      <c r="C842" s="13"/>
      <c r="D842" s="13"/>
      <c r="E842" s="13"/>
      <c r="F842" s="13"/>
      <c r="G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customFormat="false" ht="15.75" hidden="false" customHeight="true" outlineLevel="0" collapsed="false">
      <c r="A843" s="13"/>
      <c r="B843" s="13"/>
      <c r="C843" s="13"/>
      <c r="D843" s="13"/>
      <c r="E843" s="13"/>
      <c r="F843" s="13"/>
      <c r="G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customFormat="false" ht="15.75" hidden="false" customHeight="true" outlineLevel="0" collapsed="false">
      <c r="A844" s="13"/>
      <c r="B844" s="13"/>
      <c r="C844" s="13"/>
      <c r="D844" s="13"/>
      <c r="E844" s="13"/>
      <c r="F844" s="13"/>
      <c r="G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customFormat="false" ht="15.75" hidden="false" customHeight="true" outlineLevel="0" collapsed="false">
      <c r="A845" s="13"/>
      <c r="B845" s="13"/>
      <c r="C845" s="13"/>
      <c r="D845" s="13"/>
      <c r="E845" s="13"/>
      <c r="F845" s="13"/>
      <c r="G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customFormat="false" ht="15.75" hidden="false" customHeight="true" outlineLevel="0" collapsed="false">
      <c r="A846" s="13"/>
      <c r="B846" s="13"/>
      <c r="C846" s="13"/>
      <c r="D846" s="13"/>
      <c r="E846" s="13"/>
      <c r="F846" s="13"/>
      <c r="G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customFormat="false" ht="15.75" hidden="false" customHeight="true" outlineLevel="0" collapsed="false">
      <c r="A847" s="13"/>
      <c r="B847" s="13"/>
      <c r="C847" s="13"/>
      <c r="D847" s="13"/>
      <c r="E847" s="13"/>
      <c r="F847" s="13"/>
      <c r="G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customFormat="false" ht="15.75" hidden="false" customHeight="true" outlineLevel="0" collapsed="false">
      <c r="A848" s="13"/>
      <c r="B848" s="13"/>
      <c r="C848" s="13"/>
      <c r="D848" s="13"/>
      <c r="E848" s="13"/>
      <c r="F848" s="13"/>
      <c r="G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customFormat="false" ht="15.75" hidden="false" customHeight="true" outlineLevel="0" collapsed="false">
      <c r="A849" s="13"/>
      <c r="B849" s="13"/>
      <c r="C849" s="13"/>
      <c r="D849" s="13"/>
      <c r="E849" s="13"/>
      <c r="F849" s="13"/>
      <c r="G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customFormat="false" ht="15.75" hidden="false" customHeight="true" outlineLevel="0" collapsed="false">
      <c r="A850" s="13"/>
      <c r="B850" s="13"/>
      <c r="C850" s="13"/>
      <c r="D850" s="13"/>
      <c r="E850" s="13"/>
      <c r="F850" s="13"/>
      <c r="G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customFormat="false" ht="15.75" hidden="false" customHeight="true" outlineLevel="0" collapsed="false">
      <c r="A851" s="13"/>
      <c r="B851" s="13"/>
      <c r="C851" s="13"/>
      <c r="D851" s="13"/>
      <c r="E851" s="13"/>
      <c r="F851" s="13"/>
      <c r="G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customFormat="false" ht="15.75" hidden="false" customHeight="true" outlineLevel="0" collapsed="false">
      <c r="A852" s="13"/>
      <c r="B852" s="13"/>
      <c r="C852" s="13"/>
      <c r="D852" s="13"/>
      <c r="E852" s="13"/>
      <c r="F852" s="13"/>
      <c r="G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customFormat="false" ht="15.75" hidden="false" customHeight="true" outlineLevel="0" collapsed="false">
      <c r="A853" s="13"/>
      <c r="B853" s="13"/>
      <c r="C853" s="13"/>
      <c r="D853" s="13"/>
      <c r="E853" s="13"/>
      <c r="F853" s="13"/>
      <c r="G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customFormat="false" ht="15.75" hidden="false" customHeight="true" outlineLevel="0" collapsed="false">
      <c r="A854" s="13"/>
      <c r="B854" s="13"/>
      <c r="C854" s="13"/>
      <c r="D854" s="13"/>
      <c r="E854" s="13"/>
      <c r="F854" s="13"/>
      <c r="G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customFormat="false" ht="15.75" hidden="false" customHeight="true" outlineLevel="0" collapsed="false">
      <c r="A855" s="13"/>
      <c r="B855" s="13"/>
      <c r="C855" s="13"/>
      <c r="D855" s="13"/>
      <c r="E855" s="13"/>
      <c r="F855" s="13"/>
      <c r="G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customFormat="false" ht="15.75" hidden="false" customHeight="true" outlineLevel="0" collapsed="false">
      <c r="A856" s="13"/>
      <c r="B856" s="13"/>
      <c r="C856" s="13"/>
      <c r="D856" s="13"/>
      <c r="E856" s="13"/>
      <c r="F856" s="13"/>
      <c r="G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customFormat="false" ht="15.75" hidden="false" customHeight="true" outlineLevel="0" collapsed="false">
      <c r="A857" s="13"/>
      <c r="B857" s="13"/>
      <c r="C857" s="13"/>
      <c r="D857" s="13"/>
      <c r="E857" s="13"/>
      <c r="F857" s="13"/>
      <c r="G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customFormat="false" ht="15.75" hidden="false" customHeight="true" outlineLevel="0" collapsed="false">
      <c r="A858" s="13"/>
      <c r="B858" s="13"/>
      <c r="C858" s="13"/>
      <c r="D858" s="13"/>
      <c r="E858" s="13"/>
      <c r="F858" s="13"/>
      <c r="G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customFormat="false" ht="15.75" hidden="false" customHeight="true" outlineLevel="0" collapsed="false">
      <c r="A859" s="13"/>
      <c r="B859" s="13"/>
      <c r="C859" s="13"/>
      <c r="D859" s="13"/>
      <c r="E859" s="13"/>
      <c r="F859" s="13"/>
      <c r="G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customFormat="false" ht="15.75" hidden="false" customHeight="true" outlineLevel="0" collapsed="false">
      <c r="A860" s="13"/>
      <c r="B860" s="13"/>
      <c r="C860" s="13"/>
      <c r="D860" s="13"/>
      <c r="E860" s="13"/>
      <c r="F860" s="13"/>
      <c r="G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customFormat="false" ht="15.75" hidden="false" customHeight="true" outlineLevel="0" collapsed="false">
      <c r="A861" s="13"/>
      <c r="B861" s="13"/>
      <c r="C861" s="13"/>
      <c r="D861" s="13"/>
      <c r="E861" s="13"/>
      <c r="F861" s="13"/>
      <c r="G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customFormat="false" ht="15.75" hidden="false" customHeight="true" outlineLevel="0" collapsed="false">
      <c r="A862" s="13"/>
      <c r="B862" s="13"/>
      <c r="C862" s="13"/>
      <c r="D862" s="13"/>
      <c r="E862" s="13"/>
      <c r="F862" s="13"/>
      <c r="G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customFormat="false" ht="15.75" hidden="false" customHeight="true" outlineLevel="0" collapsed="false">
      <c r="A863" s="13"/>
      <c r="B863" s="13"/>
      <c r="C863" s="13"/>
      <c r="D863" s="13"/>
      <c r="E863" s="13"/>
      <c r="F863" s="13"/>
      <c r="G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customFormat="false" ht="15.75" hidden="false" customHeight="true" outlineLevel="0" collapsed="false">
      <c r="A864" s="13"/>
      <c r="B864" s="13"/>
      <c r="C864" s="13"/>
      <c r="D864" s="13"/>
      <c r="E864" s="13"/>
      <c r="F864" s="13"/>
      <c r="G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customFormat="false" ht="15.75" hidden="false" customHeight="true" outlineLevel="0" collapsed="false">
      <c r="A865" s="13"/>
      <c r="B865" s="13"/>
      <c r="C865" s="13"/>
      <c r="D865" s="13"/>
      <c r="E865" s="13"/>
      <c r="F865" s="13"/>
      <c r="G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customFormat="false" ht="15.75" hidden="false" customHeight="true" outlineLevel="0" collapsed="false">
      <c r="A866" s="13"/>
      <c r="B866" s="13"/>
      <c r="C866" s="13"/>
      <c r="D866" s="13"/>
      <c r="E866" s="13"/>
      <c r="F866" s="13"/>
      <c r="G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customFormat="false" ht="15.75" hidden="false" customHeight="true" outlineLevel="0" collapsed="false">
      <c r="A867" s="13"/>
      <c r="B867" s="13"/>
      <c r="C867" s="13"/>
      <c r="D867" s="13"/>
      <c r="E867" s="13"/>
      <c r="F867" s="13"/>
      <c r="G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customFormat="false" ht="15.75" hidden="false" customHeight="true" outlineLevel="0" collapsed="false">
      <c r="A868" s="13"/>
      <c r="B868" s="13"/>
      <c r="C868" s="13"/>
      <c r="D868" s="13"/>
      <c r="E868" s="13"/>
      <c r="F868" s="13"/>
      <c r="G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customFormat="false" ht="15.75" hidden="false" customHeight="true" outlineLevel="0" collapsed="false">
      <c r="A869" s="13"/>
      <c r="B869" s="13"/>
      <c r="C869" s="13"/>
      <c r="D869" s="13"/>
      <c r="E869" s="13"/>
      <c r="F869" s="13"/>
      <c r="G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customFormat="false" ht="15.75" hidden="false" customHeight="true" outlineLevel="0" collapsed="false">
      <c r="A870" s="13"/>
      <c r="B870" s="13"/>
      <c r="C870" s="13"/>
      <c r="D870" s="13"/>
      <c r="E870" s="13"/>
      <c r="F870" s="13"/>
      <c r="G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customFormat="false" ht="15.75" hidden="false" customHeight="true" outlineLevel="0" collapsed="false">
      <c r="A871" s="13"/>
      <c r="B871" s="13"/>
      <c r="C871" s="13"/>
      <c r="D871" s="13"/>
      <c r="E871" s="13"/>
      <c r="F871" s="13"/>
      <c r="G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customFormat="false" ht="15.75" hidden="false" customHeight="true" outlineLevel="0" collapsed="false">
      <c r="A872" s="13"/>
      <c r="B872" s="13"/>
      <c r="C872" s="13"/>
      <c r="D872" s="13"/>
      <c r="E872" s="13"/>
      <c r="F872" s="13"/>
      <c r="G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customFormat="false" ht="15.75" hidden="false" customHeight="true" outlineLevel="0" collapsed="false">
      <c r="A873" s="13"/>
      <c r="B873" s="13"/>
      <c r="C873" s="13"/>
      <c r="D873" s="13"/>
      <c r="E873" s="13"/>
      <c r="F873" s="13"/>
      <c r="G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customFormat="false" ht="15.75" hidden="false" customHeight="true" outlineLevel="0" collapsed="false">
      <c r="A874" s="13"/>
      <c r="B874" s="13"/>
      <c r="C874" s="13"/>
      <c r="D874" s="13"/>
      <c r="E874" s="13"/>
      <c r="F874" s="13"/>
      <c r="G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customFormat="false" ht="15.75" hidden="false" customHeight="true" outlineLevel="0" collapsed="false">
      <c r="A875" s="13"/>
      <c r="B875" s="13"/>
      <c r="C875" s="13"/>
      <c r="D875" s="13"/>
      <c r="E875" s="13"/>
      <c r="F875" s="13"/>
      <c r="G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customFormat="false" ht="15.75" hidden="false" customHeight="true" outlineLevel="0" collapsed="false">
      <c r="A876" s="13"/>
      <c r="B876" s="13"/>
      <c r="C876" s="13"/>
      <c r="D876" s="13"/>
      <c r="E876" s="13"/>
      <c r="F876" s="13"/>
      <c r="G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customFormat="false" ht="15.75" hidden="false" customHeight="true" outlineLevel="0" collapsed="false">
      <c r="A877" s="13"/>
      <c r="B877" s="13"/>
      <c r="C877" s="13"/>
      <c r="D877" s="13"/>
      <c r="E877" s="13"/>
      <c r="F877" s="13"/>
      <c r="G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customFormat="false" ht="15.75" hidden="false" customHeight="true" outlineLevel="0" collapsed="false">
      <c r="A878" s="13"/>
      <c r="B878" s="13"/>
      <c r="C878" s="13"/>
      <c r="D878" s="13"/>
      <c r="E878" s="13"/>
      <c r="F878" s="13"/>
      <c r="G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customFormat="false" ht="15.75" hidden="false" customHeight="true" outlineLevel="0" collapsed="false">
      <c r="A879" s="13"/>
      <c r="B879" s="13"/>
      <c r="C879" s="13"/>
      <c r="D879" s="13"/>
      <c r="E879" s="13"/>
      <c r="F879" s="13"/>
      <c r="G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customFormat="false" ht="15.75" hidden="false" customHeight="true" outlineLevel="0" collapsed="false">
      <c r="A880" s="13"/>
      <c r="B880" s="13"/>
      <c r="C880" s="13"/>
      <c r="D880" s="13"/>
      <c r="E880" s="13"/>
      <c r="F880" s="13"/>
      <c r="G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customFormat="false" ht="15.75" hidden="false" customHeight="true" outlineLevel="0" collapsed="false">
      <c r="A881" s="13"/>
      <c r="B881" s="13"/>
      <c r="C881" s="13"/>
      <c r="D881" s="13"/>
      <c r="E881" s="13"/>
      <c r="F881" s="13"/>
      <c r="G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customFormat="false" ht="15.75" hidden="false" customHeight="true" outlineLevel="0" collapsed="false">
      <c r="A882" s="13"/>
      <c r="B882" s="13"/>
      <c r="C882" s="13"/>
      <c r="D882" s="13"/>
      <c r="E882" s="13"/>
      <c r="F882" s="13"/>
      <c r="G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customFormat="false" ht="15.75" hidden="false" customHeight="true" outlineLevel="0" collapsed="false">
      <c r="A883" s="13"/>
      <c r="B883" s="13"/>
      <c r="C883" s="13"/>
      <c r="D883" s="13"/>
      <c r="E883" s="13"/>
      <c r="F883" s="13"/>
      <c r="G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customFormat="false" ht="15.75" hidden="false" customHeight="true" outlineLevel="0" collapsed="false">
      <c r="A884" s="13"/>
      <c r="B884" s="13"/>
      <c r="C884" s="13"/>
      <c r="D884" s="13"/>
      <c r="E884" s="13"/>
      <c r="F884" s="13"/>
      <c r="G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customFormat="false" ht="15.75" hidden="false" customHeight="true" outlineLevel="0" collapsed="false">
      <c r="A885" s="13"/>
      <c r="B885" s="13"/>
      <c r="C885" s="13"/>
      <c r="D885" s="13"/>
      <c r="E885" s="13"/>
      <c r="F885" s="13"/>
      <c r="G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customFormat="false" ht="15.75" hidden="false" customHeight="true" outlineLevel="0" collapsed="false">
      <c r="A886" s="13"/>
      <c r="B886" s="13"/>
      <c r="C886" s="13"/>
      <c r="D886" s="13"/>
      <c r="E886" s="13"/>
      <c r="F886" s="13"/>
      <c r="G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customFormat="false" ht="15.75" hidden="false" customHeight="true" outlineLevel="0" collapsed="false">
      <c r="A887" s="13"/>
      <c r="B887" s="13"/>
      <c r="C887" s="13"/>
      <c r="D887" s="13"/>
      <c r="E887" s="13"/>
      <c r="F887" s="13"/>
      <c r="G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customFormat="false" ht="15.75" hidden="false" customHeight="true" outlineLevel="0" collapsed="false">
      <c r="A888" s="13"/>
      <c r="B888" s="13"/>
      <c r="C888" s="13"/>
      <c r="D888" s="13"/>
      <c r="E888" s="13"/>
      <c r="F888" s="13"/>
      <c r="G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customFormat="false" ht="15.75" hidden="false" customHeight="true" outlineLevel="0" collapsed="false">
      <c r="A889" s="13"/>
      <c r="B889" s="13"/>
      <c r="C889" s="13"/>
      <c r="D889" s="13"/>
      <c r="E889" s="13"/>
      <c r="F889" s="13"/>
      <c r="G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customFormat="false" ht="15.75" hidden="false" customHeight="true" outlineLevel="0" collapsed="false">
      <c r="A890" s="13"/>
      <c r="B890" s="13"/>
      <c r="C890" s="13"/>
      <c r="D890" s="13"/>
      <c r="E890" s="13"/>
      <c r="F890" s="13"/>
      <c r="G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customFormat="false" ht="15.75" hidden="false" customHeight="true" outlineLevel="0" collapsed="false">
      <c r="A891" s="13"/>
      <c r="B891" s="13"/>
      <c r="C891" s="13"/>
      <c r="D891" s="13"/>
      <c r="E891" s="13"/>
      <c r="F891" s="13"/>
      <c r="G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customFormat="false" ht="15.75" hidden="false" customHeight="true" outlineLevel="0" collapsed="false">
      <c r="A892" s="13"/>
      <c r="B892" s="13"/>
      <c r="C892" s="13"/>
      <c r="D892" s="13"/>
      <c r="E892" s="13"/>
      <c r="F892" s="13"/>
      <c r="G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customFormat="false" ht="15.75" hidden="false" customHeight="true" outlineLevel="0" collapsed="false">
      <c r="A893" s="13"/>
      <c r="B893" s="13"/>
      <c r="C893" s="13"/>
      <c r="D893" s="13"/>
      <c r="E893" s="13"/>
      <c r="F893" s="13"/>
      <c r="G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customFormat="false" ht="15.75" hidden="false" customHeight="true" outlineLevel="0" collapsed="false">
      <c r="A894" s="13"/>
      <c r="B894" s="13"/>
      <c r="C894" s="13"/>
      <c r="D894" s="13"/>
      <c r="E894" s="13"/>
      <c r="F894" s="13"/>
      <c r="G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customFormat="false" ht="15.75" hidden="false" customHeight="true" outlineLevel="0" collapsed="false">
      <c r="A895" s="13"/>
      <c r="B895" s="13"/>
      <c r="C895" s="13"/>
      <c r="D895" s="13"/>
      <c r="E895" s="13"/>
      <c r="F895" s="13"/>
      <c r="G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customFormat="false" ht="15.75" hidden="false" customHeight="true" outlineLevel="0" collapsed="false">
      <c r="A896" s="13"/>
      <c r="B896" s="13"/>
      <c r="C896" s="13"/>
      <c r="D896" s="13"/>
      <c r="E896" s="13"/>
      <c r="F896" s="13"/>
      <c r="G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customFormat="false" ht="15.75" hidden="false" customHeight="true" outlineLevel="0" collapsed="false">
      <c r="A897" s="13"/>
      <c r="B897" s="13"/>
      <c r="C897" s="13"/>
      <c r="D897" s="13"/>
      <c r="E897" s="13"/>
      <c r="F897" s="13"/>
      <c r="G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customFormat="false" ht="15.75" hidden="false" customHeight="true" outlineLevel="0" collapsed="false">
      <c r="A898" s="13"/>
      <c r="B898" s="13"/>
      <c r="C898" s="13"/>
      <c r="D898" s="13"/>
      <c r="E898" s="13"/>
      <c r="F898" s="13"/>
      <c r="G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customFormat="false" ht="15.75" hidden="false" customHeight="true" outlineLevel="0" collapsed="false">
      <c r="A899" s="13"/>
      <c r="B899" s="13"/>
      <c r="C899" s="13"/>
      <c r="D899" s="13"/>
      <c r="E899" s="13"/>
      <c r="F899" s="13"/>
      <c r="G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customFormat="false" ht="15.75" hidden="false" customHeight="true" outlineLevel="0" collapsed="false">
      <c r="A900" s="13"/>
      <c r="B900" s="13"/>
      <c r="C900" s="13"/>
      <c r="D900" s="13"/>
      <c r="E900" s="13"/>
      <c r="F900" s="13"/>
      <c r="G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customFormat="false" ht="15.75" hidden="false" customHeight="true" outlineLevel="0" collapsed="false">
      <c r="A901" s="13"/>
      <c r="B901" s="13"/>
      <c r="C901" s="13"/>
      <c r="D901" s="13"/>
      <c r="E901" s="13"/>
      <c r="F901" s="13"/>
      <c r="G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customFormat="false" ht="15.75" hidden="false" customHeight="true" outlineLevel="0" collapsed="false">
      <c r="A902" s="13"/>
      <c r="B902" s="13"/>
      <c r="C902" s="13"/>
      <c r="D902" s="13"/>
      <c r="E902" s="13"/>
      <c r="F902" s="13"/>
      <c r="G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customFormat="false" ht="15.75" hidden="false" customHeight="true" outlineLevel="0" collapsed="false">
      <c r="A903" s="13"/>
      <c r="B903" s="13"/>
      <c r="C903" s="13"/>
      <c r="D903" s="13"/>
      <c r="E903" s="13"/>
      <c r="F903" s="13"/>
      <c r="G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customFormat="false" ht="15.75" hidden="false" customHeight="true" outlineLevel="0" collapsed="false">
      <c r="A904" s="13"/>
      <c r="B904" s="13"/>
      <c r="C904" s="13"/>
      <c r="D904" s="13"/>
      <c r="E904" s="13"/>
      <c r="F904" s="13"/>
      <c r="G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customFormat="false" ht="15.75" hidden="false" customHeight="true" outlineLevel="0" collapsed="false">
      <c r="A905" s="13"/>
      <c r="B905" s="13"/>
      <c r="C905" s="13"/>
      <c r="D905" s="13"/>
      <c r="E905" s="13"/>
      <c r="F905" s="13"/>
      <c r="G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customFormat="false" ht="15.75" hidden="false" customHeight="true" outlineLevel="0" collapsed="false">
      <c r="A906" s="13"/>
      <c r="B906" s="13"/>
      <c r="C906" s="13"/>
      <c r="D906" s="13"/>
      <c r="E906" s="13"/>
      <c r="F906" s="13"/>
      <c r="G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customFormat="false" ht="15.75" hidden="false" customHeight="true" outlineLevel="0" collapsed="false">
      <c r="A907" s="13"/>
      <c r="B907" s="13"/>
      <c r="C907" s="13"/>
      <c r="D907" s="13"/>
      <c r="E907" s="13"/>
      <c r="F907" s="13"/>
      <c r="G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customFormat="false" ht="15.75" hidden="false" customHeight="true" outlineLevel="0" collapsed="false">
      <c r="A908" s="13"/>
      <c r="B908" s="13"/>
      <c r="C908" s="13"/>
      <c r="D908" s="13"/>
      <c r="E908" s="13"/>
      <c r="F908" s="13"/>
      <c r="G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customFormat="false" ht="15.75" hidden="false" customHeight="true" outlineLevel="0" collapsed="false">
      <c r="A909" s="13"/>
      <c r="B909" s="13"/>
      <c r="C909" s="13"/>
      <c r="D909" s="13"/>
      <c r="E909" s="13"/>
      <c r="F909" s="13"/>
      <c r="G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customFormat="false" ht="15.75" hidden="false" customHeight="true" outlineLevel="0" collapsed="false">
      <c r="A910" s="13"/>
      <c r="B910" s="13"/>
      <c r="C910" s="13"/>
      <c r="D910" s="13"/>
      <c r="E910" s="13"/>
      <c r="F910" s="13"/>
      <c r="G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customFormat="false" ht="15.75" hidden="false" customHeight="true" outlineLevel="0" collapsed="false">
      <c r="A911" s="13"/>
      <c r="B911" s="13"/>
      <c r="C911" s="13"/>
      <c r="D911" s="13"/>
      <c r="E911" s="13"/>
      <c r="F911" s="13"/>
      <c r="G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customFormat="false" ht="15.75" hidden="false" customHeight="true" outlineLevel="0" collapsed="false">
      <c r="A912" s="13"/>
      <c r="B912" s="13"/>
      <c r="C912" s="13"/>
      <c r="D912" s="13"/>
      <c r="E912" s="13"/>
      <c r="F912" s="13"/>
      <c r="G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customFormat="false" ht="15.75" hidden="false" customHeight="true" outlineLevel="0" collapsed="false">
      <c r="A913" s="13"/>
      <c r="B913" s="13"/>
      <c r="C913" s="13"/>
      <c r="D913" s="13"/>
      <c r="E913" s="13"/>
      <c r="F913" s="13"/>
      <c r="G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customFormat="false" ht="15.75" hidden="false" customHeight="true" outlineLevel="0" collapsed="false">
      <c r="A914" s="13"/>
      <c r="B914" s="13"/>
      <c r="C914" s="13"/>
      <c r="D914" s="13"/>
      <c r="E914" s="13"/>
      <c r="F914" s="13"/>
      <c r="G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customFormat="false" ht="15.75" hidden="false" customHeight="true" outlineLevel="0" collapsed="false">
      <c r="A915" s="13"/>
      <c r="B915" s="13"/>
      <c r="C915" s="13"/>
      <c r="D915" s="13"/>
      <c r="E915" s="13"/>
      <c r="F915" s="13"/>
      <c r="G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customFormat="false" ht="15.75" hidden="false" customHeight="true" outlineLevel="0" collapsed="false">
      <c r="A916" s="13"/>
      <c r="B916" s="13"/>
      <c r="C916" s="13"/>
      <c r="D916" s="13"/>
      <c r="E916" s="13"/>
      <c r="F916" s="13"/>
      <c r="G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customFormat="false" ht="15.75" hidden="false" customHeight="true" outlineLevel="0" collapsed="false">
      <c r="A917" s="13"/>
      <c r="B917" s="13"/>
      <c r="C917" s="13"/>
      <c r="D917" s="13"/>
      <c r="E917" s="13"/>
      <c r="F917" s="13"/>
      <c r="G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customFormat="false" ht="15.75" hidden="false" customHeight="true" outlineLevel="0" collapsed="false">
      <c r="A918" s="13"/>
      <c r="B918" s="13"/>
      <c r="C918" s="13"/>
      <c r="D918" s="13"/>
      <c r="E918" s="13"/>
      <c r="F918" s="13"/>
      <c r="G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customFormat="false" ht="15.75" hidden="false" customHeight="true" outlineLevel="0" collapsed="false">
      <c r="A919" s="13"/>
      <c r="B919" s="13"/>
      <c r="C919" s="13"/>
      <c r="D919" s="13"/>
      <c r="E919" s="13"/>
      <c r="F919" s="13"/>
      <c r="G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customFormat="false" ht="15.75" hidden="false" customHeight="true" outlineLevel="0" collapsed="false">
      <c r="A920" s="13"/>
      <c r="B920" s="13"/>
      <c r="C920" s="13"/>
      <c r="D920" s="13"/>
      <c r="E920" s="13"/>
      <c r="F920" s="13"/>
      <c r="G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customFormat="false" ht="15.75" hidden="false" customHeight="true" outlineLevel="0" collapsed="false">
      <c r="A921" s="13"/>
      <c r="B921" s="13"/>
      <c r="C921" s="13"/>
      <c r="D921" s="13"/>
      <c r="E921" s="13"/>
      <c r="F921" s="13"/>
      <c r="G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customFormat="false" ht="15.75" hidden="false" customHeight="true" outlineLevel="0" collapsed="false">
      <c r="A922" s="13"/>
      <c r="B922" s="13"/>
      <c r="C922" s="13"/>
      <c r="D922" s="13"/>
      <c r="E922" s="13"/>
      <c r="F922" s="13"/>
      <c r="G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customFormat="false" ht="15.75" hidden="false" customHeight="true" outlineLevel="0" collapsed="false">
      <c r="A923" s="13"/>
      <c r="B923" s="13"/>
      <c r="C923" s="13"/>
      <c r="D923" s="13"/>
      <c r="E923" s="13"/>
      <c r="F923" s="13"/>
      <c r="G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customFormat="false" ht="15.75" hidden="false" customHeight="true" outlineLevel="0" collapsed="false">
      <c r="A924" s="13"/>
      <c r="B924" s="13"/>
      <c r="C924" s="13"/>
      <c r="D924" s="13"/>
      <c r="E924" s="13"/>
      <c r="F924" s="13"/>
      <c r="G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customFormat="false" ht="15.75" hidden="false" customHeight="true" outlineLevel="0" collapsed="false">
      <c r="A925" s="13"/>
      <c r="B925" s="13"/>
      <c r="C925" s="13"/>
      <c r="D925" s="13"/>
      <c r="E925" s="13"/>
      <c r="F925" s="13"/>
      <c r="G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customFormat="false" ht="15.75" hidden="false" customHeight="true" outlineLevel="0" collapsed="false">
      <c r="A926" s="13"/>
      <c r="B926" s="13"/>
      <c r="C926" s="13"/>
      <c r="D926" s="13"/>
      <c r="E926" s="13"/>
      <c r="F926" s="13"/>
      <c r="G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customFormat="false" ht="15.75" hidden="false" customHeight="true" outlineLevel="0" collapsed="false">
      <c r="A927" s="13"/>
      <c r="B927" s="13"/>
      <c r="C927" s="13"/>
      <c r="D927" s="13"/>
      <c r="E927" s="13"/>
      <c r="F927" s="13"/>
      <c r="G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customFormat="false" ht="15.75" hidden="false" customHeight="true" outlineLevel="0" collapsed="false">
      <c r="A928" s="13"/>
      <c r="B928" s="13"/>
      <c r="C928" s="13"/>
      <c r="D928" s="13"/>
      <c r="E928" s="13"/>
      <c r="F928" s="13"/>
      <c r="G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customFormat="false" ht="15.75" hidden="false" customHeight="true" outlineLevel="0" collapsed="false">
      <c r="A929" s="13"/>
      <c r="B929" s="13"/>
      <c r="C929" s="13"/>
      <c r="D929" s="13"/>
      <c r="E929" s="13"/>
      <c r="F929" s="13"/>
      <c r="G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customFormat="false" ht="15.75" hidden="false" customHeight="true" outlineLevel="0" collapsed="false">
      <c r="A930" s="13"/>
      <c r="B930" s="13"/>
      <c r="C930" s="13"/>
      <c r="D930" s="13"/>
      <c r="E930" s="13"/>
      <c r="F930" s="13"/>
      <c r="G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customFormat="false" ht="15.75" hidden="false" customHeight="true" outlineLevel="0" collapsed="false">
      <c r="A931" s="13"/>
      <c r="B931" s="13"/>
      <c r="C931" s="13"/>
      <c r="D931" s="13"/>
      <c r="E931" s="13"/>
      <c r="F931" s="13"/>
      <c r="G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customFormat="false" ht="15.75" hidden="false" customHeight="true" outlineLevel="0" collapsed="false">
      <c r="A932" s="13"/>
      <c r="B932" s="13"/>
      <c r="C932" s="13"/>
      <c r="D932" s="13"/>
      <c r="E932" s="13"/>
      <c r="F932" s="13"/>
      <c r="G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customFormat="false" ht="15.75" hidden="false" customHeight="true" outlineLevel="0" collapsed="false">
      <c r="A933" s="13"/>
      <c r="B933" s="13"/>
      <c r="C933" s="13"/>
      <c r="D933" s="13"/>
      <c r="E933" s="13"/>
      <c r="F933" s="13"/>
      <c r="G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customFormat="false" ht="15.75" hidden="false" customHeight="true" outlineLevel="0" collapsed="false">
      <c r="A934" s="13"/>
      <c r="B934" s="13"/>
      <c r="C934" s="13"/>
      <c r="D934" s="13"/>
      <c r="E934" s="13"/>
      <c r="F934" s="13"/>
      <c r="G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customFormat="false" ht="15.75" hidden="false" customHeight="true" outlineLevel="0" collapsed="false">
      <c r="A935" s="13"/>
      <c r="B935" s="13"/>
      <c r="C935" s="13"/>
      <c r="D935" s="13"/>
      <c r="E935" s="13"/>
      <c r="F935" s="13"/>
      <c r="G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customFormat="false" ht="15.75" hidden="false" customHeight="true" outlineLevel="0" collapsed="false">
      <c r="A936" s="13"/>
      <c r="B936" s="13"/>
      <c r="C936" s="13"/>
      <c r="D936" s="13"/>
      <c r="E936" s="13"/>
      <c r="F936" s="13"/>
      <c r="G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customFormat="false" ht="15.75" hidden="false" customHeight="true" outlineLevel="0" collapsed="false">
      <c r="A937" s="13"/>
      <c r="B937" s="13"/>
      <c r="C937" s="13"/>
      <c r="D937" s="13"/>
      <c r="E937" s="13"/>
      <c r="F937" s="13"/>
      <c r="G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customFormat="false" ht="15.75" hidden="false" customHeight="true" outlineLevel="0" collapsed="false">
      <c r="A938" s="13"/>
      <c r="B938" s="13"/>
      <c r="C938" s="13"/>
      <c r="D938" s="13"/>
      <c r="E938" s="13"/>
      <c r="F938" s="13"/>
      <c r="G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customFormat="false" ht="15.75" hidden="false" customHeight="true" outlineLevel="0" collapsed="false">
      <c r="A939" s="13"/>
      <c r="B939" s="13"/>
      <c r="C939" s="13"/>
      <c r="D939" s="13"/>
      <c r="E939" s="13"/>
      <c r="F939" s="13"/>
      <c r="G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customFormat="false" ht="15.75" hidden="false" customHeight="true" outlineLevel="0" collapsed="false">
      <c r="A940" s="13"/>
      <c r="B940" s="13"/>
      <c r="C940" s="13"/>
      <c r="D940" s="13"/>
      <c r="E940" s="13"/>
      <c r="F940" s="13"/>
      <c r="G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customFormat="false" ht="15.75" hidden="false" customHeight="true" outlineLevel="0" collapsed="false">
      <c r="A941" s="13"/>
      <c r="B941" s="13"/>
      <c r="C941" s="13"/>
      <c r="D941" s="13"/>
      <c r="E941" s="13"/>
      <c r="F941" s="13"/>
      <c r="G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customFormat="false" ht="15.75" hidden="false" customHeight="true" outlineLevel="0" collapsed="false">
      <c r="A942" s="13"/>
      <c r="B942" s="13"/>
      <c r="C942" s="13"/>
      <c r="D942" s="13"/>
      <c r="E942" s="13"/>
      <c r="F942" s="13"/>
      <c r="G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customFormat="false" ht="15.75" hidden="false" customHeight="true" outlineLevel="0" collapsed="false">
      <c r="A943" s="13"/>
      <c r="B943" s="13"/>
      <c r="C943" s="13"/>
      <c r="D943" s="13"/>
      <c r="E943" s="13"/>
      <c r="F943" s="13"/>
      <c r="G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customFormat="false" ht="15.75" hidden="false" customHeight="true" outlineLevel="0" collapsed="false">
      <c r="A944" s="13"/>
      <c r="B944" s="13"/>
      <c r="C944" s="13"/>
      <c r="D944" s="13"/>
      <c r="E944" s="13"/>
      <c r="F944" s="13"/>
      <c r="G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customFormat="false" ht="15.75" hidden="false" customHeight="true" outlineLevel="0" collapsed="false">
      <c r="A945" s="13"/>
      <c r="B945" s="13"/>
      <c r="C945" s="13"/>
      <c r="D945" s="13"/>
      <c r="E945" s="13"/>
      <c r="F945" s="13"/>
      <c r="G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customFormat="false" ht="15.75" hidden="false" customHeight="true" outlineLevel="0" collapsed="false">
      <c r="A946" s="13"/>
      <c r="B946" s="13"/>
      <c r="C946" s="13"/>
      <c r="D946" s="13"/>
      <c r="E946" s="13"/>
      <c r="F946" s="13"/>
      <c r="G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customFormat="false" ht="15.75" hidden="false" customHeight="true" outlineLevel="0" collapsed="false">
      <c r="A947" s="13"/>
      <c r="B947" s="13"/>
      <c r="C947" s="13"/>
      <c r="D947" s="13"/>
      <c r="E947" s="13"/>
      <c r="F947" s="13"/>
      <c r="G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customFormat="false" ht="15.75" hidden="false" customHeight="true" outlineLevel="0" collapsed="false">
      <c r="A948" s="13"/>
      <c r="B948" s="13"/>
      <c r="C948" s="13"/>
      <c r="D948" s="13"/>
      <c r="E948" s="13"/>
      <c r="F948" s="13"/>
      <c r="G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customFormat="false" ht="15.75" hidden="false" customHeight="true" outlineLevel="0" collapsed="false">
      <c r="A949" s="13"/>
      <c r="B949" s="13"/>
      <c r="C949" s="13"/>
      <c r="D949" s="13"/>
      <c r="E949" s="13"/>
      <c r="F949" s="13"/>
      <c r="G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customFormat="false" ht="15.75" hidden="false" customHeight="true" outlineLevel="0" collapsed="false">
      <c r="A950" s="13"/>
      <c r="B950" s="13"/>
      <c r="C950" s="13"/>
      <c r="D950" s="13"/>
      <c r="E950" s="13"/>
      <c r="F950" s="13"/>
      <c r="G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customFormat="false" ht="15.75" hidden="false" customHeight="true" outlineLevel="0" collapsed="false">
      <c r="A951" s="13"/>
      <c r="B951" s="13"/>
      <c r="C951" s="13"/>
      <c r="D951" s="13"/>
      <c r="E951" s="13"/>
      <c r="F951" s="13"/>
      <c r="G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customFormat="false" ht="15.75" hidden="false" customHeight="true" outlineLevel="0" collapsed="false">
      <c r="A952" s="13"/>
      <c r="B952" s="13"/>
      <c r="C952" s="13"/>
      <c r="D952" s="13"/>
      <c r="E952" s="13"/>
      <c r="F952" s="13"/>
      <c r="G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customFormat="false" ht="15.75" hidden="false" customHeight="true" outlineLevel="0" collapsed="false">
      <c r="A953" s="13"/>
      <c r="B953" s="13"/>
      <c r="C953" s="13"/>
      <c r="D953" s="13"/>
      <c r="E953" s="13"/>
      <c r="F953" s="13"/>
      <c r="G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customFormat="false" ht="15.75" hidden="false" customHeight="true" outlineLevel="0" collapsed="false">
      <c r="A954" s="13"/>
      <c r="B954" s="13"/>
      <c r="C954" s="13"/>
      <c r="D954" s="13"/>
      <c r="E954" s="13"/>
      <c r="F954" s="13"/>
      <c r="G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customFormat="false" ht="15.75" hidden="false" customHeight="true" outlineLevel="0" collapsed="false">
      <c r="A955" s="13"/>
      <c r="B955" s="13"/>
      <c r="C955" s="13"/>
      <c r="D955" s="13"/>
      <c r="E955" s="13"/>
      <c r="F955" s="13"/>
      <c r="G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customFormat="false" ht="15.75" hidden="false" customHeight="true" outlineLevel="0" collapsed="false">
      <c r="A956" s="13"/>
      <c r="B956" s="13"/>
      <c r="C956" s="13"/>
      <c r="D956" s="13"/>
      <c r="E956" s="13"/>
      <c r="F956" s="13"/>
      <c r="G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customFormat="false" ht="15.75" hidden="false" customHeight="true" outlineLevel="0" collapsed="false">
      <c r="A957" s="13"/>
      <c r="B957" s="13"/>
      <c r="C957" s="13"/>
      <c r="D957" s="13"/>
      <c r="E957" s="13"/>
      <c r="F957" s="13"/>
      <c r="G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customFormat="false" ht="15.75" hidden="false" customHeight="true" outlineLevel="0" collapsed="false">
      <c r="A958" s="13"/>
      <c r="B958" s="13"/>
      <c r="C958" s="13"/>
      <c r="D958" s="13"/>
      <c r="E958" s="13"/>
      <c r="F958" s="13"/>
      <c r="G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customFormat="false" ht="15.75" hidden="false" customHeight="true" outlineLevel="0" collapsed="false">
      <c r="A959" s="13"/>
      <c r="B959" s="13"/>
      <c r="C959" s="13"/>
      <c r="D959" s="13"/>
      <c r="E959" s="13"/>
      <c r="F959" s="13"/>
      <c r="G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customFormat="false" ht="15.75" hidden="false" customHeight="true" outlineLevel="0" collapsed="false">
      <c r="A960" s="13"/>
      <c r="B960" s="13"/>
      <c r="C960" s="13"/>
      <c r="D960" s="13"/>
      <c r="E960" s="13"/>
      <c r="F960" s="13"/>
      <c r="G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customFormat="false" ht="15.75" hidden="false" customHeight="true" outlineLevel="0" collapsed="false">
      <c r="A961" s="13"/>
      <c r="B961" s="13"/>
      <c r="C961" s="13"/>
      <c r="D961" s="13"/>
      <c r="E961" s="13"/>
      <c r="F961" s="13"/>
      <c r="G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customFormat="false" ht="15.75" hidden="false" customHeight="true" outlineLevel="0" collapsed="false">
      <c r="A962" s="13"/>
      <c r="B962" s="13"/>
      <c r="C962" s="13"/>
      <c r="D962" s="13"/>
      <c r="E962" s="13"/>
      <c r="F962" s="13"/>
      <c r="G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customFormat="false" ht="15.75" hidden="false" customHeight="true" outlineLevel="0" collapsed="false">
      <c r="A963" s="13"/>
      <c r="B963" s="13"/>
      <c r="C963" s="13"/>
      <c r="D963" s="13"/>
      <c r="E963" s="13"/>
      <c r="F963" s="13"/>
      <c r="G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customFormat="false" ht="15.75" hidden="false" customHeight="true" outlineLevel="0" collapsed="false">
      <c r="A964" s="13"/>
      <c r="B964" s="13"/>
      <c r="C964" s="13"/>
      <c r="D964" s="13"/>
      <c r="E964" s="13"/>
      <c r="F964" s="13"/>
      <c r="G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customFormat="false" ht="15.75" hidden="false" customHeight="true" outlineLevel="0" collapsed="false">
      <c r="A965" s="13"/>
      <c r="B965" s="13"/>
      <c r="C965" s="13"/>
      <c r="D965" s="13"/>
      <c r="E965" s="13"/>
      <c r="F965" s="13"/>
      <c r="G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customFormat="false" ht="15.75" hidden="false" customHeight="true" outlineLevel="0" collapsed="false">
      <c r="A966" s="13"/>
      <c r="B966" s="13"/>
      <c r="C966" s="13"/>
      <c r="D966" s="13"/>
      <c r="E966" s="13"/>
      <c r="F966" s="13"/>
      <c r="G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customFormat="false" ht="15.75" hidden="false" customHeight="true" outlineLevel="0" collapsed="false">
      <c r="A967" s="13"/>
      <c r="B967" s="13"/>
      <c r="C967" s="13"/>
      <c r="D967" s="13"/>
      <c r="E967" s="13"/>
      <c r="F967" s="13"/>
      <c r="G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customFormat="false" ht="15.75" hidden="false" customHeight="true" outlineLevel="0" collapsed="false">
      <c r="A968" s="13"/>
      <c r="B968" s="13"/>
      <c r="C968" s="13"/>
      <c r="D968" s="13"/>
      <c r="E968" s="13"/>
      <c r="F968" s="13"/>
      <c r="G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customFormat="false" ht="15.75" hidden="false" customHeight="true" outlineLevel="0" collapsed="false">
      <c r="A969" s="13"/>
      <c r="B969" s="13"/>
      <c r="C969" s="13"/>
      <c r="D969" s="13"/>
      <c r="E969" s="13"/>
      <c r="F969" s="13"/>
      <c r="G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customFormat="false" ht="15.75" hidden="false" customHeight="true" outlineLevel="0" collapsed="false">
      <c r="A970" s="13"/>
      <c r="B970" s="13"/>
      <c r="C970" s="13"/>
      <c r="D970" s="13"/>
      <c r="E970" s="13"/>
      <c r="F970" s="13"/>
      <c r="G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customFormat="false" ht="15.75" hidden="false" customHeight="true" outlineLevel="0" collapsed="false">
      <c r="A971" s="13"/>
      <c r="B971" s="13"/>
      <c r="C971" s="13"/>
      <c r="D971" s="13"/>
      <c r="E971" s="13"/>
      <c r="F971" s="13"/>
      <c r="G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customFormat="false" ht="15.75" hidden="false" customHeight="true" outlineLevel="0" collapsed="false">
      <c r="A972" s="13"/>
      <c r="B972" s="13"/>
      <c r="C972" s="13"/>
      <c r="D972" s="13"/>
      <c r="E972" s="13"/>
      <c r="F972" s="13"/>
      <c r="G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customFormat="false" ht="15.75" hidden="false" customHeight="true" outlineLevel="0" collapsed="false">
      <c r="A973" s="13"/>
      <c r="B973" s="13"/>
      <c r="C973" s="13"/>
      <c r="D973" s="13"/>
      <c r="E973" s="13"/>
      <c r="F973" s="13"/>
      <c r="G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customFormat="false" ht="15.75" hidden="false" customHeight="true" outlineLevel="0" collapsed="false">
      <c r="A974" s="13"/>
      <c r="B974" s="13"/>
      <c r="C974" s="13"/>
      <c r="D974" s="13"/>
      <c r="E974" s="13"/>
      <c r="F974" s="13"/>
      <c r="G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customFormat="false" ht="15.75" hidden="false" customHeight="true" outlineLevel="0" collapsed="false">
      <c r="A975" s="13"/>
      <c r="B975" s="13"/>
      <c r="C975" s="13"/>
      <c r="D975" s="13"/>
      <c r="E975" s="13"/>
      <c r="F975" s="13"/>
      <c r="G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customFormat="false" ht="15.75" hidden="false" customHeight="true" outlineLevel="0" collapsed="false">
      <c r="A976" s="13"/>
      <c r="B976" s="13"/>
      <c r="C976" s="13"/>
      <c r="D976" s="13"/>
      <c r="E976" s="13"/>
      <c r="F976" s="13"/>
      <c r="G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customFormat="false" ht="15.75" hidden="false" customHeight="true" outlineLevel="0" collapsed="false">
      <c r="A977" s="13"/>
      <c r="B977" s="13"/>
      <c r="C977" s="13"/>
      <c r="D977" s="13"/>
      <c r="E977" s="13"/>
      <c r="F977" s="13"/>
      <c r="G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customFormat="false" ht="15.75" hidden="false" customHeight="true" outlineLevel="0" collapsed="false">
      <c r="A978" s="13"/>
      <c r="B978" s="13"/>
      <c r="C978" s="13"/>
      <c r="D978" s="13"/>
      <c r="E978" s="13"/>
      <c r="F978" s="13"/>
      <c r="G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customFormat="false" ht="15.75" hidden="false" customHeight="true" outlineLevel="0" collapsed="false">
      <c r="A979" s="13"/>
      <c r="B979" s="13"/>
      <c r="C979" s="13"/>
      <c r="D979" s="13"/>
      <c r="E979" s="13"/>
      <c r="F979" s="13"/>
      <c r="G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customFormat="false" ht="15.75" hidden="false" customHeight="true" outlineLevel="0" collapsed="false">
      <c r="A980" s="13"/>
      <c r="B980" s="13"/>
      <c r="C980" s="13"/>
      <c r="D980" s="13"/>
      <c r="E980" s="13"/>
      <c r="F980" s="13"/>
      <c r="G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customFormat="false" ht="15.75" hidden="false" customHeight="true" outlineLevel="0" collapsed="false">
      <c r="A981" s="13"/>
      <c r="B981" s="13"/>
      <c r="C981" s="13"/>
      <c r="D981" s="13"/>
      <c r="E981" s="13"/>
      <c r="F981" s="13"/>
      <c r="G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customFormat="false" ht="15.75" hidden="false" customHeight="true" outlineLevel="0" collapsed="false">
      <c r="A982" s="13"/>
      <c r="B982" s="13"/>
      <c r="C982" s="13"/>
      <c r="D982" s="13"/>
      <c r="E982" s="13"/>
      <c r="F982" s="13"/>
      <c r="G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customFormat="false" ht="15.75" hidden="false" customHeight="true" outlineLevel="0" collapsed="false">
      <c r="A983" s="13"/>
      <c r="B983" s="13"/>
      <c r="C983" s="13"/>
      <c r="D983" s="13"/>
      <c r="E983" s="13"/>
      <c r="F983" s="13"/>
      <c r="G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customFormat="false" ht="15.75" hidden="false" customHeight="true" outlineLevel="0" collapsed="false">
      <c r="A984" s="13"/>
      <c r="B984" s="13"/>
      <c r="C984" s="13"/>
      <c r="D984" s="13"/>
      <c r="E984" s="13"/>
      <c r="F984" s="13"/>
      <c r="G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customFormat="false" ht="15.75" hidden="false" customHeight="true" outlineLevel="0" collapsed="false">
      <c r="A985" s="13"/>
      <c r="B985" s="13"/>
      <c r="C985" s="13"/>
      <c r="D985" s="13"/>
      <c r="E985" s="13"/>
      <c r="F985" s="13"/>
      <c r="G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customFormat="false" ht="15.75" hidden="false" customHeight="true" outlineLevel="0" collapsed="false">
      <c r="A986" s="13"/>
      <c r="B986" s="13"/>
      <c r="C986" s="13"/>
      <c r="D986" s="13"/>
      <c r="E986" s="13"/>
      <c r="F986" s="13"/>
      <c r="G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customFormat="false" ht="15.75" hidden="false" customHeight="true" outlineLevel="0" collapsed="false">
      <c r="A987" s="13"/>
      <c r="B987" s="13"/>
      <c r="C987" s="13"/>
      <c r="D987" s="13"/>
      <c r="E987" s="13"/>
      <c r="F987" s="13"/>
      <c r="G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customFormat="false" ht="15.75" hidden="false" customHeight="true" outlineLevel="0" collapsed="false">
      <c r="A988" s="13"/>
      <c r="B988" s="13"/>
      <c r="C988" s="13"/>
      <c r="D988" s="13"/>
      <c r="E988" s="13"/>
      <c r="F988" s="13"/>
      <c r="G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customFormat="false" ht="15.75" hidden="false" customHeight="true" outlineLevel="0" collapsed="false">
      <c r="A989" s="13"/>
      <c r="B989" s="13"/>
      <c r="C989" s="13"/>
      <c r="D989" s="13"/>
      <c r="E989" s="13"/>
      <c r="F989" s="13"/>
      <c r="G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customFormat="false" ht="15.75" hidden="false" customHeight="true" outlineLevel="0" collapsed="false">
      <c r="A990" s="13"/>
      <c r="B990" s="13"/>
      <c r="C990" s="13"/>
      <c r="D990" s="13"/>
      <c r="E990" s="13"/>
      <c r="F990" s="13"/>
      <c r="G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customFormat="false" ht="15.75" hidden="false" customHeight="true" outlineLevel="0" collapsed="false">
      <c r="A991" s="13"/>
      <c r="B991" s="13"/>
      <c r="C991" s="13"/>
      <c r="D991" s="13"/>
      <c r="E991" s="13"/>
      <c r="F991" s="13"/>
      <c r="G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customFormat="false" ht="15.75" hidden="false" customHeight="true" outlineLevel="0" collapsed="false">
      <c r="A992" s="13"/>
      <c r="B992" s="13"/>
      <c r="C992" s="13"/>
      <c r="D992" s="13"/>
      <c r="E992" s="13"/>
      <c r="F992" s="13"/>
      <c r="G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customFormat="false" ht="15.75" hidden="false" customHeight="true" outlineLevel="0" collapsed="false">
      <c r="A993" s="13"/>
      <c r="B993" s="13"/>
      <c r="C993" s="13"/>
      <c r="D993" s="13"/>
      <c r="E993" s="13"/>
      <c r="F993" s="13"/>
      <c r="G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customFormat="false" ht="15.75" hidden="false" customHeight="true" outlineLevel="0" collapsed="false">
      <c r="A994" s="13"/>
      <c r="B994" s="13"/>
      <c r="C994" s="13"/>
      <c r="D994" s="13"/>
      <c r="E994" s="13"/>
      <c r="F994" s="13"/>
      <c r="G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customFormat="false" ht="15.75" hidden="false" customHeight="true" outlineLevel="0" collapsed="false">
      <c r="A995" s="13"/>
      <c r="B995" s="13"/>
      <c r="C995" s="13"/>
      <c r="D995" s="13"/>
      <c r="E995" s="13"/>
      <c r="F995" s="13"/>
      <c r="G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customFormat="false" ht="15.75" hidden="false" customHeight="true" outlineLevel="0" collapsed="false">
      <c r="A996" s="13"/>
      <c r="B996" s="13"/>
      <c r="C996" s="13"/>
      <c r="D996" s="13"/>
      <c r="E996" s="13"/>
      <c r="F996" s="13"/>
      <c r="G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customFormat="false" ht="15.75" hidden="false" customHeight="true" outlineLevel="0" collapsed="false">
      <c r="A997" s="13"/>
      <c r="B997" s="13"/>
      <c r="C997" s="13"/>
      <c r="D997" s="13"/>
      <c r="E997" s="13"/>
      <c r="F997" s="13"/>
      <c r="G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customFormat="false" ht="15.75" hidden="false" customHeight="true" outlineLevel="0" collapsed="false">
      <c r="A998" s="13"/>
      <c r="B998" s="13"/>
      <c r="C998" s="13"/>
      <c r="D998" s="13"/>
      <c r="E998" s="13"/>
      <c r="F998" s="13"/>
      <c r="G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customFormat="false" ht="15.75" hidden="false" customHeight="true" outlineLevel="0" collapsed="false">
      <c r="A999" s="13"/>
      <c r="B999" s="13"/>
      <c r="C999" s="13"/>
      <c r="D999" s="13"/>
      <c r="E999" s="13"/>
      <c r="F999" s="13"/>
      <c r="G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customFormat="false" ht="15.75" hidden="false" customHeight="true" outlineLevel="0" collapsed="false">
      <c r="A1000" s="13"/>
      <c r="B1000" s="13"/>
      <c r="C1000" s="13"/>
      <c r="D1000" s="13"/>
      <c r="E1000" s="13"/>
      <c r="F1000" s="13"/>
      <c r="G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printOptions headings="false" gridLines="false" gridLinesSet="true" horizontalCentered="false" verticalCentered="false"/>
  <pageMargins left="0.196527777777778" right="0.196527777777778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2007-03-19T18:09:20Z</dcterms:created>
  <dc:creator>Gustavo Henrique Ribeiro Santos</dc:creator>
  <dc:description/>
  <dc:language>pt-BR</dc:language>
  <cp:lastModifiedBy/>
  <dcterms:modified xsi:type="dcterms:W3CDTF">2026-08-13T12:47:06Z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0x010100B08D58FADB61F04EBBB4F355C06EFBED</vt:lpwstr>
  </property>
  <property fmtid="{D5CDD505-2E9C-101B-9397-08002B2CF9AE}" pid="3" name="MediaServiceImageTags">
    <vt:lpwstr/>
  </property>
</Properties>
</file>